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95"/>
  </bookViews>
  <sheets>
    <sheet name="BuildingSummary" sheetId="10" r:id="rId1"/>
    <sheet name="ZoneSummary" sheetId="9" r:id="rId2"/>
    <sheet name="LocationSummary" sheetId="8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20" r:id="rId25"/>
    <sheet name="Schedules" sheetId="11" r:id="rId26"/>
    <sheet name="LghtSch" sheetId="12" r:id="rId27"/>
    <sheet name="RmLghtSch" sheetId="17" r:id="rId28"/>
    <sheet name="EqpSch" sheetId="13" r:id="rId29"/>
    <sheet name="RmEqpSch" sheetId="18" r:id="rId30"/>
    <sheet name="OccSch" sheetId="14" r:id="rId31"/>
    <sheet name="RmOccSch" sheetId="19" r:id="rId32"/>
    <sheet name="HeatSch" sheetId="15" r:id="rId33"/>
    <sheet name="CoolSch" sheetId="16" r:id="rId34"/>
  </sheets>
  <definedNames>
    <definedName name="_xlnm._FilterDatabase" localSheetId="2" hidden="1">LocationSummary!$C$33:$C$33</definedName>
    <definedName name="lghotel01miami" localSheetId="3">Miami!$A$1:$S$259</definedName>
    <definedName name="lghotel02houston" localSheetId="4">Houston!$A$1:$S$259</definedName>
    <definedName name="lghotel03phoenix" localSheetId="5">Phoenix!$A$1:$S$259</definedName>
    <definedName name="lghotel04atlanta" localSheetId="6">Atlanta!$A$1:$S$259</definedName>
    <definedName name="lghotel05losangeles" localSheetId="7">LosAngeles!$A$1:$S$259</definedName>
    <definedName name="lghotel06lasvegas" localSheetId="8">LasVegas!$A$1:$S$259</definedName>
    <definedName name="lghotel07sanfrancisco" localSheetId="9">SanFrancisco!$A$1:$S$259</definedName>
    <definedName name="lghotel08baltimore" localSheetId="10">Baltimore!$A$1:$S$259</definedName>
    <definedName name="lghotel09albuquerque" localSheetId="11">Albuquerque!$A$1:$S$259</definedName>
    <definedName name="lghotel10seattle" localSheetId="12">Seattle!$A$1:$S$259</definedName>
    <definedName name="lghotel11chicago" localSheetId="13">Chicago!$A$1:$S$259</definedName>
    <definedName name="lghotel12boulder" localSheetId="14">Boulder!$A$1:$S$259</definedName>
    <definedName name="lghotel13minneapolis" localSheetId="15">Minneapolis!$A$1:$S$259</definedName>
    <definedName name="lghotel14helena" localSheetId="16">Helena!$A$1:$S$259</definedName>
    <definedName name="lghotel15duluth" localSheetId="17">Duluth!$A$1:$S$259</definedName>
    <definedName name="lghotel16fairbanks" localSheetId="18">Fairbanks!$A$1:$S$259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</definedNames>
  <calcPr calcId="125725"/>
</workbook>
</file>

<file path=xl/calcChain.xml><?xml version="1.0" encoding="utf-8"?>
<calcChain xmlns="http://schemas.openxmlformats.org/spreadsheetml/2006/main">
  <c r="B46" i="8"/>
  <c r="B47"/>
  <c r="B45"/>
  <c r="B37"/>
  <c r="B38"/>
  <c r="B39"/>
  <c r="B40"/>
  <c r="B41"/>
  <c r="B42"/>
  <c r="B43"/>
  <c r="B44"/>
  <c r="B36"/>
  <c r="R238" l="1"/>
  <c r="Q238"/>
  <c r="P238"/>
  <c r="O238"/>
  <c r="N238"/>
  <c r="M238"/>
  <c r="L238"/>
  <c r="K238"/>
  <c r="J238"/>
  <c r="I238"/>
  <c r="H238"/>
  <c r="G238"/>
  <c r="F238"/>
  <c r="E238"/>
  <c r="D238"/>
  <c r="C238"/>
  <c r="R244"/>
  <c r="Q244"/>
  <c r="P244"/>
  <c r="O244"/>
  <c r="N244"/>
  <c r="M244"/>
  <c r="L244"/>
  <c r="K244"/>
  <c r="J244"/>
  <c r="I244"/>
  <c r="H244"/>
  <c r="G244"/>
  <c r="F244"/>
  <c r="E244"/>
  <c r="D244"/>
  <c r="C244"/>
  <c r="R243"/>
  <c r="Q243"/>
  <c r="P243"/>
  <c r="O243"/>
  <c r="N243"/>
  <c r="M243"/>
  <c r="L243"/>
  <c r="K243"/>
  <c r="J243"/>
  <c r="I243"/>
  <c r="H243"/>
  <c r="G243"/>
  <c r="F243"/>
  <c r="E243"/>
  <c r="D243"/>
  <c r="C243"/>
  <c r="R242"/>
  <c r="Q242"/>
  <c r="P242"/>
  <c r="O242"/>
  <c r="N242"/>
  <c r="M242"/>
  <c r="L242"/>
  <c r="K242"/>
  <c r="J242"/>
  <c r="I242"/>
  <c r="H242"/>
  <c r="G242"/>
  <c r="F242"/>
  <c r="E242"/>
  <c r="D242"/>
  <c r="C242"/>
  <c r="R241"/>
  <c r="Q241"/>
  <c r="P241"/>
  <c r="O241"/>
  <c r="N241"/>
  <c r="M241"/>
  <c r="L241"/>
  <c r="K241"/>
  <c r="J241"/>
  <c r="I241"/>
  <c r="H241"/>
  <c r="G241"/>
  <c r="F241"/>
  <c r="E241"/>
  <c r="D241"/>
  <c r="C241"/>
  <c r="R240"/>
  <c r="Q240"/>
  <c r="P240"/>
  <c r="O240"/>
  <c r="N240"/>
  <c r="M240"/>
  <c r="L240"/>
  <c r="K240"/>
  <c r="J240"/>
  <c r="I240"/>
  <c r="H240"/>
  <c r="G240"/>
  <c r="F240"/>
  <c r="E240"/>
  <c r="D240"/>
  <c r="C240"/>
  <c r="R239"/>
  <c r="Q239"/>
  <c r="P239"/>
  <c r="O239"/>
  <c r="N239"/>
  <c r="M239"/>
  <c r="L239"/>
  <c r="K239"/>
  <c r="J239"/>
  <c r="I239"/>
  <c r="H239"/>
  <c r="G239"/>
  <c r="F239"/>
  <c r="E239"/>
  <c r="D239"/>
  <c r="C239"/>
  <c r="R231"/>
  <c r="Q231"/>
  <c r="P231"/>
  <c r="O231"/>
  <c r="N231"/>
  <c r="M231"/>
  <c r="L231"/>
  <c r="K231"/>
  <c r="J231"/>
  <c r="I231"/>
  <c r="H231"/>
  <c r="G231"/>
  <c r="F231"/>
  <c r="E231"/>
  <c r="D231"/>
  <c r="C231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22"/>
  <c r="Q222"/>
  <c r="P222"/>
  <c r="O222"/>
  <c r="N222"/>
  <c r="M222"/>
  <c r="L222"/>
  <c r="K222"/>
  <c r="J222"/>
  <c r="I222"/>
  <c r="H222"/>
  <c r="G222"/>
  <c r="F222"/>
  <c r="E222"/>
  <c r="D222"/>
  <c r="C222"/>
  <c r="R221"/>
  <c r="Q221"/>
  <c r="P221"/>
  <c r="O221"/>
  <c r="N221"/>
  <c r="M221"/>
  <c r="L221"/>
  <c r="K221"/>
  <c r="J221"/>
  <c r="I221"/>
  <c r="H221"/>
  <c r="G221"/>
  <c r="F221"/>
  <c r="E221"/>
  <c r="D221"/>
  <c r="C221"/>
  <c r="R220"/>
  <c r="Q220"/>
  <c r="P220"/>
  <c r="O220"/>
  <c r="N220"/>
  <c r="M220"/>
  <c r="L220"/>
  <c r="K220"/>
  <c r="J220"/>
  <c r="I220"/>
  <c r="H220"/>
  <c r="G220"/>
  <c r="F220"/>
  <c r="E220"/>
  <c r="D220"/>
  <c r="C220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72"/>
  <c r="Q72"/>
  <c r="P72"/>
  <c r="O72"/>
  <c r="N72"/>
  <c r="M72"/>
  <c r="L72"/>
  <c r="K72"/>
  <c r="J72"/>
  <c r="I72"/>
  <c r="H72"/>
  <c r="G72"/>
  <c r="F72"/>
  <c r="E72"/>
  <c r="D72"/>
  <c r="C72"/>
  <c r="R70"/>
  <c r="Q70"/>
  <c r="P70"/>
  <c r="O70"/>
  <c r="N70"/>
  <c r="M70"/>
  <c r="L70"/>
  <c r="K70"/>
  <c r="J70"/>
  <c r="I70"/>
  <c r="H70"/>
  <c r="G70"/>
  <c r="F70"/>
  <c r="E70"/>
  <c r="D70"/>
  <c r="C70"/>
  <c r="R69"/>
  <c r="Q69"/>
  <c r="P69"/>
  <c r="O69"/>
  <c r="N69"/>
  <c r="M69"/>
  <c r="L69"/>
  <c r="K69"/>
  <c r="J69"/>
  <c r="I69"/>
  <c r="H69"/>
  <c r="G69"/>
  <c r="F69"/>
  <c r="E69"/>
  <c r="D69"/>
  <c r="C69"/>
  <c r="R67"/>
  <c r="Q67"/>
  <c r="P67"/>
  <c r="O67"/>
  <c r="N67"/>
  <c r="M67"/>
  <c r="L67"/>
  <c r="K67"/>
  <c r="J67"/>
  <c r="I67"/>
  <c r="H67"/>
  <c r="G67"/>
  <c r="F67"/>
  <c r="E67"/>
  <c r="D67"/>
  <c r="C67"/>
  <c r="R66"/>
  <c r="Q66"/>
  <c r="P66"/>
  <c r="O66"/>
  <c r="N66"/>
  <c r="M66"/>
  <c r="L66"/>
  <c r="K66"/>
  <c r="J66"/>
  <c r="I66"/>
  <c r="H66"/>
  <c r="G66"/>
  <c r="F66"/>
  <c r="E66"/>
  <c r="D66"/>
  <c r="C66"/>
  <c r="R236"/>
  <c r="R235"/>
  <c r="R234"/>
  <c r="R233"/>
  <c r="R204"/>
  <c r="R203"/>
  <c r="R202"/>
  <c r="R201"/>
  <c r="R200"/>
  <c r="R199"/>
  <c r="R198"/>
  <c r="R197"/>
  <c r="R196"/>
  <c r="R195"/>
  <c r="R194"/>
  <c r="R193"/>
  <c r="R192"/>
  <c r="R191"/>
  <c r="R190"/>
  <c r="R189"/>
  <c r="R187"/>
  <c r="R186"/>
  <c r="R185"/>
  <c r="R184"/>
  <c r="R183"/>
  <c r="R182"/>
  <c r="R181"/>
  <c r="R180"/>
  <c r="R179"/>
  <c r="R178"/>
  <c r="R177"/>
  <c r="R176"/>
  <c r="R175"/>
  <c r="R174"/>
  <c r="R173"/>
  <c r="R171"/>
  <c r="R170"/>
  <c r="R169"/>
  <c r="R168"/>
  <c r="R167"/>
  <c r="R166"/>
  <c r="R165"/>
  <c r="R164"/>
  <c r="R163"/>
  <c r="R162"/>
  <c r="R161"/>
  <c r="R160"/>
  <c r="R159"/>
  <c r="R158"/>
  <c r="R157"/>
  <c r="R155"/>
  <c r="R154"/>
  <c r="R153"/>
  <c r="R152"/>
  <c r="R151"/>
  <c r="R150"/>
  <c r="R149"/>
  <c r="R148"/>
  <c r="R147"/>
  <c r="R146"/>
  <c r="R145"/>
  <c r="R144"/>
  <c r="R143"/>
  <c r="R142"/>
  <c r="R141"/>
  <c r="R138"/>
  <c r="R137"/>
  <c r="R136"/>
  <c r="R135"/>
  <c r="R134"/>
  <c r="R133"/>
  <c r="R132"/>
  <c r="R131"/>
  <c r="R130"/>
  <c r="R129"/>
  <c r="R128"/>
  <c r="R127"/>
  <c r="R126"/>
  <c r="R125"/>
  <c r="R124"/>
  <c r="R123"/>
  <c r="R121"/>
  <c r="R120"/>
  <c r="R119"/>
  <c r="R118"/>
  <c r="R117"/>
  <c r="R116"/>
  <c r="R115"/>
  <c r="R114"/>
  <c r="R113"/>
  <c r="R112"/>
  <c r="R111"/>
  <c r="R110"/>
  <c r="R109"/>
  <c r="R108"/>
  <c r="R107"/>
  <c r="R105"/>
  <c r="R104"/>
  <c r="R103"/>
  <c r="R102"/>
  <c r="R101"/>
  <c r="R100"/>
  <c r="R99"/>
  <c r="R98"/>
  <c r="R97"/>
  <c r="R96"/>
  <c r="R95"/>
  <c r="R94"/>
  <c r="R93"/>
  <c r="R92"/>
  <c r="R91"/>
  <c r="R89"/>
  <c r="R88"/>
  <c r="R87"/>
  <c r="R86"/>
  <c r="R85"/>
  <c r="R84"/>
  <c r="R83"/>
  <c r="R82"/>
  <c r="R81"/>
  <c r="R80"/>
  <c r="R79"/>
  <c r="R78"/>
  <c r="R77"/>
  <c r="R76"/>
  <c r="R75"/>
  <c r="R63"/>
  <c r="R62"/>
  <c r="R61"/>
  <c r="R60"/>
  <c r="R59"/>
  <c r="R58"/>
  <c r="R57"/>
  <c r="R56"/>
  <c r="R55"/>
  <c r="R54"/>
  <c r="R53"/>
  <c r="R52"/>
  <c r="R51"/>
  <c r="R50"/>
  <c r="R49"/>
  <c r="R34"/>
  <c r="R33"/>
  <c r="R31"/>
  <c r="R29"/>
  <c r="R25"/>
  <c r="R17"/>
  <c r="R16"/>
  <c r="R15"/>
  <c r="R13"/>
  <c r="R10"/>
  <c r="Q236"/>
  <c r="Q235"/>
  <c r="Q234"/>
  <c r="Q233"/>
  <c r="Q204"/>
  <c r="Q203"/>
  <c r="Q202"/>
  <c r="Q201"/>
  <c r="Q200"/>
  <c r="Q199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7"/>
  <c r="Q176"/>
  <c r="Q175"/>
  <c r="Q174"/>
  <c r="Q173"/>
  <c r="Q171"/>
  <c r="Q170"/>
  <c r="Q169"/>
  <c r="Q168"/>
  <c r="Q167"/>
  <c r="Q166"/>
  <c r="Q165"/>
  <c r="Q164"/>
  <c r="Q163"/>
  <c r="Q162"/>
  <c r="Q161"/>
  <c r="Q160"/>
  <c r="Q159"/>
  <c r="Q158"/>
  <c r="Q157"/>
  <c r="Q155"/>
  <c r="Q154"/>
  <c r="Q153"/>
  <c r="Q152"/>
  <c r="Q151"/>
  <c r="Q150"/>
  <c r="Q149"/>
  <c r="Q148"/>
  <c r="Q147"/>
  <c r="Q146"/>
  <c r="Q145"/>
  <c r="Q144"/>
  <c r="Q143"/>
  <c r="Q142"/>
  <c r="Q141"/>
  <c r="Q138"/>
  <c r="Q137"/>
  <c r="Q136"/>
  <c r="Q135"/>
  <c r="Q134"/>
  <c r="Q133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1"/>
  <c r="Q110"/>
  <c r="Q109"/>
  <c r="Q108"/>
  <c r="Q107"/>
  <c r="Q105"/>
  <c r="Q104"/>
  <c r="Q103"/>
  <c r="Q102"/>
  <c r="Q101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9"/>
  <c r="Q78"/>
  <c r="Q77"/>
  <c r="Q76"/>
  <c r="Q75"/>
  <c r="Q63"/>
  <c r="Q62"/>
  <c r="Q61"/>
  <c r="Q60"/>
  <c r="Q59"/>
  <c r="Q58"/>
  <c r="Q57"/>
  <c r="Q56"/>
  <c r="Q55"/>
  <c r="Q54"/>
  <c r="Q53"/>
  <c r="Q52"/>
  <c r="Q51"/>
  <c r="Q50"/>
  <c r="Q49"/>
  <c r="Q34"/>
  <c r="Q33"/>
  <c r="Q31"/>
  <c r="Q29"/>
  <c r="Q25"/>
  <c r="Q17"/>
  <c r="Q16"/>
  <c r="Q15"/>
  <c r="Q13"/>
  <c r="Q10"/>
  <c r="P236"/>
  <c r="P235"/>
  <c r="P234"/>
  <c r="P233"/>
  <c r="P204"/>
  <c r="P203"/>
  <c r="P202"/>
  <c r="P201"/>
  <c r="P200"/>
  <c r="P199"/>
  <c r="P198"/>
  <c r="P197"/>
  <c r="P196"/>
  <c r="P195"/>
  <c r="P194"/>
  <c r="P193"/>
  <c r="P192"/>
  <c r="P191"/>
  <c r="P190"/>
  <c r="P189"/>
  <c r="P187"/>
  <c r="P186"/>
  <c r="P185"/>
  <c r="P184"/>
  <c r="P183"/>
  <c r="P182"/>
  <c r="P181"/>
  <c r="P180"/>
  <c r="P179"/>
  <c r="P178"/>
  <c r="P177"/>
  <c r="P176"/>
  <c r="P175"/>
  <c r="P174"/>
  <c r="P173"/>
  <c r="P171"/>
  <c r="P170"/>
  <c r="P169"/>
  <c r="P168"/>
  <c r="P167"/>
  <c r="P166"/>
  <c r="P165"/>
  <c r="P164"/>
  <c r="P163"/>
  <c r="P162"/>
  <c r="P161"/>
  <c r="P160"/>
  <c r="P159"/>
  <c r="P158"/>
  <c r="P157"/>
  <c r="P155"/>
  <c r="P154"/>
  <c r="P153"/>
  <c r="P152"/>
  <c r="P151"/>
  <c r="P150"/>
  <c r="P149"/>
  <c r="P148"/>
  <c r="P147"/>
  <c r="P146"/>
  <c r="P145"/>
  <c r="P144"/>
  <c r="P143"/>
  <c r="P142"/>
  <c r="P141"/>
  <c r="P138"/>
  <c r="P137"/>
  <c r="P136"/>
  <c r="P135"/>
  <c r="P134"/>
  <c r="P133"/>
  <c r="P132"/>
  <c r="P131"/>
  <c r="P130"/>
  <c r="P129"/>
  <c r="P128"/>
  <c r="P127"/>
  <c r="P126"/>
  <c r="P125"/>
  <c r="P124"/>
  <c r="P123"/>
  <c r="P121"/>
  <c r="P120"/>
  <c r="P119"/>
  <c r="P118"/>
  <c r="P117"/>
  <c r="P116"/>
  <c r="P115"/>
  <c r="P114"/>
  <c r="P113"/>
  <c r="P112"/>
  <c r="P111"/>
  <c r="P110"/>
  <c r="P109"/>
  <c r="P108"/>
  <c r="P107"/>
  <c r="P105"/>
  <c r="P104"/>
  <c r="P103"/>
  <c r="P102"/>
  <c r="P101"/>
  <c r="P100"/>
  <c r="P99"/>
  <c r="P98"/>
  <c r="P97"/>
  <c r="P96"/>
  <c r="P95"/>
  <c r="P94"/>
  <c r="P93"/>
  <c r="P92"/>
  <c r="P91"/>
  <c r="P89"/>
  <c r="P88"/>
  <c r="P87"/>
  <c r="P86"/>
  <c r="P85"/>
  <c r="P84"/>
  <c r="P83"/>
  <c r="P82"/>
  <c r="P81"/>
  <c r="P80"/>
  <c r="P79"/>
  <c r="P78"/>
  <c r="P77"/>
  <c r="P76"/>
  <c r="P75"/>
  <c r="P63"/>
  <c r="P62"/>
  <c r="P61"/>
  <c r="P60"/>
  <c r="P59"/>
  <c r="P58"/>
  <c r="P57"/>
  <c r="P56"/>
  <c r="P55"/>
  <c r="P54"/>
  <c r="P53"/>
  <c r="P52"/>
  <c r="P51"/>
  <c r="P50"/>
  <c r="P49"/>
  <c r="P34"/>
  <c r="P33"/>
  <c r="P31"/>
  <c r="P29"/>
  <c r="P25"/>
  <c r="P17"/>
  <c r="P16"/>
  <c r="P15"/>
  <c r="P13"/>
  <c r="P10"/>
  <c r="O236"/>
  <c r="O235"/>
  <c r="O234"/>
  <c r="O233"/>
  <c r="O204"/>
  <c r="O203"/>
  <c r="O202"/>
  <c r="O201"/>
  <c r="O200"/>
  <c r="O199"/>
  <c r="O198"/>
  <c r="O197"/>
  <c r="O196"/>
  <c r="O195"/>
  <c r="O194"/>
  <c r="O193"/>
  <c r="O192"/>
  <c r="O191"/>
  <c r="O190"/>
  <c r="O189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9"/>
  <c r="O158"/>
  <c r="O157"/>
  <c r="O155"/>
  <c r="O154"/>
  <c r="O153"/>
  <c r="O152"/>
  <c r="O151"/>
  <c r="O150"/>
  <c r="O149"/>
  <c r="O148"/>
  <c r="O147"/>
  <c r="O146"/>
  <c r="O145"/>
  <c r="O144"/>
  <c r="O143"/>
  <c r="O142"/>
  <c r="O141"/>
  <c r="O138"/>
  <c r="O137"/>
  <c r="O136"/>
  <c r="O135"/>
  <c r="O134"/>
  <c r="O133"/>
  <c r="O132"/>
  <c r="O131"/>
  <c r="O130"/>
  <c r="O129"/>
  <c r="O128"/>
  <c r="O127"/>
  <c r="O126"/>
  <c r="O125"/>
  <c r="O124"/>
  <c r="O123"/>
  <c r="O121"/>
  <c r="O120"/>
  <c r="O119"/>
  <c r="O118"/>
  <c r="O117"/>
  <c r="O116"/>
  <c r="O115"/>
  <c r="O114"/>
  <c r="O113"/>
  <c r="O112"/>
  <c r="O111"/>
  <c r="O110"/>
  <c r="O109"/>
  <c r="O108"/>
  <c r="O107"/>
  <c r="O105"/>
  <c r="O104"/>
  <c r="O103"/>
  <c r="O102"/>
  <c r="O101"/>
  <c r="O100"/>
  <c r="O99"/>
  <c r="O98"/>
  <c r="O97"/>
  <c r="O96"/>
  <c r="O95"/>
  <c r="O94"/>
  <c r="O93"/>
  <c r="O92"/>
  <c r="O91"/>
  <c r="O89"/>
  <c r="O88"/>
  <c r="O87"/>
  <c r="O86"/>
  <c r="O85"/>
  <c r="O84"/>
  <c r="O83"/>
  <c r="O82"/>
  <c r="O81"/>
  <c r="O80"/>
  <c r="O79"/>
  <c r="O78"/>
  <c r="O77"/>
  <c r="O76"/>
  <c r="O75"/>
  <c r="O63"/>
  <c r="O62"/>
  <c r="O61"/>
  <c r="O60"/>
  <c r="O59"/>
  <c r="O58"/>
  <c r="O57"/>
  <c r="O56"/>
  <c r="O55"/>
  <c r="O54"/>
  <c r="O53"/>
  <c r="O52"/>
  <c r="O51"/>
  <c r="O50"/>
  <c r="O49"/>
  <c r="O34"/>
  <c r="O33"/>
  <c r="O31"/>
  <c r="O29"/>
  <c r="O25"/>
  <c r="O17"/>
  <c r="O16"/>
  <c r="O15"/>
  <c r="O13"/>
  <c r="O10"/>
  <c r="N236"/>
  <c r="N235"/>
  <c r="N234"/>
  <c r="N233"/>
  <c r="N204"/>
  <c r="N203"/>
  <c r="N202"/>
  <c r="N201"/>
  <c r="N200"/>
  <c r="N199"/>
  <c r="N198"/>
  <c r="N197"/>
  <c r="N196"/>
  <c r="N195"/>
  <c r="N194"/>
  <c r="N193"/>
  <c r="N192"/>
  <c r="N191"/>
  <c r="N190"/>
  <c r="N189"/>
  <c r="N187"/>
  <c r="N186"/>
  <c r="N185"/>
  <c r="N184"/>
  <c r="N183"/>
  <c r="N182"/>
  <c r="N181"/>
  <c r="N180"/>
  <c r="N179"/>
  <c r="N178"/>
  <c r="N177"/>
  <c r="N176"/>
  <c r="N175"/>
  <c r="N174"/>
  <c r="N173"/>
  <c r="N171"/>
  <c r="N170"/>
  <c r="N169"/>
  <c r="N168"/>
  <c r="N167"/>
  <c r="N166"/>
  <c r="N165"/>
  <c r="N164"/>
  <c r="N163"/>
  <c r="N162"/>
  <c r="N161"/>
  <c r="N160"/>
  <c r="N159"/>
  <c r="N158"/>
  <c r="N157"/>
  <c r="N155"/>
  <c r="N154"/>
  <c r="N153"/>
  <c r="N152"/>
  <c r="N151"/>
  <c r="N150"/>
  <c r="N149"/>
  <c r="N148"/>
  <c r="N147"/>
  <c r="N146"/>
  <c r="N145"/>
  <c r="N144"/>
  <c r="N143"/>
  <c r="N142"/>
  <c r="N141"/>
  <c r="N138"/>
  <c r="N137"/>
  <c r="N136"/>
  <c r="N135"/>
  <c r="N134"/>
  <c r="N133"/>
  <c r="N132"/>
  <c r="N131"/>
  <c r="N130"/>
  <c r="N129"/>
  <c r="N128"/>
  <c r="N127"/>
  <c r="N126"/>
  <c r="N125"/>
  <c r="N124"/>
  <c r="N123"/>
  <c r="N121"/>
  <c r="N120"/>
  <c r="N119"/>
  <c r="N118"/>
  <c r="N117"/>
  <c r="N116"/>
  <c r="N115"/>
  <c r="N114"/>
  <c r="N113"/>
  <c r="N112"/>
  <c r="N111"/>
  <c r="N110"/>
  <c r="N109"/>
  <c r="N108"/>
  <c r="N107"/>
  <c r="N105"/>
  <c r="N104"/>
  <c r="N103"/>
  <c r="N102"/>
  <c r="N101"/>
  <c r="N100"/>
  <c r="N99"/>
  <c r="N98"/>
  <c r="N97"/>
  <c r="N96"/>
  <c r="N95"/>
  <c r="N94"/>
  <c r="N93"/>
  <c r="N92"/>
  <c r="N91"/>
  <c r="N89"/>
  <c r="N88"/>
  <c r="N87"/>
  <c r="N86"/>
  <c r="N85"/>
  <c r="N84"/>
  <c r="N83"/>
  <c r="N82"/>
  <c r="N81"/>
  <c r="N80"/>
  <c r="N79"/>
  <c r="N78"/>
  <c r="N77"/>
  <c r="N76"/>
  <c r="N75"/>
  <c r="N63"/>
  <c r="N62"/>
  <c r="N61"/>
  <c r="N60"/>
  <c r="N59"/>
  <c r="N58"/>
  <c r="N57"/>
  <c r="N56"/>
  <c r="N55"/>
  <c r="N54"/>
  <c r="N53"/>
  <c r="N52"/>
  <c r="N51"/>
  <c r="N50"/>
  <c r="N49"/>
  <c r="N34"/>
  <c r="N33"/>
  <c r="N31"/>
  <c r="N29"/>
  <c r="N25"/>
  <c r="N17"/>
  <c r="N16"/>
  <c r="N15"/>
  <c r="N13"/>
  <c r="N10"/>
  <c r="M236"/>
  <c r="M235"/>
  <c r="M234"/>
  <c r="M233"/>
  <c r="M204"/>
  <c r="M203"/>
  <c r="M202"/>
  <c r="M201"/>
  <c r="M200"/>
  <c r="M199"/>
  <c r="M198"/>
  <c r="M197"/>
  <c r="M196"/>
  <c r="M195"/>
  <c r="M194"/>
  <c r="M193"/>
  <c r="M192"/>
  <c r="M191"/>
  <c r="M190"/>
  <c r="M189"/>
  <c r="M187"/>
  <c r="M186"/>
  <c r="M185"/>
  <c r="M184"/>
  <c r="M183"/>
  <c r="M182"/>
  <c r="M181"/>
  <c r="M180"/>
  <c r="M179"/>
  <c r="M178"/>
  <c r="M177"/>
  <c r="M176"/>
  <c r="M175"/>
  <c r="M174"/>
  <c r="M173"/>
  <c r="M171"/>
  <c r="M170"/>
  <c r="M169"/>
  <c r="M168"/>
  <c r="M167"/>
  <c r="M166"/>
  <c r="M165"/>
  <c r="M164"/>
  <c r="M163"/>
  <c r="M162"/>
  <c r="M161"/>
  <c r="M160"/>
  <c r="M159"/>
  <c r="M158"/>
  <c r="M157"/>
  <c r="M155"/>
  <c r="M154"/>
  <c r="M153"/>
  <c r="M152"/>
  <c r="M151"/>
  <c r="M150"/>
  <c r="M149"/>
  <c r="M148"/>
  <c r="M147"/>
  <c r="M146"/>
  <c r="M145"/>
  <c r="M144"/>
  <c r="M143"/>
  <c r="M142"/>
  <c r="M141"/>
  <c r="M138"/>
  <c r="M137"/>
  <c r="M136"/>
  <c r="M135"/>
  <c r="M134"/>
  <c r="M133"/>
  <c r="M132"/>
  <c r="M131"/>
  <c r="M130"/>
  <c r="M129"/>
  <c r="M128"/>
  <c r="M127"/>
  <c r="M126"/>
  <c r="M125"/>
  <c r="M124"/>
  <c r="M123"/>
  <c r="M121"/>
  <c r="M120"/>
  <c r="M119"/>
  <c r="M118"/>
  <c r="M117"/>
  <c r="M116"/>
  <c r="M115"/>
  <c r="M114"/>
  <c r="M113"/>
  <c r="M112"/>
  <c r="M111"/>
  <c r="M110"/>
  <c r="M109"/>
  <c r="M108"/>
  <c r="M107"/>
  <c r="M105"/>
  <c r="M104"/>
  <c r="M103"/>
  <c r="M102"/>
  <c r="M101"/>
  <c r="M100"/>
  <c r="M99"/>
  <c r="M98"/>
  <c r="M97"/>
  <c r="M96"/>
  <c r="M95"/>
  <c r="M94"/>
  <c r="M93"/>
  <c r="M92"/>
  <c r="M91"/>
  <c r="M89"/>
  <c r="M88"/>
  <c r="M87"/>
  <c r="M86"/>
  <c r="M85"/>
  <c r="M84"/>
  <c r="M83"/>
  <c r="M82"/>
  <c r="M81"/>
  <c r="M80"/>
  <c r="M79"/>
  <c r="M78"/>
  <c r="M77"/>
  <c r="M76"/>
  <c r="M75"/>
  <c r="M63"/>
  <c r="M62"/>
  <c r="M61"/>
  <c r="M60"/>
  <c r="M59"/>
  <c r="M58"/>
  <c r="M57"/>
  <c r="M56"/>
  <c r="M55"/>
  <c r="M54"/>
  <c r="M53"/>
  <c r="M52"/>
  <c r="M51"/>
  <c r="M50"/>
  <c r="M49"/>
  <c r="M34"/>
  <c r="M33"/>
  <c r="M31"/>
  <c r="M29"/>
  <c r="M25"/>
  <c r="M17"/>
  <c r="M16"/>
  <c r="M15"/>
  <c r="M13"/>
  <c r="M10"/>
  <c r="L236"/>
  <c r="L235"/>
  <c r="L234"/>
  <c r="L233"/>
  <c r="L204"/>
  <c r="L203"/>
  <c r="L202"/>
  <c r="L201"/>
  <c r="L200"/>
  <c r="L199"/>
  <c r="L198"/>
  <c r="L197"/>
  <c r="L196"/>
  <c r="L195"/>
  <c r="L194"/>
  <c r="L193"/>
  <c r="L192"/>
  <c r="L191"/>
  <c r="L190"/>
  <c r="L189"/>
  <c r="L187"/>
  <c r="L186"/>
  <c r="L185"/>
  <c r="L184"/>
  <c r="L183"/>
  <c r="L182"/>
  <c r="L181"/>
  <c r="L180"/>
  <c r="L179"/>
  <c r="L178"/>
  <c r="L177"/>
  <c r="L176"/>
  <c r="L175"/>
  <c r="L174"/>
  <c r="L173"/>
  <c r="L171"/>
  <c r="L170"/>
  <c r="L169"/>
  <c r="L168"/>
  <c r="L167"/>
  <c r="L166"/>
  <c r="L165"/>
  <c r="L164"/>
  <c r="L163"/>
  <c r="L162"/>
  <c r="L161"/>
  <c r="L160"/>
  <c r="L159"/>
  <c r="L158"/>
  <c r="L157"/>
  <c r="L155"/>
  <c r="L154"/>
  <c r="L153"/>
  <c r="L152"/>
  <c r="L151"/>
  <c r="L150"/>
  <c r="L149"/>
  <c r="L148"/>
  <c r="L147"/>
  <c r="L146"/>
  <c r="L145"/>
  <c r="L144"/>
  <c r="L143"/>
  <c r="L142"/>
  <c r="L141"/>
  <c r="L138"/>
  <c r="L137"/>
  <c r="L136"/>
  <c r="L135"/>
  <c r="L134"/>
  <c r="L133"/>
  <c r="L132"/>
  <c r="L131"/>
  <c r="L130"/>
  <c r="L129"/>
  <c r="L128"/>
  <c r="L127"/>
  <c r="L126"/>
  <c r="L125"/>
  <c r="L124"/>
  <c r="L123"/>
  <c r="L121"/>
  <c r="L120"/>
  <c r="L119"/>
  <c r="L118"/>
  <c r="L117"/>
  <c r="L116"/>
  <c r="L115"/>
  <c r="L114"/>
  <c r="L113"/>
  <c r="L112"/>
  <c r="L111"/>
  <c r="L110"/>
  <c r="L109"/>
  <c r="L108"/>
  <c r="L107"/>
  <c r="L105"/>
  <c r="L104"/>
  <c r="L103"/>
  <c r="L102"/>
  <c r="L101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9"/>
  <c r="L78"/>
  <c r="L77"/>
  <c r="L76"/>
  <c r="L75"/>
  <c r="L63"/>
  <c r="L62"/>
  <c r="L61"/>
  <c r="L60"/>
  <c r="L59"/>
  <c r="L58"/>
  <c r="L57"/>
  <c r="L56"/>
  <c r="L55"/>
  <c r="L54"/>
  <c r="L53"/>
  <c r="L52"/>
  <c r="L51"/>
  <c r="L50"/>
  <c r="L49"/>
  <c r="L34"/>
  <c r="L33"/>
  <c r="L31"/>
  <c r="L29"/>
  <c r="L25"/>
  <c r="L17"/>
  <c r="L16"/>
  <c r="L15"/>
  <c r="L13"/>
  <c r="L10"/>
  <c r="K236"/>
  <c r="K235"/>
  <c r="K234"/>
  <c r="K233"/>
  <c r="K204"/>
  <c r="K203"/>
  <c r="K202"/>
  <c r="K201"/>
  <c r="K200"/>
  <c r="K199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7"/>
  <c r="K176"/>
  <c r="K175"/>
  <c r="K174"/>
  <c r="K173"/>
  <c r="K171"/>
  <c r="K170"/>
  <c r="K169"/>
  <c r="K168"/>
  <c r="K167"/>
  <c r="K166"/>
  <c r="K165"/>
  <c r="K164"/>
  <c r="K163"/>
  <c r="K162"/>
  <c r="K161"/>
  <c r="K160"/>
  <c r="K159"/>
  <c r="K158"/>
  <c r="K157"/>
  <c r="K155"/>
  <c r="K154"/>
  <c r="K153"/>
  <c r="K152"/>
  <c r="K151"/>
  <c r="K150"/>
  <c r="K149"/>
  <c r="K148"/>
  <c r="K147"/>
  <c r="K146"/>
  <c r="K145"/>
  <c r="K144"/>
  <c r="K143"/>
  <c r="K142"/>
  <c r="K141"/>
  <c r="K138"/>
  <c r="K137"/>
  <c r="K136"/>
  <c r="K135"/>
  <c r="K134"/>
  <c r="K133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1"/>
  <c r="K110"/>
  <c r="K109"/>
  <c r="K108"/>
  <c r="K107"/>
  <c r="K105"/>
  <c r="K104"/>
  <c r="K103"/>
  <c r="K102"/>
  <c r="K101"/>
  <c r="K100"/>
  <c r="K99"/>
  <c r="K98"/>
  <c r="K97"/>
  <c r="K96"/>
  <c r="K95"/>
  <c r="K94"/>
  <c r="K93"/>
  <c r="K92"/>
  <c r="K91"/>
  <c r="K89"/>
  <c r="K88"/>
  <c r="K87"/>
  <c r="K86"/>
  <c r="K85"/>
  <c r="K84"/>
  <c r="K83"/>
  <c r="K82"/>
  <c r="K81"/>
  <c r="K80"/>
  <c r="K79"/>
  <c r="K78"/>
  <c r="K77"/>
  <c r="K76"/>
  <c r="K75"/>
  <c r="K63"/>
  <c r="K62"/>
  <c r="K61"/>
  <c r="K60"/>
  <c r="K59"/>
  <c r="K58"/>
  <c r="K57"/>
  <c r="K56"/>
  <c r="K55"/>
  <c r="K54"/>
  <c r="K53"/>
  <c r="K52"/>
  <c r="K51"/>
  <c r="K50"/>
  <c r="K49"/>
  <c r="K34"/>
  <c r="K33"/>
  <c r="K31"/>
  <c r="K29"/>
  <c r="K25"/>
  <c r="K17"/>
  <c r="K16"/>
  <c r="K15"/>
  <c r="K13"/>
  <c r="K10"/>
  <c r="J236"/>
  <c r="J235"/>
  <c r="J234"/>
  <c r="J233"/>
  <c r="J204"/>
  <c r="J203"/>
  <c r="J202"/>
  <c r="J201"/>
  <c r="J200"/>
  <c r="J199"/>
  <c r="J198"/>
  <c r="J197"/>
  <c r="J196"/>
  <c r="J195"/>
  <c r="J194"/>
  <c r="J193"/>
  <c r="J192"/>
  <c r="J191"/>
  <c r="J190"/>
  <c r="J189"/>
  <c r="J187"/>
  <c r="J186"/>
  <c r="J185"/>
  <c r="J184"/>
  <c r="J183"/>
  <c r="J182"/>
  <c r="J181"/>
  <c r="J180"/>
  <c r="J179"/>
  <c r="J178"/>
  <c r="J177"/>
  <c r="J176"/>
  <c r="J175"/>
  <c r="J174"/>
  <c r="J173"/>
  <c r="J171"/>
  <c r="J170"/>
  <c r="J169"/>
  <c r="J168"/>
  <c r="J167"/>
  <c r="J166"/>
  <c r="J165"/>
  <c r="J164"/>
  <c r="J163"/>
  <c r="J162"/>
  <c r="J161"/>
  <c r="J160"/>
  <c r="J159"/>
  <c r="J158"/>
  <c r="J157"/>
  <c r="J155"/>
  <c r="J154"/>
  <c r="J153"/>
  <c r="J152"/>
  <c r="J151"/>
  <c r="J150"/>
  <c r="J149"/>
  <c r="J148"/>
  <c r="J147"/>
  <c r="J146"/>
  <c r="J145"/>
  <c r="J144"/>
  <c r="J143"/>
  <c r="J142"/>
  <c r="J141"/>
  <c r="J138"/>
  <c r="J137"/>
  <c r="J136"/>
  <c r="J135"/>
  <c r="J134"/>
  <c r="J133"/>
  <c r="J132"/>
  <c r="J131"/>
  <c r="J130"/>
  <c r="J129"/>
  <c r="J128"/>
  <c r="J127"/>
  <c r="J126"/>
  <c r="J125"/>
  <c r="J124"/>
  <c r="J123"/>
  <c r="J121"/>
  <c r="J120"/>
  <c r="J119"/>
  <c r="J118"/>
  <c r="J117"/>
  <c r="J116"/>
  <c r="J115"/>
  <c r="J114"/>
  <c r="J113"/>
  <c r="J112"/>
  <c r="J111"/>
  <c r="J110"/>
  <c r="J109"/>
  <c r="J108"/>
  <c r="J107"/>
  <c r="J105"/>
  <c r="J104"/>
  <c r="J103"/>
  <c r="J102"/>
  <c r="J101"/>
  <c r="J100"/>
  <c r="J99"/>
  <c r="J98"/>
  <c r="J97"/>
  <c r="J96"/>
  <c r="J95"/>
  <c r="J94"/>
  <c r="J93"/>
  <c r="J92"/>
  <c r="J91"/>
  <c r="J89"/>
  <c r="J88"/>
  <c r="J87"/>
  <c r="J86"/>
  <c r="J85"/>
  <c r="J84"/>
  <c r="J83"/>
  <c r="J82"/>
  <c r="J81"/>
  <c r="J80"/>
  <c r="J79"/>
  <c r="J78"/>
  <c r="J77"/>
  <c r="J76"/>
  <c r="J75"/>
  <c r="J63"/>
  <c r="J62"/>
  <c r="J61"/>
  <c r="J60"/>
  <c r="J59"/>
  <c r="J58"/>
  <c r="J57"/>
  <c r="J56"/>
  <c r="J55"/>
  <c r="J54"/>
  <c r="J53"/>
  <c r="J52"/>
  <c r="J51"/>
  <c r="J50"/>
  <c r="J49"/>
  <c r="J34"/>
  <c r="J33"/>
  <c r="J31"/>
  <c r="J29"/>
  <c r="J25"/>
  <c r="J17"/>
  <c r="J16"/>
  <c r="J15"/>
  <c r="J13"/>
  <c r="J10"/>
  <c r="I236"/>
  <c r="I235"/>
  <c r="I234"/>
  <c r="I233"/>
  <c r="I204"/>
  <c r="I203"/>
  <c r="I202"/>
  <c r="I201"/>
  <c r="I200"/>
  <c r="I199"/>
  <c r="I198"/>
  <c r="I197"/>
  <c r="I196"/>
  <c r="I195"/>
  <c r="I194"/>
  <c r="I193"/>
  <c r="I192"/>
  <c r="I191"/>
  <c r="I190"/>
  <c r="I189"/>
  <c r="I187"/>
  <c r="I186"/>
  <c r="I185"/>
  <c r="I184"/>
  <c r="I183"/>
  <c r="I182"/>
  <c r="I181"/>
  <c r="I180"/>
  <c r="I179"/>
  <c r="I178"/>
  <c r="I177"/>
  <c r="I176"/>
  <c r="I175"/>
  <c r="I174"/>
  <c r="I173"/>
  <c r="I171"/>
  <c r="I170"/>
  <c r="I169"/>
  <c r="I168"/>
  <c r="I167"/>
  <c r="I166"/>
  <c r="I165"/>
  <c r="I164"/>
  <c r="I163"/>
  <c r="I162"/>
  <c r="I161"/>
  <c r="I160"/>
  <c r="I159"/>
  <c r="I158"/>
  <c r="I157"/>
  <c r="I155"/>
  <c r="I154"/>
  <c r="I153"/>
  <c r="I152"/>
  <c r="I151"/>
  <c r="I150"/>
  <c r="I149"/>
  <c r="I148"/>
  <c r="I147"/>
  <c r="I146"/>
  <c r="I145"/>
  <c r="I144"/>
  <c r="I143"/>
  <c r="I142"/>
  <c r="I141"/>
  <c r="I138"/>
  <c r="I137"/>
  <c r="I136"/>
  <c r="I135"/>
  <c r="I134"/>
  <c r="I133"/>
  <c r="I132"/>
  <c r="I131"/>
  <c r="I130"/>
  <c r="I129"/>
  <c r="I128"/>
  <c r="I127"/>
  <c r="I126"/>
  <c r="I125"/>
  <c r="I124"/>
  <c r="I123"/>
  <c r="I121"/>
  <c r="I120"/>
  <c r="I119"/>
  <c r="I118"/>
  <c r="I117"/>
  <c r="I116"/>
  <c r="I115"/>
  <c r="I114"/>
  <c r="I113"/>
  <c r="I112"/>
  <c r="I111"/>
  <c r="I110"/>
  <c r="I109"/>
  <c r="I108"/>
  <c r="I107"/>
  <c r="I105"/>
  <c r="I104"/>
  <c r="I103"/>
  <c r="I102"/>
  <c r="I101"/>
  <c r="I100"/>
  <c r="I99"/>
  <c r="I98"/>
  <c r="I97"/>
  <c r="I96"/>
  <c r="I95"/>
  <c r="I94"/>
  <c r="I93"/>
  <c r="I92"/>
  <c r="I91"/>
  <c r="I89"/>
  <c r="I88"/>
  <c r="I87"/>
  <c r="I86"/>
  <c r="I85"/>
  <c r="I84"/>
  <c r="I83"/>
  <c r="I82"/>
  <c r="I81"/>
  <c r="I80"/>
  <c r="I79"/>
  <c r="I78"/>
  <c r="I77"/>
  <c r="I76"/>
  <c r="I75"/>
  <c r="I63"/>
  <c r="I62"/>
  <c r="I61"/>
  <c r="I60"/>
  <c r="I59"/>
  <c r="I58"/>
  <c r="I57"/>
  <c r="I56"/>
  <c r="I55"/>
  <c r="I54"/>
  <c r="I53"/>
  <c r="I52"/>
  <c r="I51"/>
  <c r="I50"/>
  <c r="I49"/>
  <c r="I34"/>
  <c r="I33"/>
  <c r="I31"/>
  <c r="I29"/>
  <c r="I25"/>
  <c r="I17"/>
  <c r="I16"/>
  <c r="I15"/>
  <c r="I13"/>
  <c r="I10"/>
  <c r="H236"/>
  <c r="H235"/>
  <c r="H234"/>
  <c r="H233"/>
  <c r="H204"/>
  <c r="H203"/>
  <c r="H202"/>
  <c r="H201"/>
  <c r="H200"/>
  <c r="H199"/>
  <c r="H198"/>
  <c r="H197"/>
  <c r="H196"/>
  <c r="H195"/>
  <c r="H194"/>
  <c r="H193"/>
  <c r="H192"/>
  <c r="H191"/>
  <c r="H190"/>
  <c r="H189"/>
  <c r="H187"/>
  <c r="H186"/>
  <c r="H185"/>
  <c r="H184"/>
  <c r="H183"/>
  <c r="H182"/>
  <c r="H181"/>
  <c r="H180"/>
  <c r="H179"/>
  <c r="H178"/>
  <c r="H177"/>
  <c r="H176"/>
  <c r="H175"/>
  <c r="H174"/>
  <c r="H173"/>
  <c r="H171"/>
  <c r="H170"/>
  <c r="H169"/>
  <c r="H168"/>
  <c r="H167"/>
  <c r="H166"/>
  <c r="H165"/>
  <c r="H164"/>
  <c r="H163"/>
  <c r="H162"/>
  <c r="H161"/>
  <c r="H160"/>
  <c r="H159"/>
  <c r="H158"/>
  <c r="H157"/>
  <c r="H155"/>
  <c r="H154"/>
  <c r="H153"/>
  <c r="H152"/>
  <c r="H151"/>
  <c r="H150"/>
  <c r="H149"/>
  <c r="H148"/>
  <c r="H147"/>
  <c r="H146"/>
  <c r="H145"/>
  <c r="H144"/>
  <c r="H143"/>
  <c r="H142"/>
  <c r="H141"/>
  <c r="H138"/>
  <c r="H137"/>
  <c r="H136"/>
  <c r="H135"/>
  <c r="H134"/>
  <c r="H133"/>
  <c r="H132"/>
  <c r="H131"/>
  <c r="H130"/>
  <c r="H129"/>
  <c r="H128"/>
  <c r="H127"/>
  <c r="H126"/>
  <c r="H125"/>
  <c r="H124"/>
  <c r="H123"/>
  <c r="H121"/>
  <c r="H120"/>
  <c r="H119"/>
  <c r="H118"/>
  <c r="H117"/>
  <c r="H116"/>
  <c r="H115"/>
  <c r="H114"/>
  <c r="H113"/>
  <c r="H112"/>
  <c r="H111"/>
  <c r="H110"/>
  <c r="H109"/>
  <c r="H108"/>
  <c r="H107"/>
  <c r="H105"/>
  <c r="H104"/>
  <c r="H103"/>
  <c r="H102"/>
  <c r="H101"/>
  <c r="H100"/>
  <c r="H99"/>
  <c r="H98"/>
  <c r="H97"/>
  <c r="H96"/>
  <c r="H95"/>
  <c r="H94"/>
  <c r="H93"/>
  <c r="H92"/>
  <c r="H91"/>
  <c r="H89"/>
  <c r="H88"/>
  <c r="H87"/>
  <c r="H86"/>
  <c r="H85"/>
  <c r="H84"/>
  <c r="H83"/>
  <c r="H82"/>
  <c r="H81"/>
  <c r="H80"/>
  <c r="H79"/>
  <c r="H78"/>
  <c r="H77"/>
  <c r="H76"/>
  <c r="H75"/>
  <c r="H63"/>
  <c r="H62"/>
  <c r="H61"/>
  <c r="H60"/>
  <c r="H59"/>
  <c r="H58"/>
  <c r="H57"/>
  <c r="H56"/>
  <c r="H55"/>
  <c r="H54"/>
  <c r="H53"/>
  <c r="H52"/>
  <c r="H51"/>
  <c r="H50"/>
  <c r="H49"/>
  <c r="H34"/>
  <c r="H33"/>
  <c r="H31"/>
  <c r="H29"/>
  <c r="H25"/>
  <c r="H17"/>
  <c r="H16"/>
  <c r="H15"/>
  <c r="H13"/>
  <c r="H10"/>
  <c r="G236"/>
  <c r="G235"/>
  <c r="G234"/>
  <c r="G233"/>
  <c r="G204"/>
  <c r="G203"/>
  <c r="G202"/>
  <c r="G201"/>
  <c r="G200"/>
  <c r="G199"/>
  <c r="G198"/>
  <c r="G197"/>
  <c r="G196"/>
  <c r="G195"/>
  <c r="G194"/>
  <c r="G193"/>
  <c r="G192"/>
  <c r="G191"/>
  <c r="G190"/>
  <c r="G189"/>
  <c r="G187"/>
  <c r="G186"/>
  <c r="G185"/>
  <c r="G184"/>
  <c r="G183"/>
  <c r="G182"/>
  <c r="G181"/>
  <c r="G180"/>
  <c r="G179"/>
  <c r="G178"/>
  <c r="G177"/>
  <c r="G176"/>
  <c r="G175"/>
  <c r="G174"/>
  <c r="G173"/>
  <c r="G171"/>
  <c r="G170"/>
  <c r="G169"/>
  <c r="G168"/>
  <c r="G167"/>
  <c r="G166"/>
  <c r="G165"/>
  <c r="G164"/>
  <c r="G163"/>
  <c r="G162"/>
  <c r="G161"/>
  <c r="G160"/>
  <c r="G159"/>
  <c r="G158"/>
  <c r="G157"/>
  <c r="G155"/>
  <c r="G154"/>
  <c r="G153"/>
  <c r="G152"/>
  <c r="G151"/>
  <c r="G150"/>
  <c r="G149"/>
  <c r="G148"/>
  <c r="G147"/>
  <c r="G146"/>
  <c r="G145"/>
  <c r="G144"/>
  <c r="G143"/>
  <c r="G142"/>
  <c r="G141"/>
  <c r="G138"/>
  <c r="G137"/>
  <c r="G136"/>
  <c r="G135"/>
  <c r="G134"/>
  <c r="G133"/>
  <c r="G132"/>
  <c r="G131"/>
  <c r="G130"/>
  <c r="G129"/>
  <c r="G128"/>
  <c r="G127"/>
  <c r="G126"/>
  <c r="G125"/>
  <c r="G124"/>
  <c r="G123"/>
  <c r="G121"/>
  <c r="G120"/>
  <c r="G119"/>
  <c r="G118"/>
  <c r="G117"/>
  <c r="G116"/>
  <c r="G115"/>
  <c r="G114"/>
  <c r="G113"/>
  <c r="G112"/>
  <c r="G111"/>
  <c r="G110"/>
  <c r="G109"/>
  <c r="G108"/>
  <c r="G107"/>
  <c r="G105"/>
  <c r="G104"/>
  <c r="G103"/>
  <c r="G102"/>
  <c r="G101"/>
  <c r="G100"/>
  <c r="G99"/>
  <c r="G98"/>
  <c r="G97"/>
  <c r="G96"/>
  <c r="G95"/>
  <c r="G94"/>
  <c r="G93"/>
  <c r="G92"/>
  <c r="G91"/>
  <c r="G89"/>
  <c r="G88"/>
  <c r="G87"/>
  <c r="G86"/>
  <c r="G85"/>
  <c r="G84"/>
  <c r="G83"/>
  <c r="G82"/>
  <c r="G81"/>
  <c r="G80"/>
  <c r="G79"/>
  <c r="G78"/>
  <c r="G77"/>
  <c r="G76"/>
  <c r="G75"/>
  <c r="G63"/>
  <c r="G62"/>
  <c r="G61"/>
  <c r="G60"/>
  <c r="G59"/>
  <c r="G58"/>
  <c r="G57"/>
  <c r="G56"/>
  <c r="G55"/>
  <c r="G54"/>
  <c r="G53"/>
  <c r="G52"/>
  <c r="G51"/>
  <c r="G50"/>
  <c r="G49"/>
  <c r="G34"/>
  <c r="G33"/>
  <c r="G31"/>
  <c r="G29"/>
  <c r="G25"/>
  <c r="G17"/>
  <c r="G16"/>
  <c r="G15"/>
  <c r="G13"/>
  <c r="G10"/>
  <c r="F236"/>
  <c r="F235"/>
  <c r="F234"/>
  <c r="F233"/>
  <c r="F204"/>
  <c r="F203"/>
  <c r="F202"/>
  <c r="F201"/>
  <c r="F200"/>
  <c r="F199"/>
  <c r="F198"/>
  <c r="F197"/>
  <c r="F196"/>
  <c r="F195"/>
  <c r="F194"/>
  <c r="F193"/>
  <c r="F192"/>
  <c r="F191"/>
  <c r="F190"/>
  <c r="F189"/>
  <c r="F187"/>
  <c r="F186"/>
  <c r="F185"/>
  <c r="F184"/>
  <c r="F183"/>
  <c r="F182"/>
  <c r="F181"/>
  <c r="F180"/>
  <c r="F179"/>
  <c r="F178"/>
  <c r="F177"/>
  <c r="F176"/>
  <c r="F175"/>
  <c r="F174"/>
  <c r="F173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2"/>
  <c r="F151"/>
  <c r="F150"/>
  <c r="F149"/>
  <c r="F148"/>
  <c r="F147"/>
  <c r="F146"/>
  <c r="F145"/>
  <c r="F144"/>
  <c r="F143"/>
  <c r="F142"/>
  <c r="F141"/>
  <c r="F138"/>
  <c r="F137"/>
  <c r="F136"/>
  <c r="F135"/>
  <c r="F134"/>
  <c r="F133"/>
  <c r="F132"/>
  <c r="F131"/>
  <c r="F130"/>
  <c r="F129"/>
  <c r="F128"/>
  <c r="F127"/>
  <c r="F126"/>
  <c r="F125"/>
  <c r="F124"/>
  <c r="F123"/>
  <c r="F121"/>
  <c r="F120"/>
  <c r="F119"/>
  <c r="F118"/>
  <c r="F117"/>
  <c r="F116"/>
  <c r="F115"/>
  <c r="F114"/>
  <c r="F113"/>
  <c r="F112"/>
  <c r="F111"/>
  <c r="F110"/>
  <c r="F109"/>
  <c r="F108"/>
  <c r="F107"/>
  <c r="F105"/>
  <c r="F104"/>
  <c r="F103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8"/>
  <c r="F77"/>
  <c r="F76"/>
  <c r="F75"/>
  <c r="F63"/>
  <c r="F62"/>
  <c r="F61"/>
  <c r="F60"/>
  <c r="F59"/>
  <c r="F58"/>
  <c r="F57"/>
  <c r="F56"/>
  <c r="F55"/>
  <c r="F54"/>
  <c r="F53"/>
  <c r="F52"/>
  <c r="F51"/>
  <c r="F50"/>
  <c r="F49"/>
  <c r="F34"/>
  <c r="F33"/>
  <c r="F31"/>
  <c r="F29"/>
  <c r="F25"/>
  <c r="F17"/>
  <c r="F16"/>
  <c r="F15"/>
  <c r="F13"/>
  <c r="F10"/>
  <c r="E236"/>
  <c r="E235"/>
  <c r="E234"/>
  <c r="E233"/>
  <c r="E204"/>
  <c r="E203"/>
  <c r="E202"/>
  <c r="E201"/>
  <c r="E200"/>
  <c r="E199"/>
  <c r="E198"/>
  <c r="E197"/>
  <c r="E196"/>
  <c r="E195"/>
  <c r="E194"/>
  <c r="E193"/>
  <c r="E192"/>
  <c r="E191"/>
  <c r="E190"/>
  <c r="E189"/>
  <c r="E187"/>
  <c r="E186"/>
  <c r="E185"/>
  <c r="E184"/>
  <c r="E183"/>
  <c r="E182"/>
  <c r="E181"/>
  <c r="E180"/>
  <c r="E179"/>
  <c r="E178"/>
  <c r="E177"/>
  <c r="E176"/>
  <c r="E175"/>
  <c r="E174"/>
  <c r="E173"/>
  <c r="E171"/>
  <c r="E170"/>
  <c r="E169"/>
  <c r="E168"/>
  <c r="E167"/>
  <c r="E166"/>
  <c r="E165"/>
  <c r="E164"/>
  <c r="E163"/>
  <c r="E162"/>
  <c r="E161"/>
  <c r="E160"/>
  <c r="E159"/>
  <c r="E158"/>
  <c r="E157"/>
  <c r="E155"/>
  <c r="E154"/>
  <c r="E153"/>
  <c r="E152"/>
  <c r="E151"/>
  <c r="E150"/>
  <c r="E149"/>
  <c r="E148"/>
  <c r="E147"/>
  <c r="E146"/>
  <c r="E145"/>
  <c r="E144"/>
  <c r="E143"/>
  <c r="E142"/>
  <c r="E141"/>
  <c r="E138"/>
  <c r="E137"/>
  <c r="E136"/>
  <c r="E135"/>
  <c r="E134"/>
  <c r="E133"/>
  <c r="E132"/>
  <c r="E131"/>
  <c r="E130"/>
  <c r="E129"/>
  <c r="E128"/>
  <c r="E127"/>
  <c r="E126"/>
  <c r="E125"/>
  <c r="E124"/>
  <c r="E123"/>
  <c r="E121"/>
  <c r="E120"/>
  <c r="E119"/>
  <c r="E118"/>
  <c r="E117"/>
  <c r="E116"/>
  <c r="E115"/>
  <c r="E114"/>
  <c r="E113"/>
  <c r="E112"/>
  <c r="E111"/>
  <c r="E110"/>
  <c r="E109"/>
  <c r="E108"/>
  <c r="E107"/>
  <c r="E105"/>
  <c r="E104"/>
  <c r="E103"/>
  <c r="E102"/>
  <c r="E101"/>
  <c r="E100"/>
  <c r="E99"/>
  <c r="E98"/>
  <c r="E97"/>
  <c r="E96"/>
  <c r="E95"/>
  <c r="E94"/>
  <c r="E93"/>
  <c r="E92"/>
  <c r="E91"/>
  <c r="E89"/>
  <c r="E88"/>
  <c r="E87"/>
  <c r="E86"/>
  <c r="E85"/>
  <c r="E84"/>
  <c r="E83"/>
  <c r="E82"/>
  <c r="E81"/>
  <c r="E80"/>
  <c r="E79"/>
  <c r="E78"/>
  <c r="E77"/>
  <c r="E76"/>
  <c r="E75"/>
  <c r="E63"/>
  <c r="E62"/>
  <c r="E61"/>
  <c r="E60"/>
  <c r="E59"/>
  <c r="E58"/>
  <c r="E57"/>
  <c r="E56"/>
  <c r="E55"/>
  <c r="E54"/>
  <c r="E53"/>
  <c r="E52"/>
  <c r="E51"/>
  <c r="E50"/>
  <c r="E49"/>
  <c r="E34"/>
  <c r="E33"/>
  <c r="E31"/>
  <c r="E29"/>
  <c r="E25"/>
  <c r="E17"/>
  <c r="E16"/>
  <c r="E15"/>
  <c r="E13"/>
  <c r="E10"/>
  <c r="D236"/>
  <c r="D235"/>
  <c r="D234"/>
  <c r="D233"/>
  <c r="D204"/>
  <c r="D203"/>
  <c r="D202"/>
  <c r="D201"/>
  <c r="D200"/>
  <c r="D199"/>
  <c r="D198"/>
  <c r="D197"/>
  <c r="D196"/>
  <c r="D195"/>
  <c r="D194"/>
  <c r="D193"/>
  <c r="D192"/>
  <c r="D191"/>
  <c r="D190"/>
  <c r="D189"/>
  <c r="D187"/>
  <c r="D186"/>
  <c r="D185"/>
  <c r="D184"/>
  <c r="D183"/>
  <c r="D182"/>
  <c r="D181"/>
  <c r="D180"/>
  <c r="D179"/>
  <c r="D178"/>
  <c r="D177"/>
  <c r="D176"/>
  <c r="D175"/>
  <c r="D174"/>
  <c r="D173"/>
  <c r="D171"/>
  <c r="D170"/>
  <c r="D169"/>
  <c r="D168"/>
  <c r="D167"/>
  <c r="D166"/>
  <c r="D165"/>
  <c r="D164"/>
  <c r="D163"/>
  <c r="D162"/>
  <c r="D161"/>
  <c r="D160"/>
  <c r="D159"/>
  <c r="D158"/>
  <c r="D157"/>
  <c r="D155"/>
  <c r="D154"/>
  <c r="D153"/>
  <c r="D152"/>
  <c r="D151"/>
  <c r="D150"/>
  <c r="D149"/>
  <c r="D148"/>
  <c r="D147"/>
  <c r="D146"/>
  <c r="D145"/>
  <c r="D144"/>
  <c r="D143"/>
  <c r="D142"/>
  <c r="D141"/>
  <c r="D138"/>
  <c r="D137"/>
  <c r="D136"/>
  <c r="D135"/>
  <c r="D134"/>
  <c r="D133"/>
  <c r="D132"/>
  <c r="D131"/>
  <c r="D130"/>
  <c r="D129"/>
  <c r="D128"/>
  <c r="D127"/>
  <c r="D126"/>
  <c r="D125"/>
  <c r="D124"/>
  <c r="D123"/>
  <c r="D121"/>
  <c r="D120"/>
  <c r="D119"/>
  <c r="D118"/>
  <c r="D117"/>
  <c r="D116"/>
  <c r="D115"/>
  <c r="D114"/>
  <c r="D113"/>
  <c r="D112"/>
  <c r="D111"/>
  <c r="D110"/>
  <c r="D109"/>
  <c r="D108"/>
  <c r="D107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5"/>
  <c r="D84"/>
  <c r="D83"/>
  <c r="D82"/>
  <c r="D81"/>
  <c r="D80"/>
  <c r="D79"/>
  <c r="D78"/>
  <c r="D77"/>
  <c r="D76"/>
  <c r="D75"/>
  <c r="D63"/>
  <c r="D62"/>
  <c r="D61"/>
  <c r="D60"/>
  <c r="D59"/>
  <c r="D58"/>
  <c r="D57"/>
  <c r="D56"/>
  <c r="D55"/>
  <c r="D54"/>
  <c r="D53"/>
  <c r="D52"/>
  <c r="D51"/>
  <c r="D50"/>
  <c r="D49"/>
  <c r="D34"/>
  <c r="D33"/>
  <c r="D31"/>
  <c r="D29"/>
  <c r="D25"/>
  <c r="D17"/>
  <c r="D16"/>
  <c r="D15"/>
  <c r="D13"/>
  <c r="D10"/>
  <c r="C63"/>
  <c r="C62"/>
  <c r="C61"/>
  <c r="C60"/>
  <c r="C59"/>
  <c r="C58"/>
  <c r="C57"/>
  <c r="C56"/>
  <c r="C55"/>
  <c r="C54"/>
  <c r="C53"/>
  <c r="C52"/>
  <c r="C51"/>
  <c r="C50"/>
  <c r="C49"/>
  <c r="B63"/>
  <c r="B50"/>
  <c r="B51"/>
  <c r="B52"/>
  <c r="B53"/>
  <c r="B54"/>
  <c r="B55"/>
  <c r="B56"/>
  <c r="B57"/>
  <c r="B58"/>
  <c r="B59"/>
  <c r="B60"/>
  <c r="B61"/>
  <c r="B62"/>
  <c r="B49"/>
  <c r="C15"/>
  <c r="C16"/>
  <c r="C17"/>
  <c r="C34"/>
  <c r="C33"/>
  <c r="C31"/>
  <c r="C29"/>
  <c r="B31"/>
  <c r="B29"/>
  <c r="C25"/>
  <c r="C13"/>
  <c r="C10"/>
  <c r="C236"/>
  <c r="C235"/>
  <c r="C234"/>
  <c r="C233"/>
  <c r="C204"/>
  <c r="C203"/>
  <c r="C202"/>
  <c r="C201"/>
  <c r="C200"/>
  <c r="C199"/>
  <c r="C198"/>
  <c r="C197"/>
  <c r="C196"/>
  <c r="C195"/>
  <c r="C194"/>
  <c r="C193"/>
  <c r="C192"/>
  <c r="C191"/>
  <c r="C190"/>
  <c r="C189"/>
  <c r="C187"/>
  <c r="C186"/>
  <c r="C185"/>
  <c r="C184"/>
  <c r="C183"/>
  <c r="C182"/>
  <c r="C181"/>
  <c r="C180"/>
  <c r="C179"/>
  <c r="C178"/>
  <c r="C177"/>
  <c r="C176"/>
  <c r="C175"/>
  <c r="C174"/>
  <c r="C173"/>
  <c r="C171"/>
  <c r="C170"/>
  <c r="C169"/>
  <c r="C168"/>
  <c r="C167"/>
  <c r="C166"/>
  <c r="C165"/>
  <c r="C164"/>
  <c r="C163"/>
  <c r="C162"/>
  <c r="C161"/>
  <c r="C160"/>
  <c r="C159"/>
  <c r="C158"/>
  <c r="C157"/>
  <c r="C155"/>
  <c r="C154"/>
  <c r="C153"/>
  <c r="C152"/>
  <c r="C151"/>
  <c r="C150"/>
  <c r="C149"/>
  <c r="C148"/>
  <c r="C147"/>
  <c r="C146"/>
  <c r="C145"/>
  <c r="C144"/>
  <c r="C143"/>
  <c r="C142"/>
  <c r="C141"/>
  <c r="C138"/>
  <c r="C137"/>
  <c r="C136"/>
  <c r="C135"/>
  <c r="C134"/>
  <c r="C133"/>
  <c r="C132"/>
  <c r="C131"/>
  <c r="C130"/>
  <c r="C129"/>
  <c r="C128"/>
  <c r="C127"/>
  <c r="C126"/>
  <c r="C125"/>
  <c r="C124"/>
  <c r="C123"/>
  <c r="C121"/>
  <c r="C120"/>
  <c r="C119"/>
  <c r="C118"/>
  <c r="C117"/>
  <c r="C116"/>
  <c r="C115"/>
  <c r="C114"/>
  <c r="C113"/>
  <c r="C112"/>
  <c r="C111"/>
  <c r="C110"/>
  <c r="C109"/>
  <c r="C108"/>
  <c r="C107"/>
  <c r="C105"/>
  <c r="C104"/>
  <c r="C103"/>
  <c r="C102"/>
  <c r="C101"/>
  <c r="C100"/>
  <c r="C99"/>
  <c r="C98"/>
  <c r="C97"/>
  <c r="C96"/>
  <c r="C95"/>
  <c r="C94"/>
  <c r="C93"/>
  <c r="C92"/>
  <c r="C91"/>
  <c r="C89"/>
  <c r="C88"/>
  <c r="C87"/>
  <c r="C86"/>
  <c r="C85"/>
  <c r="C84"/>
  <c r="C83"/>
  <c r="C82"/>
  <c r="C81"/>
  <c r="C80"/>
  <c r="C79"/>
  <c r="C78"/>
  <c r="C77"/>
  <c r="C76"/>
  <c r="C75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N25" i="9"/>
  <c r="J25"/>
  <c r="H25"/>
  <c r="G25"/>
  <c r="E25"/>
  <c r="D25"/>
  <c r="C41" i="10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LgHotel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" name="Connection1" type="4" refreshedVersion="3" background="1" saveData="1">
    <webPr sourceData="1" parsePre="1" consecutive="1" xl2000="1" url="file:///C:/Projects/Benchmarks/branches/v1.1_3.1/LgHotel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" name="Connection10" type="4" refreshedVersion="3" background="1" saveData="1">
    <webPr sourceData="1" parsePre="1" consecutive="1" xl2000="1" url="file:///C:/Projects/Benchmarks/branches/v1.1_3.1/LgHotel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" name="Connection11" type="4" refreshedVersion="3" background="1" saveData="1">
    <webPr sourceData="1" parsePre="1" consecutive="1" xl2000="1" url="file:///C:/Projects/Benchmarks/branches/v1.1_3.1/LgHotel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" name="Connection12" type="4" refreshedVersion="3" background="1" saveData="1">
    <webPr sourceData="1" parsePre="1" consecutive="1" xl2000="1" url="file:///C:/Projects/Benchmarks/branches/v1.1_3.1/LgHotel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6" name="Connection13" type="4" refreshedVersion="3" background="1" saveData="1">
    <webPr sourceData="1" parsePre="1" consecutive="1" xl2000="1" url="file:///C:/Projects/Benchmarks/branches/v1.1_3.1/LgHotel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7" name="Connection14" type="4" refreshedVersion="3" background="1" saveData="1">
    <webPr sourceData="1" parsePre="1" consecutive="1" xl2000="1" url="file:///C:/Projects/Benchmarks/branches/v1.1_3.1/LgHotel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8" name="Connection15" type="4" refreshedVersion="3" background="1" saveData="1">
    <webPr sourceData="1" parsePre="1" consecutive="1" xl2000="1" url="file:///C:/Projects/Benchmarks/branches/v1.1_3.1/LgHotel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9" name="Connection2" type="4" refreshedVersion="3" background="1" saveData="1">
    <webPr sourceData="1" parsePre="1" consecutive="1" xl2000="1" url="file:///C:/Projects/Benchmarks/branches/v1.1_3.1/LgHotel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0" name="Connection3" type="4" refreshedVersion="3" background="1" saveData="1">
    <webPr sourceData="1" parsePre="1" consecutive="1" xl2000="1" url="file:///C:/Projects/Benchmarks/branches/v1.1_3.1/LgHotel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1" name="Connection4" type="4" refreshedVersion="3" background="1" saveData="1">
    <webPr sourceData="1" parsePre="1" consecutive="1" xl2000="1" url="file:///C:/Projects/Benchmarks/branches/v1.1_3.1/LgHotel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2" name="Connection5" type="4" refreshedVersion="3" background="1" saveData="1">
    <webPr sourceData="1" parsePre="1" consecutive="1" xl2000="1" url="file:///C:/Projects/Benchmarks/branches/v1.1_3.1/LgHotel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3" name="Connection6" type="4" refreshedVersion="3" background="1" saveData="1">
    <webPr sourceData="1" parsePre="1" consecutive="1" xl2000="1" url="file:///C:/Projects/Benchmarks/branches/v1.1_3.1/LgHotel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4" name="Connection7" type="4" refreshedVersion="3" background="1" saveData="1">
    <webPr sourceData="1" parsePre="1" consecutive="1" xl2000="1" url="file:///C:/Projects/Benchmarks/branches/v1.1_3.1/LgHotel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5" name="Connection8" type="4" refreshedVersion="3" background="1" saveData="1">
    <webPr sourceData="1" parsePre="1" consecutive="1" xl2000="1" url="file:///C:/Projects/Benchmarks/branches/v1.1_3.1/LgHotel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6" name="Connection9" type="4" refreshedVersion="3" background="1" saveData="1">
    <webPr sourceData="1" parsePre="1" consecutive="1" xl2000="1" url="file:///C:/Projects/Benchmarks/branches/v1.1_3.1/LgHotel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</connections>
</file>

<file path=xl/sharedStrings.xml><?xml version="1.0" encoding="utf-8"?>
<sst xmlns="http://schemas.openxmlformats.org/spreadsheetml/2006/main" count="12918" uniqueCount="901">
  <si>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</si>
  <si>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</si>
  <si>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</si>
  <si>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</si>
  <si>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</si>
  <si>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</si>
  <si>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</si>
  <si>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</si>
  <si>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</si>
  <si>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</si>
  <si>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</si>
  <si>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</si>
  <si>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</si>
  <si>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</si>
  <si>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</si>
  <si>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</si>
  <si>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</si>
  <si>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</si>
  <si>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</si>
  <si>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</si>
  <si>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[1] ASHRAE Standard 62.1-2004 Table 6-1, Atlanta, GA:  American Society of Heating, Refrigerating and Air-Conditioning Engineers.</t>
  </si>
  <si>
    <t>6 plus basement</t>
  </si>
  <si>
    <t>gas boiler</t>
  </si>
  <si>
    <t>See pictures</t>
  </si>
  <si>
    <t>3.96 1st floor, 3.05 other floors</t>
  </si>
  <si>
    <t>Mass Wall</t>
  </si>
  <si>
    <t>Air cooled chiller</t>
  </si>
  <si>
    <t>Gas boiler</t>
  </si>
  <si>
    <t>FCU in rooms, CV ventilation, MZVAV in common areas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</si>
  <si>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</si>
  <si>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</si>
  <si>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</si>
  <si>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</si>
  <si>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</si>
  <si>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</si>
  <si>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</si>
  <si>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</si>
  <si>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</si>
  <si>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Lobby_Ltg_Sch</t>
  </si>
  <si>
    <t>Office_Ltg_Sch_Base</t>
  </si>
  <si>
    <t>WD, Sat, Sun, Hol</t>
  </si>
  <si>
    <t>EmployeeLounge_Ltg_Sch</t>
  </si>
  <si>
    <t>MeetingRoom_Ltg_Sch_Base</t>
  </si>
  <si>
    <t>Storage_Ltg_Sch</t>
  </si>
  <si>
    <t>MechanicalRoom_Ltg_Sch</t>
  </si>
  <si>
    <t>ExerciseRoom_Ltg_Sch_Base</t>
  </si>
  <si>
    <t>LaundryRoom_Ltg_Sch</t>
  </si>
  <si>
    <t>Corridor_Ltg_Sch</t>
  </si>
  <si>
    <t>Exterior_Ltg_Sch</t>
  </si>
  <si>
    <t>GuestRoom_Eqp_Sch</t>
  </si>
  <si>
    <t>Lobby_Eqp_Sch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</si>
  <si>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</si>
  <si>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</si>
  <si>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</si>
  <si>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</si>
  <si>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</si>
  <si>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</si>
  <si>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</si>
  <si>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</si>
  <si>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</si>
  <si>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</si>
  <si>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</si>
  <si>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</si>
  <si>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</si>
  <si>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Office_Occ_Sch</t>
  </si>
  <si>
    <t>EmployeeLounge_Occ_Sch</t>
  </si>
  <si>
    <t>MeetingRoom_Occ_Sch</t>
  </si>
  <si>
    <t>LaundryRoom_Occ_Sch</t>
  </si>
  <si>
    <t>ExerciseRoom_Occ_Sch</t>
  </si>
  <si>
    <t>INFIL_QUARTER_ON_SCH</t>
  </si>
  <si>
    <t>GuestRoom_SWH_Sch</t>
  </si>
  <si>
    <t>LaundryRoom_SWH_Sch</t>
  </si>
  <si>
    <t>SemiHeated_HtgSP_Sch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</si>
  <si>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</si>
  <si>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</si>
  <si>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</si>
  <si>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</si>
  <si>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</si>
  <si>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</si>
  <si>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</si>
  <si>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</si>
  <si>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</si>
  <si>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</si>
  <si>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</si>
  <si>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</si>
  <si>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</si>
  <si>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</si>
  <si>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</si>
  <si>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</si>
  <si>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</si>
  <si>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</si>
  <si>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</si>
  <si>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</si>
  <si>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</si>
  <si>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</si>
  <si>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</si>
  <si>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</si>
  <si>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</si>
  <si>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</si>
  <si>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</si>
  <si>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</si>
  <si>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</si>
  <si>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</si>
  <si>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</si>
  <si>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</si>
  <si>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</si>
  <si>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</si>
  <si>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</si>
  <si>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</si>
  <si>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</si>
  <si>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</si>
  <si>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</si>
  <si>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</si>
  <si>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</si>
  <si>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</si>
  <si>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</si>
  <si>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</si>
  <si>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</si>
  <si>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</si>
  <si>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</si>
  <si>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</si>
  <si>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</si>
  <si>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</si>
  <si>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</si>
  <si>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</si>
  <si>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ON/OFF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</si>
  <si>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</si>
  <si>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</si>
  <si>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</si>
  <si>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</si>
  <si>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</si>
  <si>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SHWSys1 Water Heater Setpoint Temperature Schedule Name</t>
  </si>
  <si>
    <t>SHWSys1 Water Heater Ambient Temperature Schedule Name</t>
  </si>
  <si>
    <t>HTGSETP_SCH_KEYCARD</t>
  </si>
  <si>
    <t>SummerDesign, WinterDesign</t>
  </si>
  <si>
    <t>Other</t>
  </si>
  <si>
    <t>CLGSETP_SCH_KEYCARD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</si>
  <si>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</si>
  <si>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</si>
  <si>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</si>
  <si>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</si>
  <si>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</si>
  <si>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</si>
  <si>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</si>
  <si>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</si>
  <si>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</si>
  <si>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</si>
  <si>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</si>
  <si>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</si>
  <si>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</si>
  <si>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</si>
  <si>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</si>
  <si>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</si>
  <si>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</si>
  <si>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</si>
  <si>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</si>
  <si>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</si>
  <si>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</si>
  <si>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</si>
  <si>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</si>
  <si>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</si>
  <si>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</si>
  <si>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</si>
  <si>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</si>
  <si>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</si>
  <si>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</si>
  <si>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</si>
  <si>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</si>
  <si>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</si>
  <si>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</si>
  <si>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</si>
  <si>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</si>
  <si>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</si>
  <si>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</si>
  <si>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</si>
  <si>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</si>
  <si>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</si>
  <si>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</si>
  <si>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</si>
  <si>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</si>
  <si>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</si>
  <si>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</si>
  <si>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</si>
  <si>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</si>
  <si>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</si>
  <si>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</si>
  <si>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</si>
  <si>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</si>
  <si>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</si>
  <si>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</si>
  <si>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</si>
  <si>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</si>
  <si>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</si>
  <si>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</si>
  <si>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</si>
  <si>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</si>
  <si>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</si>
  <si>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</si>
  <si>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</si>
  <si>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</si>
  <si>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</si>
  <si>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</si>
  <si>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</si>
  <si>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</si>
  <si>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</si>
  <si>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</si>
  <si>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</si>
  <si>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</si>
  <si>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</si>
  <si>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</si>
  <si>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</si>
  <si>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</si>
  <si>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</si>
  <si>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</si>
  <si>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</si>
  <si>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</si>
  <si>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</si>
  <si>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</si>
  <si>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</si>
  <si>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</si>
  <si>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</si>
  <si>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</si>
  <si>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</si>
  <si>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</si>
  <si>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</si>
  <si>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</si>
  <si>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</si>
  <si>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</si>
  <si>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</si>
  <si>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</si>
  <si>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</si>
  <si>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</si>
  <si>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</si>
  <si>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</si>
  <si>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</si>
  <si>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</si>
  <si>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</si>
  <si>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</si>
  <si>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</si>
  <si>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</si>
  <si>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</si>
  <si>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</si>
  <si>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</si>
  <si>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</si>
  <si>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</si>
  <si>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</si>
  <si>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</si>
  <si>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</si>
  <si>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</si>
  <si>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</si>
  <si>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</si>
  <si>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</si>
  <si>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</si>
  <si>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</si>
  <si>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SHWSys1-Loop-Temp-Schedule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</si>
  <si>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</si>
  <si>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</si>
  <si>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</si>
  <si>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</si>
  <si>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</si>
  <si>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</si>
  <si>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</si>
  <si>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</si>
  <si>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</si>
  <si>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</si>
  <si>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</si>
  <si>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</si>
  <si>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</si>
  <si>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</si>
  <si>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</si>
  <si>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</si>
  <si>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</si>
  <si>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</si>
  <si>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</si>
  <si>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</si>
  <si>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</si>
  <si>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</si>
  <si>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</si>
  <si>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</si>
  <si>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</si>
  <si>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</si>
  <si>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</si>
  <si>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</si>
  <si>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</si>
  <si>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</si>
  <si>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</si>
  <si>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</si>
  <si>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</si>
  <si>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on/off</t>
  </si>
  <si>
    <t>BLDG_ELEVATORS</t>
  </si>
  <si>
    <t>fraction</t>
  </si>
  <si>
    <t>Through 3/31</t>
  </si>
  <si>
    <t>Through 9/30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</si>
  <si>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</si>
  <si>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</si>
  <si>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</si>
  <si>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</si>
  <si>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</si>
  <si>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</si>
  <si>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</si>
  <si>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</si>
  <si>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</si>
  <si>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</si>
  <si>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</si>
  <si>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</si>
  <si>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</si>
  <si>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</si>
  <si>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</si>
  <si>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</si>
  <si>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</si>
  <si>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</si>
  <si>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</si>
  <si>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</si>
  <si>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</si>
  <si>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</si>
  <si>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</si>
  <si>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</si>
  <si>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</si>
  <si>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</si>
  <si>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</si>
  <si>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</si>
  <si>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</si>
  <si>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</si>
  <si>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</si>
  <si>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</si>
  <si>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</si>
  <si>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</si>
  <si>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</si>
  <si>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</si>
  <si>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</si>
  <si>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</si>
  <si>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</si>
  <si>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</si>
  <si>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</si>
  <si>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</si>
  <si>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</si>
  <si>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</si>
  <si>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</si>
  <si>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</si>
  <si>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</si>
  <si>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</si>
  <si>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</si>
  <si>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</si>
  <si>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</si>
  <si>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</si>
  <si>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</si>
  <si>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</si>
  <si>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</si>
  <si>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</si>
  <si>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</si>
  <si>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</si>
  <si>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</si>
  <si>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</si>
  <si>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</si>
  <si>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</si>
  <si>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t>Data Source</t>
  </si>
  <si>
    <t>4, 5</t>
  </si>
  <si>
    <t>Sources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</si>
  <si>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</si>
  <si>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</si>
  <si>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</si>
  <si>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</si>
  <si>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</si>
  <si>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</si>
  <si>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</si>
  <si>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</si>
  <si>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</si>
  <si>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</si>
  <si>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</si>
  <si>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</si>
  <si>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</si>
  <si>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</si>
  <si>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</si>
  <si>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</si>
  <si>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</si>
  <si>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</si>
  <si>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</si>
  <si>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</si>
  <si>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</si>
  <si>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</si>
  <si>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</si>
  <si>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Insulation entirely above deck</t>
  </si>
  <si>
    <t>15 cm wood</t>
  </si>
  <si>
    <t>See Benchmark Technical Report</t>
  </si>
  <si>
    <t>Variable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</si>
  <si>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</si>
  <si>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</si>
  <si>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</si>
  <si>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</si>
  <si>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</si>
  <si>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</si>
  <si>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</si>
  <si>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</si>
  <si>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</si>
  <si>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</si>
  <si>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</si>
  <si>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Large Hotel</t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</si>
  <si>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</si>
  <si>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</si>
  <si>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</si>
  <si>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</si>
  <si>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</si>
  <si>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</si>
  <si>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</si>
  <si>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</si>
  <si>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</si>
  <si>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</si>
  <si>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</si>
  <si>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</si>
  <si>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</si>
  <si>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</si>
  <si>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</si>
  <si>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</si>
  <si>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</si>
  <si>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</si>
  <si>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</si>
  <si>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</si>
  <si>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</si>
  <si>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</si>
  <si>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</si>
  <si>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</si>
  <si>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</si>
  <si>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</si>
  <si>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</si>
  <si>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</si>
  <si>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</si>
  <si>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</si>
  <si>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</si>
  <si>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</si>
  <si>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</si>
  <si>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</si>
  <si>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BASEMENT_WALL_NORTH</t>
  </si>
  <si>
    <t>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</si>
  <si>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</si>
  <si>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</si>
  <si>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</si>
  <si>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</si>
  <si>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</si>
  <si>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</si>
  <si>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</si>
  <si>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</si>
  <si>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RETAIL_1_FLR_1_WALL_SOUTH</t>
  </si>
  <si>
    <t>EXT-WALLS</t>
  </si>
  <si>
    <t>RETAIL_1_FLR_1_WALL_WEST</t>
  </si>
  <si>
    <t>RETAIL_1_FLR_1_CEILING</t>
  </si>
  <si>
    <t>ROOFS</t>
  </si>
  <si>
    <t>RETAIL_2_FLR_1_WALL_WEST</t>
  </si>
  <si>
    <t>MECH_FLR_1_WALL_NORTH</t>
  </si>
  <si>
    <t>STORAGE_FLR_1_WALL_NORTH</t>
  </si>
  <si>
    <t>LAUNDRY_FLR_1_WALL_NORTH</t>
  </si>
  <si>
    <t>LAUNDRY_FLR_1_WALL_EAST</t>
  </si>
  <si>
    <t>CAFE_FLR_1_WALL_EAST</t>
  </si>
  <si>
    <t>CAFE_FLR_1_WALL_SOUTH</t>
  </si>
  <si>
    <t>CAFE_FLR_1_CEILING</t>
  </si>
  <si>
    <t>LOBBY_FLR_1_WALL_1_NORTH</t>
  </si>
  <si>
    <t>LOBBY_FLR_1_WALL_2_NORTH</t>
  </si>
  <si>
    <t>LOBBY_FLR_1_WALL_1_SOUTH</t>
  </si>
  <si>
    <t>LOBBY_FLR_1_WALL_1_WEST</t>
  </si>
  <si>
    <t>LOBBY_FLR_1_CEILING_2</t>
  </si>
  <si>
    <t>ROOM_1_FLR_3_WALL_SOUTH</t>
  </si>
  <si>
    <t>ROOM_1_FLR_3_WALL_WEST</t>
  </si>
  <si>
    <t>ROOM_2_FLR_3_WALL_NORTH</t>
  </si>
  <si>
    <t>ROOM_2_FLR_3_WALL_WEST</t>
  </si>
  <si>
    <t>ROOM_3_MULT19_FLR_3_WALL_SOUTH</t>
  </si>
  <si>
    <t>ROOM_4_MULT19_FLR_3_WALL_NORTH</t>
  </si>
  <si>
    <t>ROOM_5_FLR_3_WALL_EAST</t>
  </si>
  <si>
    <t>ROOM_5_FLR_3_WALL_SOUTH</t>
  </si>
  <si>
    <t>ROOM_6_FLR_3_WALL_NORTH</t>
  </si>
  <si>
    <t>ROOM_6_FLR_3_WALL_EAST</t>
  </si>
  <si>
    <t>CORRIDOR_FLR_3_WALL_1_NORTH</t>
  </si>
  <si>
    <t>CORRIDOR_FLR_3_WALL_2_NORTH</t>
  </si>
  <si>
    <t>CORRIDOR_FLR_3_WALL_1_SOUTH</t>
  </si>
  <si>
    <t>CORRIDOR_FLR_3_WALL_2_SOUTH</t>
  </si>
  <si>
    <t>ROOM_1_FLR_6_WALL_SOUTH</t>
  </si>
  <si>
    <t>ROOM_1_FLR_6_WALL_WEST</t>
  </si>
  <si>
    <t>ROOM_1_FLR_6_CEILING</t>
  </si>
  <si>
    <t>ROOM_2_FLR_6_WALL_NORTH</t>
  </si>
  <si>
    <t>ROOM_2_FLR_6_WALL_WEST</t>
  </si>
  <si>
    <t>ROOM_2_FLR_6_CEILING</t>
  </si>
  <si>
    <t>ROOM_3_MULT9_FLR_6_WALL_SOUTH</t>
  </si>
  <si>
    <t>ROOM_3_MULT9_FLR_6_CEILING</t>
  </si>
  <si>
    <t>BANQUET_FLR_6_WALL_NORTH</t>
  </si>
  <si>
    <t>BANQUET_FLR_6_CEILING</t>
  </si>
  <si>
    <t>DINING_FLR_6_WALL_NORTH</t>
  </si>
  <si>
    <t>DINING_FLR_6_CEILING</t>
  </si>
  <si>
    <t>KITCHEN_FLR_6_WALL_NORTH</t>
  </si>
  <si>
    <t>KITCHEN_FLR_6_WALL_EAST</t>
  </si>
  <si>
    <t>KITCHEN_FLR_6_WALL_1_SOUTH</t>
  </si>
  <si>
    <t>KITCHEN_FLR_6_CEILING</t>
  </si>
  <si>
    <t>CORRIDOR_FLR_6_WALL_1_NORTH</t>
  </si>
  <si>
    <t>CORRIDOR_FLR_6_WALL_2_NORTH</t>
  </si>
  <si>
    <t>CORRIDOR_FLR_6_WALL_2_SOUTH</t>
  </si>
  <si>
    <t>CORRIDOR_FLR_6_CEILING_1</t>
  </si>
  <si>
    <t>CORRIDOR_FLR_6_CEILING_2</t>
  </si>
  <si>
    <t>Visible Transmittance</t>
  </si>
  <si>
    <t>Shade Control</t>
  </si>
  <si>
    <t>Parent Surface</t>
  </si>
  <si>
    <t>RETAIL_1_FLR_1_WALL_SOUTH_WINDOW</t>
  </si>
  <si>
    <t>WINDOW_SOUTH</t>
  </si>
  <si>
    <t>No</t>
  </si>
  <si>
    <t>CAFE_FLR_1_WALL_SOUTH_WINDOW</t>
  </si>
  <si>
    <t>LOBBY_FLR_1_WALL_SOUTH_WINDOW</t>
  </si>
  <si>
    <t>ROOM_1_FLR_3_WALL_SOUTH_WINDOW</t>
  </si>
  <si>
    <t>ROOM_1_FLR_3_WALL_WEST_WINDOW</t>
  </si>
  <si>
    <t>WINDOW_WEST</t>
  </si>
  <si>
    <t>ROOM_2_FLR_3_WALL_NORTH_WINDOW</t>
  </si>
  <si>
    <t>WINDOW_NORTH</t>
  </si>
  <si>
    <t>ROOM_2_FLR_3_WALL_WEST_WINDOW</t>
  </si>
  <si>
    <t>ROOM_3_MULT19_FLR_3_WALL_SOUTH_WINDOW</t>
  </si>
  <si>
    <t>ROOM_4_MULT19_FLR_3_WALL_NORTH_WINDOW</t>
  </si>
  <si>
    <t>ROOM_5_FLR_3_WALL_EAST_WINDOW</t>
  </si>
  <si>
    <t>WINDOW_EAST</t>
  </si>
  <si>
    <t>ROOM_5_FLR_3_WALL_SOUTH_WINDOW</t>
  </si>
  <si>
    <t>ROOM_6_FLR_3_WALL_NORTH_WINDOW</t>
  </si>
  <si>
    <t>ROOM_6_FLR_3_WALL_EAST_WINDOW</t>
  </si>
  <si>
    <t>CORRIDOR_FLR_3_WALL_1_NORTH_WINDOW</t>
  </si>
  <si>
    <t>CORRIDOR_FLR_3_WALL_2_NORTH_WINDOW</t>
  </si>
  <si>
    <t>CORRIDOR_FLR_3_WALL_1_SOUTH_WINDOW</t>
  </si>
  <si>
    <t>CORRIDOR_FLR_3_WALL_2_SOUTH_WINDOW</t>
  </si>
  <si>
    <t>ROOM_1_FLR_6_WALL_SOUTH_WINDOW</t>
  </si>
  <si>
    <t>ROOM_1_FLR_6_WALL_WEST_WINDOW</t>
  </si>
  <si>
    <t>ROOM_2_FLR_6_WALL_NORTH_WINDOW</t>
  </si>
  <si>
    <t>ROOM_2_FLR_6_WALL_WEST_WINDOW</t>
  </si>
  <si>
    <t>ROOM_3_MULT9_FLR_6_WALL_SOUTH_WINDOW</t>
  </si>
  <si>
    <t>BANQUET_FLR_6_WALL_NORTH_WINDOW</t>
  </si>
  <si>
    <t>DINING_FLR_6_WALL_NORTH_WINDOW</t>
  </si>
  <si>
    <t>KITCHEN_FLR_6_WALL_NORTH_WINDOW</t>
  </si>
  <si>
    <t>KITCHEN_FLR_6_WALL_EAST_WINDOW</t>
  </si>
  <si>
    <t>KITCHEN_FLR_6_WALL_1_SOUTH_WINDOW</t>
  </si>
  <si>
    <t>CORRIDOR_FLR_6_WALL_1_NORTH_WINDOW</t>
  </si>
  <si>
    <t>CORRIDOR_FLR_6_WALL_2_NORTH_WINDOW</t>
  </si>
  <si>
    <t>CORRIDOR_FLR_6_WALL_2_SOUTH_WINDOW</t>
  </si>
  <si>
    <t>Motor Heat In Air Fraction</t>
  </si>
  <si>
    <t>End Use</t>
  </si>
  <si>
    <t>LAUNDRY_FLR_1 EXHAUST FAN</t>
  </si>
  <si>
    <t>Fan:ZoneExhaust</t>
  </si>
  <si>
    <t>Zone Exhaust Fans</t>
  </si>
  <si>
    <t>ROOM_1_FLR_3 FAN COILFAN</t>
  </si>
  <si>
    <t>Fan:ConstantVolume</t>
  </si>
  <si>
    <t>General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</si>
  <si>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</si>
  <si>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</si>
  <si>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</si>
  <si>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</si>
  <si>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</si>
  <si>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</si>
  <si>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</si>
  <si>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</si>
  <si>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</si>
  <si>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</si>
  <si>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VAV WITH REHEAT_FAN</t>
  </si>
  <si>
    <t>Fan:VariableVolume</t>
  </si>
  <si>
    <t>Fan Energy</t>
  </si>
  <si>
    <t>FLR_3_DOAS_FAN</t>
  </si>
  <si>
    <t>FLR_6_DOAS_FAN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</si>
  <si>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</si>
  <si>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</si>
  <si>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</si>
  <si>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</si>
  <si>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</si>
  <si>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</si>
  <si>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</si>
  <si>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</si>
  <si>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</si>
  <si>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</si>
  <si>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Area of One Opening [m2]</t>
  </si>
  <si>
    <t>Area of Openings [m2]</t>
  </si>
  <si>
    <t>U-Factor [W/m2-K]</t>
  </si>
  <si>
    <t>Total or Average</t>
  </si>
  <si>
    <t>North Total or Average</t>
  </si>
  <si>
    <t>Non-North Total or Average</t>
  </si>
  <si>
    <t>Nominal Total Capacity [W]</t>
  </si>
  <si>
    <t>Nominal Sensible Capacity [W]</t>
  </si>
  <si>
    <t>Nominal Latent Capacity [W]</t>
  </si>
  <si>
    <t>Nominal Sensible Heat Ratio</t>
  </si>
  <si>
    <t>Nominal Efficiency [W/W]</t>
  </si>
  <si>
    <t>ROOM_1_FLR_3 FAN COILCOOL COIL</t>
  </si>
  <si>
    <t>Coil:Cooling:Water</t>
  </si>
  <si>
    <t>-</t>
  </si>
  <si>
    <t>ROOM_2_FLR_3 FAN COILCOOL COIL</t>
  </si>
  <si>
    <t>ROOM_3_MULT19_FLR_3 FAN COILCOOL COIL</t>
  </si>
  <si>
    <t>ROOM_4_MULT19_FLR_3 FAN COILCOOL COIL</t>
  </si>
  <si>
    <t>ROOM_5_FLR_3 FAN COILCOOL COIL</t>
  </si>
  <si>
    <t>ROOM_6_FLR_3 FAN COILCOOL COIL</t>
  </si>
  <si>
    <t>ROOM_1_FLR_6 FAN COILCOOL COIL</t>
  </si>
  <si>
    <t>ROOM_2_FLR_6 FAN COILCOOL COIL</t>
  </si>
  <si>
    <t>ROOM_3_MULT9_FLR_6 FAN COILCOOL COIL</t>
  </si>
  <si>
    <t>VAV WITH REHEAT_COOLC</t>
  </si>
  <si>
    <t>FLR_3_DOAS_COOLC</t>
  </si>
  <si>
    <t>FLR_6_DOAS_COOLC</t>
  </si>
  <si>
    <t>BASEMENT VAV BOX REHEAT COIL</t>
  </si>
  <si>
    <t>Coil:Heating:Water</t>
  </si>
  <si>
    <t>RETAIL_1_FLR_1 VAV BOX REHEAT COIL</t>
  </si>
  <si>
    <t>RETAIL_2_FLR_1 VAV BOX REHEAT COIL</t>
  </si>
  <si>
    <t>MECH_FLR_1 VAV BOX REHEAT COIL</t>
  </si>
  <si>
    <t>STORAGE_FLR_1 VAV BOX REHEAT COIL</t>
  </si>
  <si>
    <t>LAUNDRY_FLR_1 VAV BOX REHEAT COIL</t>
  </si>
  <si>
    <t>CAFE_FLR_1 VAV BOX REHEAT COIL</t>
  </si>
  <si>
    <t>LOBBY_FLR_1 VAV BOX REHEAT COIL</t>
  </si>
  <si>
    <t>ROOM_1_FLR_3 FAN COILHEAT COIL</t>
  </si>
  <si>
    <t>ROOM_2_FLR_3 FAN COILHEAT COIL</t>
  </si>
  <si>
    <t>ROOM_3_MULT19_FLR_3 FAN COILHEAT COIL</t>
  </si>
  <si>
    <t>ROOM_4_MULT19_FLR_3 FAN COILHEAT COIL</t>
  </si>
  <si>
    <t>ROOM_5_FLR_3 FAN COILHEAT COIL</t>
  </si>
  <si>
    <t>ROOM_6_FLR_3 FAN COILHEAT COIL</t>
  </si>
  <si>
    <t>CORRIDOR_FLR_3 VAV BOX REHEAT COIL</t>
  </si>
  <si>
    <t>ROOM_1_FLR_6 FAN COILHEAT COIL</t>
  </si>
  <si>
    <t>ROOM_2_FLR_6 FAN COILHEAT COIL</t>
  </si>
  <si>
    <t>ROOM_3_MULT9_FLR_6 FAN COILHEAT COIL</t>
  </si>
  <si>
    <t>BANQUET_FLR_6 VAV BOX REHEAT COIL</t>
  </si>
  <si>
    <t>DINING_FLR_6 VAV BOX REHEAT COIL</t>
  </si>
  <si>
    <t>KITCHEN_FLR_6 VAV BOX REHEAT COIL</t>
  </si>
  <si>
    <t>CORRIDOR_FLR_6 VAV BOX REHEAT COIL</t>
  </si>
  <si>
    <t>VAV WITH REHEAT_HEATC</t>
  </si>
  <si>
    <t>FLR_3_DOAS_HEATC</t>
  </si>
  <si>
    <t>FLR_6_DOAS_HEATC</t>
  </si>
  <si>
    <t>Total Efficiency [W/W]</t>
  </si>
  <si>
    <t>Delta Pressure [pa]</t>
  </si>
  <si>
    <t>Max Flow Rate [m3/s]</t>
  </si>
  <si>
    <t>Rated Power [W]</t>
  </si>
  <si>
    <t>IEAD</t>
  </si>
  <si>
    <t>Chicago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</si>
  <si>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</si>
  <si>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</si>
  <si>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</si>
  <si>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</si>
  <si>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</si>
  <si>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</si>
  <si>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</si>
  <si>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</si>
  <si>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</si>
  <si>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</si>
  <si>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</si>
  <si>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</si>
  <si>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</si>
  <si>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</si>
  <si>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RETAIL_1_FLR_1</t>
  </si>
  <si>
    <t>RETAIL_2_FLR_1</t>
  </si>
  <si>
    <t>MECH_FLR_1</t>
  </si>
  <si>
    <t>STORAGE_FLR_1</t>
  </si>
  <si>
    <t>LAUNDRY_FLR_1</t>
  </si>
  <si>
    <t>CAFE_FLR_1</t>
  </si>
  <si>
    <t>LOBBY_FLR_1</t>
  </si>
  <si>
    <t>ROOM_1_FLR_3</t>
  </si>
  <si>
    <t>ROOM_2_FLR_3</t>
  </si>
  <si>
    <t>ROOM_3_MULT19_FLR_3</t>
  </si>
  <si>
    <t>ROOM_4_MULT19_FLR_3</t>
  </si>
  <si>
    <t>ROOM_5_FLR_3</t>
  </si>
  <si>
    <t>ROOM_6_FLR_3</t>
  </si>
  <si>
    <t>CORRIDOR_FLR_3</t>
  </si>
  <si>
    <t>ROOM_1_FLR_6</t>
  </si>
  <si>
    <t>ROOM_2_FLR_6</t>
  </si>
  <si>
    <t>ROOM_3_MULT9_FLR_6</t>
  </si>
  <si>
    <t>BANQUET_FLR_6</t>
  </si>
  <si>
    <t>DINING_FLR_6</t>
  </si>
  <si>
    <t>KITCHEN_FLR_6</t>
  </si>
  <si>
    <t>CORRIDOR_FLR_6</t>
  </si>
  <si>
    <t>Conditioned Total</t>
  </si>
  <si>
    <t>Unconditioned Total</t>
  </si>
  <si>
    <t>Nominal Capacity [W]</t>
  </si>
  <si>
    <t>COOLSYS1 CHILLER</t>
  </si>
  <si>
    <t>Chiller:Electric:EIR</t>
  </si>
  <si>
    <t>HEATSYS1 BOILER</t>
  </si>
  <si>
    <t>Boiler:HotWater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</si>
  <si>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</si>
  <si>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</si>
  <si>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</si>
  <si>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</si>
  <si>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</si>
  <si>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</si>
  <si>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</si>
  <si>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</si>
  <si>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</si>
  <si>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</si>
  <si>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</si>
  <si>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</si>
  <si>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</si>
  <si>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</si>
  <si>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</si>
  <si>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</si>
  <si>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Mass wall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</si>
  <si>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</si>
  <si>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</si>
  <si>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</si>
  <si>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</si>
  <si>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</si>
  <si>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</si>
  <si>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</si>
  <si>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</si>
  <si>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</si>
  <si>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</si>
  <si>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</si>
  <si>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</si>
  <si>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</si>
  <si>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</si>
  <si>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</si>
  <si>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</si>
  <si>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</si>
  <si>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</si>
  <si>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</si>
  <si>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</si>
  <si>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</si>
  <si>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</si>
  <si>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</si>
  <si>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</si>
  <si>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</si>
  <si>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</si>
  <si>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</si>
  <si>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</si>
  <si>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</si>
  <si>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</si>
  <si>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</si>
  <si>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</si>
  <si>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</si>
  <si>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</si>
  <si>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</si>
  <si>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</si>
  <si>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</si>
  <si>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</si>
  <si>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</si>
  <si>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06-JAN-20:00</t>
  </si>
  <si>
    <t>23-FEB-20:10</t>
  </si>
  <si>
    <t>13-MAR-19:10</t>
  </si>
  <si>
    <t>03-APR-19:10</t>
  </si>
  <si>
    <t>19-MAY-19:10</t>
  </si>
  <si>
    <t>27-JUN-18:10</t>
  </si>
  <si>
    <t>11-JUL-19:10</t>
  </si>
  <si>
    <t>21-AUG-18:10</t>
  </si>
  <si>
    <t>01-SEP-19:00</t>
  </si>
  <si>
    <t>06-OCT-19:10</t>
  </si>
  <si>
    <t>01-NOV-20:00</t>
  </si>
  <si>
    <t>15-DEC-20:19</t>
  </si>
  <si>
    <t>Electric</t>
  </si>
  <si>
    <t>Gas</t>
  </si>
  <si>
    <t>Cost ($)</t>
  </si>
  <si>
    <t>Cost per Total Building Area ($/m2)</t>
  </si>
  <si>
    <t>Cost per Net Conditioned Building Area ($/m2)</t>
  </si>
  <si>
    <t>06-JAN-20:10</t>
  </si>
  <si>
    <t>20-FEB-20:10</t>
  </si>
  <si>
    <t>25-MAR-17:19</t>
  </si>
  <si>
    <t>30-APR-19:10</t>
  </si>
  <si>
    <t>26-MAY-19:10</t>
  </si>
  <si>
    <t>13-JUN-18:10</t>
  </si>
  <si>
    <t>03-JUL-18:10</t>
  </si>
  <si>
    <t>06-AUG-19:10</t>
  </si>
  <si>
    <t>16-SEP-17:19</t>
  </si>
  <si>
    <t>29-OCT-19:10</t>
  </si>
  <si>
    <t>27-NOV-20:10</t>
  </si>
  <si>
    <t>02-DEC-20:10</t>
  </si>
  <si>
    <t>27-JAN-20:10</t>
  </si>
  <si>
    <t>27-FEB-20:10</t>
  </si>
  <si>
    <t>17-MAR-19:10</t>
  </si>
  <si>
    <t>01-APR-17:10</t>
  </si>
  <si>
    <t>28-MAY-19:10</t>
  </si>
  <si>
    <t>27-JUN-19:10</t>
  </si>
  <si>
    <t>11-AUG-19:19</t>
  </si>
  <si>
    <t>08-SEP-19:10</t>
  </si>
  <si>
    <t>02-OCT-19:10</t>
  </si>
  <si>
    <t>06-NOV-20:10</t>
  </si>
  <si>
    <t>13-DEC-20:00</t>
  </si>
  <si>
    <t>24-JAN-20:00</t>
  </si>
  <si>
    <t>20-FEB-20:00</t>
  </si>
  <si>
    <t>28-MAR-19:10</t>
  </si>
  <si>
    <t>14-APR-19:10</t>
  </si>
  <si>
    <t>31-MAY-18:10</t>
  </si>
  <si>
    <t>08-JUN-19:10</t>
  </si>
  <si>
    <t>14-AUG-19:10</t>
  </si>
  <si>
    <t>05-SEP-19:10</t>
  </si>
  <si>
    <t>20-OCT-19:10</t>
  </si>
  <si>
    <t>22-NOV-20:00</t>
  </si>
  <si>
    <t>04-DEC-20:00</t>
  </si>
  <si>
    <t>26-JAN-20:10</t>
  </si>
  <si>
    <t>12-FEB-20:10</t>
  </si>
  <si>
    <t>29-MAR-19:00</t>
  </si>
  <si>
    <t>11-APR-19:10</t>
  </si>
  <si>
    <t>30-MAY-19:10</t>
  </si>
  <si>
    <t>28-JUN-19:10</t>
  </si>
  <si>
    <t>10-JUL-19:10</t>
  </si>
  <si>
    <t>16-AUG-19:30</t>
  </si>
  <si>
    <t>25-SEP-19:10</t>
  </si>
  <si>
    <t>05-OCT-19:00</t>
  </si>
  <si>
    <t>09-NOV-20:00</t>
  </si>
  <si>
    <t>18-DEC-20:10</t>
  </si>
  <si>
    <t>18-JAN-20:19</t>
  </si>
  <si>
    <t>30-MAR-19:10</t>
  </si>
  <si>
    <t>21-APR-18:10</t>
  </si>
  <si>
    <t>25-JUL-19:10</t>
  </si>
  <si>
    <t>04-AUG-19:00</t>
  </si>
  <si>
    <t>01-SEP-18:30</t>
  </si>
  <si>
    <t>03-OCT-17:19</t>
  </si>
  <si>
    <t>09-NOV-20:10</t>
  </si>
  <si>
    <t>05-DEC-19:10</t>
  </si>
  <si>
    <t>15-JAN-20:10</t>
  </si>
  <si>
    <t>15-FEB-20:10</t>
  </si>
  <si>
    <t>26-MAR-19:10</t>
  </si>
  <si>
    <t>13-APR-19:10</t>
  </si>
  <si>
    <t>25-MAY-19:19</t>
  </si>
  <si>
    <t>16-JUN-19:10</t>
  </si>
  <si>
    <t>02-JUL-19:10</t>
  </si>
  <si>
    <t>28-SEP-19:00</t>
  </si>
  <si>
    <t>16-OCT-19:10</t>
  </si>
  <si>
    <t>02-NOV-20:00</t>
  </si>
  <si>
    <t>06-DEC-20:00</t>
  </si>
  <si>
    <t>08-JAN-20:00</t>
  </si>
  <si>
    <t>09-MAR-20:00</t>
  </si>
  <si>
    <t>05-APR-19:10</t>
  </si>
  <si>
    <t>15-MAY-17:19</t>
  </si>
  <si>
    <t>30-JUN-17:19</t>
  </si>
  <si>
    <t>24-JUL-18:10</t>
  </si>
  <si>
    <t>17-AUG-18:10</t>
  </si>
  <si>
    <t>09-SEP-17:10</t>
  </si>
  <si>
    <t>02-OCT-19:00</t>
  </si>
  <si>
    <t>03-NOV-20:00</t>
  </si>
  <si>
    <t>06-DEC-20:49</t>
  </si>
  <si>
    <t>14-FEB-18:19</t>
  </si>
  <si>
    <t>21-APR-19:10</t>
  </si>
  <si>
    <t>30-JUL-19:10</t>
  </si>
  <si>
    <t>01-AUG-18:10</t>
  </si>
  <si>
    <t>02-SEP-17:19</t>
  </si>
  <si>
    <t>08-DEC-20:10</t>
  </si>
  <si>
    <t>02-JAN-20:10</t>
  </si>
  <si>
    <t>21-FEB-20:10</t>
  </si>
  <si>
    <t>29-MAR-19:10</t>
  </si>
  <si>
    <t>04-MAY-19:19</t>
  </si>
  <si>
    <t>24-JUL-19:10</t>
  </si>
  <si>
    <t>08-AUG-19:10</t>
  </si>
  <si>
    <t>02-SEP-17:10</t>
  </si>
  <si>
    <t>17-OCT-19:10</t>
  </si>
  <si>
    <t>28-DEC-20:00</t>
  </si>
  <si>
    <t>17-JAN-20:30</t>
  </si>
  <si>
    <t>27-FEB-20:00</t>
  </si>
  <si>
    <t>31-MAR-19:10</t>
  </si>
  <si>
    <t>28-APR-18:10</t>
  </si>
  <si>
    <t>30-MAY-17:19</t>
  </si>
  <si>
    <t>19-JUN-19:10</t>
  </si>
  <si>
    <t>13-JUL-17:19</t>
  </si>
  <si>
    <t>04-AUG-19:10</t>
  </si>
  <si>
    <t>06-SEP-19:10</t>
  </si>
  <si>
    <t>30-OCT-20:00</t>
  </si>
  <si>
    <t>02-NOV-20:10</t>
  </si>
  <si>
    <t>11-DEC-20:00</t>
  </si>
  <si>
    <t>24-JAN-20:10</t>
  </si>
  <si>
    <t>10-FEB-20:00</t>
  </si>
  <si>
    <t>26-APR-19:10</t>
  </si>
  <si>
    <t>23-MAY-19:10</t>
  </si>
  <si>
    <t>17-JUL-19:30</t>
  </si>
  <si>
    <t>29-AUG-18:10</t>
  </si>
  <si>
    <t>01-SEP-18:10</t>
  </si>
  <si>
    <t>01-OCT-19:10</t>
  </si>
  <si>
    <t>03-NOV-20:10</t>
  </si>
  <si>
    <t>21-DEC-20:10</t>
  </si>
  <si>
    <t>25-JAN-20:10</t>
  </si>
  <si>
    <t>07-FEB-20:00</t>
  </si>
  <si>
    <t>19-MAR-19:00</t>
  </si>
  <si>
    <t>02-APR-19:00</t>
  </si>
  <si>
    <t>27-MAY-17:19</t>
  </si>
  <si>
    <t>29-JUN-18:10</t>
  </si>
  <si>
    <t>13-JUL-18:10</t>
  </si>
  <si>
    <t>25-AUG-19:10</t>
  </si>
  <si>
    <t>22-SEP-19:10</t>
  </si>
  <si>
    <t>08-OCT-19:10</t>
  </si>
  <si>
    <t>02-NOV-20:19</t>
  </si>
  <si>
    <t>20-DEC-20:19</t>
  </si>
  <si>
    <t>30-JAN-20:00</t>
  </si>
  <si>
    <t>03-FEB-20:10</t>
  </si>
  <si>
    <t>30-MAR-17:19</t>
  </si>
  <si>
    <t>06-APR-19:10</t>
  </si>
  <si>
    <t>25-MAY-19:10</t>
  </si>
  <si>
    <t>26-JUN-18:10</t>
  </si>
  <si>
    <t>21-JUL-19:19</t>
  </si>
  <si>
    <t>09-AUG-17:19</t>
  </si>
  <si>
    <t>01-SEP-17:19</t>
  </si>
  <si>
    <t>05-OCT-18:10</t>
  </si>
  <si>
    <t>21-NOV-20:10</t>
  </si>
  <si>
    <t>01-DEC-20:10</t>
  </si>
  <si>
    <t>25-JAN-20:40</t>
  </si>
  <si>
    <t>28-FEB-20:10</t>
  </si>
  <si>
    <t>22-MAR-19:10</t>
  </si>
  <si>
    <t>04-APR-18:10</t>
  </si>
  <si>
    <t>31-MAY-19:10</t>
  </si>
  <si>
    <t>14-JUN-19:10</t>
  </si>
  <si>
    <t>06-JUL-18:10</t>
  </si>
  <si>
    <t>13-AUG-19:10</t>
  </si>
  <si>
    <t>07-OCT-17:10</t>
  </si>
  <si>
    <t>12-JAN-20:10</t>
  </si>
  <si>
    <t>09-FEB-20:00</t>
  </si>
  <si>
    <t>29-MAR-19:30</t>
  </si>
  <si>
    <t>25-APR-19:10</t>
  </si>
  <si>
    <t>24-MAY-19:10</t>
  </si>
  <si>
    <t>15-JUN-19:00</t>
  </si>
  <si>
    <t>29-JUL-17:19</t>
  </si>
  <si>
    <t>15-AUG-19:10</t>
  </si>
  <si>
    <t>02-SEP-18:10</t>
  </si>
  <si>
    <t>03-OCT-19:10</t>
  </si>
  <si>
    <t>22-NOV-20:10</t>
  </si>
  <si>
    <t>07-DEC-20:00</t>
  </si>
  <si>
    <t>HVAC Control - Economizer</t>
  </si>
  <si>
    <t>NoEconomizer</t>
  </si>
  <si>
    <t>DifferentialDryBulb</t>
  </si>
  <si>
    <t>Building Summary Large Hotel new construction version 1.1_3.1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</si>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</sst>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79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8" fillId="0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5" applyFont="1" applyFill="1" applyBorder="1" applyAlignment="1">
      <alignment wrapText="1"/>
    </xf>
    <xf numFmtId="2" fontId="14" fillId="2" borderId="0" xfId="5" applyNumberFormat="1" applyFont="1" applyFill="1" applyBorder="1" applyAlignment="1">
      <alignment horizontal="center" wrapText="1"/>
    </xf>
    <xf numFmtId="2" fontId="14" fillId="2" borderId="0" xfId="5" applyNumberFormat="1" applyFont="1" applyFill="1" applyAlignment="1">
      <alignment horizontal="center" wrapText="1"/>
    </xf>
    <xf numFmtId="0" fontId="2" fillId="0" borderId="0" xfId="5"/>
    <xf numFmtId="1" fontId="2" fillId="0" borderId="0" xfId="5" applyNumberFormat="1"/>
    <xf numFmtId="164" fontId="2" fillId="0" borderId="0" xfId="5" applyNumberFormat="1"/>
    <xf numFmtId="2" fontId="2" fillId="0" borderId="0" xfId="5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4" applyFont="1" applyFill="1" applyBorder="1"/>
    <xf numFmtId="0" fontId="19" fillId="2" borderId="1" xfId="4" applyFont="1" applyFill="1" applyBorder="1" applyAlignment="1">
      <alignment wrapText="1"/>
    </xf>
    <xf numFmtId="0" fontId="20" fillId="0" borderId="0" xfId="4" applyFont="1"/>
    <xf numFmtId="0" fontId="21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0" fontId="3" fillId="0" borderId="0" xfId="0" applyFont="1" applyAlignment="1">
      <alignment horizontal="center" vertical="top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4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1765741.6666666667</c:v>
                </c:pt>
                <c:pt idx="1">
                  <c:v>1332322.2222222222</c:v>
                </c:pt>
                <c:pt idx="2">
                  <c:v>1198561.111111111</c:v>
                </c:pt>
                <c:pt idx="3">
                  <c:v>845211.11111111112</c:v>
                </c:pt>
                <c:pt idx="4">
                  <c:v>610858.33333333337</c:v>
                </c:pt>
                <c:pt idx="5">
                  <c:v>1050625</c:v>
                </c:pt>
                <c:pt idx="6">
                  <c:v>258563.88888888888</c:v>
                </c:pt>
                <c:pt idx="7">
                  <c:v>690686.11111111112</c:v>
                </c:pt>
                <c:pt idx="8">
                  <c:v>659527.77777777775</c:v>
                </c:pt>
                <c:pt idx="9">
                  <c:v>271088.88888888888</c:v>
                </c:pt>
                <c:pt idx="10">
                  <c:v>519927.77777777775</c:v>
                </c:pt>
                <c:pt idx="11">
                  <c:v>424150</c:v>
                </c:pt>
                <c:pt idx="12">
                  <c:v>479200</c:v>
                </c:pt>
                <c:pt idx="13">
                  <c:v>328394.44444444444</c:v>
                </c:pt>
                <c:pt idx="14">
                  <c:v>265300</c:v>
                </c:pt>
                <c:pt idx="15">
                  <c:v>191430.55555555556</c:v>
                </c:pt>
              </c:numCache>
            </c:numRef>
          </c:val>
        </c:ser>
        <c:ser>
          <c:idx val="4"/>
          <c:order val="1"/>
          <c:tx>
            <c:strRef>
              <c:f>LocationSummary!$B$77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403711.11111111112</c:v>
                </c:pt>
                <c:pt idx="1">
                  <c:v>403711.11111111112</c:v>
                </c:pt>
                <c:pt idx="2">
                  <c:v>403711.11111111112</c:v>
                </c:pt>
                <c:pt idx="3">
                  <c:v>403711.11111111112</c:v>
                </c:pt>
                <c:pt idx="4">
                  <c:v>403711.11111111112</c:v>
                </c:pt>
                <c:pt idx="5">
                  <c:v>403711.11111111112</c:v>
                </c:pt>
                <c:pt idx="6">
                  <c:v>403711.11111111112</c:v>
                </c:pt>
                <c:pt idx="7">
                  <c:v>403711.11111111112</c:v>
                </c:pt>
                <c:pt idx="8">
                  <c:v>403711.11111111112</c:v>
                </c:pt>
                <c:pt idx="9">
                  <c:v>403711.11111111112</c:v>
                </c:pt>
                <c:pt idx="10">
                  <c:v>403711.11111111112</c:v>
                </c:pt>
                <c:pt idx="11">
                  <c:v>403711.11111111112</c:v>
                </c:pt>
                <c:pt idx="12">
                  <c:v>403711.11111111112</c:v>
                </c:pt>
                <c:pt idx="13">
                  <c:v>403711.11111111112</c:v>
                </c:pt>
                <c:pt idx="14">
                  <c:v>403711.11111111112</c:v>
                </c:pt>
                <c:pt idx="15">
                  <c:v>403711.11111111112</c:v>
                </c:pt>
              </c:numCache>
            </c:numRef>
          </c:val>
        </c:ser>
        <c:ser>
          <c:idx val="6"/>
          <c:order val="2"/>
          <c:tx>
            <c:strRef>
              <c:f>LocationSummary!$B$78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15691.666666666666</c:v>
                </c:pt>
                <c:pt idx="1">
                  <c:v>15686.111111111111</c:v>
                </c:pt>
                <c:pt idx="2">
                  <c:v>15683.333333333334</c:v>
                </c:pt>
                <c:pt idx="3">
                  <c:v>15680.555555555555</c:v>
                </c:pt>
                <c:pt idx="4">
                  <c:v>15669.444444444445</c:v>
                </c:pt>
                <c:pt idx="5">
                  <c:v>15663.888888888889</c:v>
                </c:pt>
                <c:pt idx="6">
                  <c:v>15672.222222222223</c:v>
                </c:pt>
                <c:pt idx="7">
                  <c:v>15663.888888888889</c:v>
                </c:pt>
                <c:pt idx="8">
                  <c:v>15669.444444444445</c:v>
                </c:pt>
                <c:pt idx="9">
                  <c:v>15638.888888888889</c:v>
                </c:pt>
                <c:pt idx="10">
                  <c:v>15666.666666666666</c:v>
                </c:pt>
                <c:pt idx="11">
                  <c:v>15658.333333333334</c:v>
                </c:pt>
                <c:pt idx="12">
                  <c:v>15655.555555555555</c:v>
                </c:pt>
                <c:pt idx="13">
                  <c:v>15652.777777777777</c:v>
                </c:pt>
                <c:pt idx="14">
                  <c:v>15644.444444444445</c:v>
                </c:pt>
                <c:pt idx="15">
                  <c:v>15547.222222222223</c:v>
                </c:pt>
              </c:numCache>
            </c:numRef>
          </c:val>
        </c:ser>
        <c:ser>
          <c:idx val="7"/>
          <c:order val="3"/>
          <c:tx>
            <c:strRef>
              <c:f>LocationSummary!$B$79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739008.33333333337</c:v>
                </c:pt>
                <c:pt idx="1">
                  <c:v>739008.33333333337</c:v>
                </c:pt>
                <c:pt idx="2">
                  <c:v>739008.33333333337</c:v>
                </c:pt>
                <c:pt idx="3">
                  <c:v>739008.33333333337</c:v>
                </c:pt>
                <c:pt idx="4">
                  <c:v>739008.33333333337</c:v>
                </c:pt>
                <c:pt idx="5">
                  <c:v>739008.33333333337</c:v>
                </c:pt>
                <c:pt idx="6">
                  <c:v>739008.33333333337</c:v>
                </c:pt>
                <c:pt idx="7">
                  <c:v>739008.33333333337</c:v>
                </c:pt>
                <c:pt idx="8">
                  <c:v>739008.33333333337</c:v>
                </c:pt>
                <c:pt idx="9">
                  <c:v>739008.33333333337</c:v>
                </c:pt>
                <c:pt idx="10">
                  <c:v>739008.33333333337</c:v>
                </c:pt>
                <c:pt idx="11">
                  <c:v>739008.33333333337</c:v>
                </c:pt>
                <c:pt idx="12">
                  <c:v>739008.33333333337</c:v>
                </c:pt>
                <c:pt idx="13">
                  <c:v>739008.33333333337</c:v>
                </c:pt>
                <c:pt idx="14">
                  <c:v>739008.33333333337</c:v>
                </c:pt>
                <c:pt idx="15">
                  <c:v>739008.33333333337</c:v>
                </c:pt>
              </c:numCache>
            </c:numRef>
          </c:val>
        </c:ser>
        <c:ser>
          <c:idx val="3"/>
          <c:order val="4"/>
          <c:tx>
            <c:strRef>
              <c:f>LocationSummary!$B$81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LocationSummary!$C$81:$R$81</c:f>
              <c:numCache>
                <c:formatCode>#,##0.00</c:formatCode>
                <c:ptCount val="16"/>
                <c:pt idx="0">
                  <c:v>208244.44444444444</c:v>
                </c:pt>
                <c:pt idx="1">
                  <c:v>210152.77777777778</c:v>
                </c:pt>
                <c:pt idx="2">
                  <c:v>246497.22222222222</c:v>
                </c:pt>
                <c:pt idx="3">
                  <c:v>209600</c:v>
                </c:pt>
                <c:pt idx="4">
                  <c:v>198063.88888888888</c:v>
                </c:pt>
                <c:pt idx="5">
                  <c:v>238847.22222222222</c:v>
                </c:pt>
                <c:pt idx="6">
                  <c:v>202175</c:v>
                </c:pt>
                <c:pt idx="7">
                  <c:v>216791.66666666666</c:v>
                </c:pt>
                <c:pt idx="8">
                  <c:v>255075</c:v>
                </c:pt>
                <c:pt idx="9">
                  <c:v>216886.11111111112</c:v>
                </c:pt>
                <c:pt idx="10">
                  <c:v>218522.22222222222</c:v>
                </c:pt>
                <c:pt idx="11">
                  <c:v>251183.33333333334</c:v>
                </c:pt>
                <c:pt idx="12">
                  <c:v>222852.77777777778</c:v>
                </c:pt>
                <c:pt idx="13">
                  <c:v>244875</c:v>
                </c:pt>
                <c:pt idx="14">
                  <c:v>230344.44444444444</c:v>
                </c:pt>
                <c:pt idx="15">
                  <c:v>240788.88888888888</c:v>
                </c:pt>
              </c:numCache>
            </c:numRef>
          </c:val>
        </c:ser>
        <c:ser>
          <c:idx val="0"/>
          <c:order val="5"/>
          <c:tx>
            <c:strRef>
              <c:f>LocationSummary!$B$82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31322.222222222223</c:v>
                </c:pt>
                <c:pt idx="1">
                  <c:v>26005.555555555555</c:v>
                </c:pt>
                <c:pt idx="2">
                  <c:v>22163.888888888891</c:v>
                </c:pt>
                <c:pt idx="3">
                  <c:v>21050</c:v>
                </c:pt>
                <c:pt idx="4">
                  <c:v>17755.555555555555</c:v>
                </c:pt>
                <c:pt idx="5">
                  <c:v>24727.777777777777</c:v>
                </c:pt>
                <c:pt idx="6">
                  <c:v>13572.222222222223</c:v>
                </c:pt>
                <c:pt idx="7">
                  <c:v>19383.333333333332</c:v>
                </c:pt>
                <c:pt idx="8">
                  <c:v>20888.888888888891</c:v>
                </c:pt>
                <c:pt idx="9">
                  <c:v>14069.444444444445</c:v>
                </c:pt>
                <c:pt idx="10">
                  <c:v>17880.555555555558</c:v>
                </c:pt>
                <c:pt idx="11">
                  <c:v>16450</c:v>
                </c:pt>
                <c:pt idx="12">
                  <c:v>18852.777777777777</c:v>
                </c:pt>
                <c:pt idx="13">
                  <c:v>16822.222222222223</c:v>
                </c:pt>
                <c:pt idx="14">
                  <c:v>17038.888888888891</c:v>
                </c:pt>
                <c:pt idx="15">
                  <c:v>19813.888888888891</c:v>
                </c:pt>
              </c:numCache>
            </c:numRef>
          </c:val>
        </c:ser>
        <c:ser>
          <c:idx val="1"/>
          <c:order val="6"/>
          <c:tx>
            <c:strRef>
              <c:f>LocationSummary!$B$87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21088.888888888891</c:v>
                </c:pt>
                <c:pt idx="1">
                  <c:v>20975</c:v>
                </c:pt>
                <c:pt idx="2">
                  <c:v>20836.111111111109</c:v>
                </c:pt>
                <c:pt idx="3">
                  <c:v>20913.888888888891</c:v>
                </c:pt>
                <c:pt idx="4">
                  <c:v>20975</c:v>
                </c:pt>
                <c:pt idx="5">
                  <c:v>20761.111111111109</c:v>
                </c:pt>
                <c:pt idx="6">
                  <c:v>20875</c:v>
                </c:pt>
                <c:pt idx="7">
                  <c:v>20825</c:v>
                </c:pt>
                <c:pt idx="8">
                  <c:v>20772.222222222223</c:v>
                </c:pt>
                <c:pt idx="9">
                  <c:v>20830.555555555555</c:v>
                </c:pt>
                <c:pt idx="10">
                  <c:v>20777.777777777777</c:v>
                </c:pt>
                <c:pt idx="11">
                  <c:v>20730.555555555555</c:v>
                </c:pt>
                <c:pt idx="12">
                  <c:v>20727.777777777777</c:v>
                </c:pt>
                <c:pt idx="13">
                  <c:v>20677.777777777777</c:v>
                </c:pt>
                <c:pt idx="14">
                  <c:v>20658.333333333332</c:v>
                </c:pt>
                <c:pt idx="15">
                  <c:v>20547.222222222223</c:v>
                </c:pt>
              </c:numCache>
            </c:numRef>
          </c:val>
        </c:ser>
        <c:overlap val="100"/>
        <c:axId val="111958272"/>
        <c:axId val="112279936"/>
      </c:barChart>
      <c:catAx>
        <c:axId val="1119582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79936"/>
        <c:crosses val="autoZero"/>
        <c:auto val="1"/>
        <c:lblAlgn val="ctr"/>
        <c:lblOffset val="50"/>
        <c:tickLblSkip val="1"/>
        <c:tickMarkSkip val="1"/>
      </c:catAx>
      <c:valAx>
        <c:axId val="112279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582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033296337402851"/>
          <c:y val="5.2202283849918679E-2"/>
          <c:w val="0.23418423973362845"/>
          <c:h val="0.26318651441000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6E-2"/>
          <c:y val="9.6247960848287226E-2"/>
          <c:w val="0.89900110987791193"/>
          <c:h val="0.77650897226753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Schedules!$D$76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strRef>
              <c:f>Schedules!$D$78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Schedules!$E$78:$AB$78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strRef>
              <c:f>Schedules!$D$80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Schedules!$E$80:$AB$80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75732480"/>
        <c:axId val="75734400"/>
      </c:barChart>
      <c:catAx>
        <c:axId val="757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34400"/>
        <c:crosses val="autoZero"/>
        <c:auto val="1"/>
        <c:lblAlgn val="ctr"/>
        <c:lblOffset val="100"/>
        <c:tickLblSkip val="1"/>
        <c:tickMarkSkip val="1"/>
      </c:catAx>
      <c:valAx>
        <c:axId val="75734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324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738068812430757"/>
          <c:y val="0.10440456769983669"/>
          <c:w val="0.53163152053274143"/>
          <c:h val="0.238172920065252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6E-2"/>
          <c:y val="9.6247960848287226E-2"/>
          <c:w val="0.89900110987791193"/>
          <c:h val="0.77650897226753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Schedules!$D$81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</c:v>
                </c:pt>
                <c:pt idx="7">
                  <c:v>0.43</c:v>
                </c:pt>
                <c:pt idx="8">
                  <c:v>0.43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0.31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0.77</c:v>
                </c:pt>
                <c:pt idx="20">
                  <c:v>0.77</c:v>
                </c:pt>
                <c:pt idx="21">
                  <c:v>0.89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2"/>
          <c:order val="1"/>
          <c:tx>
            <c:strRef>
              <c:f>Schedules!$D$82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Schedules!$E$82:$AB$82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0.77</c:v>
                </c:pt>
                <c:pt idx="7">
                  <c:v>0.53</c:v>
                </c:pt>
                <c:pt idx="8">
                  <c:v>0.53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0.53</c:v>
                </c:pt>
                <c:pt idx="18">
                  <c:v>0.54</c:v>
                </c:pt>
                <c:pt idx="19">
                  <c:v>0.65</c:v>
                </c:pt>
                <c:pt idx="20">
                  <c:v>0.65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</c:numCache>
            </c:numRef>
          </c:val>
        </c:ser>
        <c:axId val="75764096"/>
        <c:axId val="75766016"/>
      </c:barChart>
      <c:catAx>
        <c:axId val="7576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66016"/>
        <c:crosses val="autoZero"/>
        <c:auto val="1"/>
        <c:lblAlgn val="ctr"/>
        <c:lblOffset val="100"/>
        <c:tickLblSkip val="1"/>
        <c:tickMarkSkip val="1"/>
      </c:catAx>
      <c:valAx>
        <c:axId val="75766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640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316"/>
          <c:y val="0.12724306688417641"/>
          <c:w val="0.15316315205327191"/>
          <c:h val="8.972267536704765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091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Schedules!$E$123:$AB$123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75823360"/>
        <c:axId val="75833728"/>
      </c:barChart>
      <c:catAx>
        <c:axId val="7582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33728"/>
        <c:crosses val="autoZero"/>
        <c:auto val="1"/>
        <c:lblAlgn val="ctr"/>
        <c:lblOffset val="100"/>
        <c:tickLblSkip val="1"/>
        <c:tickMarkSkip val="1"/>
      </c:catAx>
      <c:valAx>
        <c:axId val="758337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233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31742508324086"/>
          <c:y val="0.10277324632952707"/>
          <c:w val="0.13207547169811348"/>
          <c:h val="7.83034257748775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6E-2"/>
          <c:y val="9.6247960848287226E-2"/>
          <c:w val="0.89900110987791193"/>
          <c:h val="0.77650897226753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75850880"/>
        <c:axId val="75852800"/>
      </c:barChart>
      <c:catAx>
        <c:axId val="7585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52800"/>
        <c:crosses val="autoZero"/>
        <c:auto val="1"/>
        <c:lblAlgn val="ctr"/>
        <c:lblOffset val="100"/>
        <c:tickLblSkip val="1"/>
        <c:tickMarkSkip val="1"/>
      </c:catAx>
      <c:valAx>
        <c:axId val="758528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37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508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0929853181076671"/>
          <c:w val="0.14095449500555041"/>
          <c:h val="0.11908646003262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5460599334073406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29600</c:v>
                </c:pt>
                <c:pt idx="1">
                  <c:v>823350</c:v>
                </c:pt>
                <c:pt idx="2">
                  <c:v>466400</c:v>
                </c:pt>
                <c:pt idx="3">
                  <c:v>1417190</c:v>
                </c:pt>
                <c:pt idx="4">
                  <c:v>141310</c:v>
                </c:pt>
                <c:pt idx="5">
                  <c:v>742230</c:v>
                </c:pt>
                <c:pt idx="6">
                  <c:v>839670</c:v>
                </c:pt>
                <c:pt idx="7">
                  <c:v>2672640</c:v>
                </c:pt>
                <c:pt idx="8">
                  <c:v>1548010</c:v>
                </c:pt>
                <c:pt idx="9">
                  <c:v>2088650</c:v>
                </c:pt>
                <c:pt idx="10">
                  <c:v>3976800</c:v>
                </c:pt>
                <c:pt idx="11">
                  <c:v>2575770</c:v>
                </c:pt>
                <c:pt idx="12">
                  <c:v>5493900</c:v>
                </c:pt>
                <c:pt idx="13">
                  <c:v>4249790</c:v>
                </c:pt>
                <c:pt idx="14">
                  <c:v>6810540</c:v>
                </c:pt>
                <c:pt idx="15">
                  <c:v>11490850</c:v>
                </c:pt>
              </c:numCache>
            </c:numRef>
          </c:val>
        </c:ser>
        <c:ser>
          <c:idx val="4"/>
          <c:order val="1"/>
          <c:tx>
            <c:strRef>
              <c:f>LocationSummary!$B$95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1788850</c:v>
                </c:pt>
                <c:pt idx="1">
                  <c:v>1788850</c:v>
                </c:pt>
                <c:pt idx="2">
                  <c:v>1788850</c:v>
                </c:pt>
                <c:pt idx="3">
                  <c:v>1788850</c:v>
                </c:pt>
                <c:pt idx="4">
                  <c:v>1788850</c:v>
                </c:pt>
                <c:pt idx="5">
                  <c:v>1788850</c:v>
                </c:pt>
                <c:pt idx="6">
                  <c:v>1788850</c:v>
                </c:pt>
                <c:pt idx="7">
                  <c:v>1788850</c:v>
                </c:pt>
                <c:pt idx="8">
                  <c:v>1788850</c:v>
                </c:pt>
                <c:pt idx="9">
                  <c:v>1788850</c:v>
                </c:pt>
                <c:pt idx="10">
                  <c:v>1788850</c:v>
                </c:pt>
                <c:pt idx="11">
                  <c:v>1788850</c:v>
                </c:pt>
                <c:pt idx="12">
                  <c:v>1788850</c:v>
                </c:pt>
                <c:pt idx="13">
                  <c:v>1788850</c:v>
                </c:pt>
                <c:pt idx="14">
                  <c:v>1788850</c:v>
                </c:pt>
                <c:pt idx="15">
                  <c:v>1788850</c:v>
                </c:pt>
              </c:numCache>
            </c:numRef>
          </c:val>
        </c:ser>
        <c:ser>
          <c:idx val="0"/>
          <c:order val="2"/>
          <c:tx>
            <c:strRef>
              <c:f>LocationSummary!$B$102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LocationSummary!$C$102:$R$102</c:f>
              <c:numCache>
                <c:formatCode>#,##0.00</c:formatCode>
                <c:ptCount val="16"/>
                <c:pt idx="0">
                  <c:v>3870430</c:v>
                </c:pt>
                <c:pt idx="1">
                  <c:v>4870730</c:v>
                </c:pt>
                <c:pt idx="2">
                  <c:v>4296160</c:v>
                </c:pt>
                <c:pt idx="3">
                  <c:v>5834140</c:v>
                </c:pt>
                <c:pt idx="4">
                  <c:v>5646860</c:v>
                </c:pt>
                <c:pt idx="5">
                  <c:v>4988580</c:v>
                </c:pt>
                <c:pt idx="6">
                  <c:v>6471290</c:v>
                </c:pt>
                <c:pt idx="7">
                  <c:v>6591400</c:v>
                </c:pt>
                <c:pt idx="8">
                  <c:v>6447820</c:v>
                </c:pt>
                <c:pt idx="9">
                  <c:v>6985330</c:v>
                </c:pt>
                <c:pt idx="10">
                  <c:v>7256070</c:v>
                </c:pt>
                <c:pt idx="11">
                  <c:v>7221360</c:v>
                </c:pt>
                <c:pt idx="12">
                  <c:v>7830350</c:v>
                </c:pt>
                <c:pt idx="13">
                  <c:v>7934640</c:v>
                </c:pt>
                <c:pt idx="14">
                  <c:v>8777610</c:v>
                </c:pt>
                <c:pt idx="15">
                  <c:v>9924300</c:v>
                </c:pt>
              </c:numCache>
            </c:numRef>
          </c:val>
        </c:ser>
        <c:overlap val="100"/>
        <c:axId val="139131520"/>
        <c:axId val="139178368"/>
      </c:barChart>
      <c:catAx>
        <c:axId val="1391315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78368"/>
        <c:crosses val="autoZero"/>
        <c:auto val="1"/>
        <c:lblAlgn val="ctr"/>
        <c:lblOffset val="50"/>
        <c:tickLblSkip val="1"/>
        <c:tickMarkSkip val="1"/>
      </c:catAx>
      <c:valAx>
        <c:axId val="139178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58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315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5.2202283849918679E-2"/>
          <c:w val="0.23418423973362923"/>
          <c:h val="0.137030995106035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6359600443952"/>
          <c:y val="4.2414355628058717E-2"/>
          <c:w val="0.86348501664817157"/>
          <c:h val="0.7504078303425791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LocationSummary!$B$142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560.29153948466717</c:v>
                </c:pt>
                <c:pt idx="1">
                  <c:v>422.7622211508035</c:v>
                </c:pt>
                <c:pt idx="2">
                  <c:v>380.31817608893203</c:v>
                </c:pt>
                <c:pt idx="3">
                  <c:v>268.19587687930408</c:v>
                </c:pt>
                <c:pt idx="4">
                  <c:v>193.83285927464172</c:v>
                </c:pt>
                <c:pt idx="5">
                  <c:v>333.37622925460693</c:v>
                </c:pt>
                <c:pt idx="6">
                  <c:v>82.045500820164136</c:v>
                </c:pt>
                <c:pt idx="7">
                  <c:v>219.16319459440876</c:v>
                </c:pt>
                <c:pt idx="8">
                  <c:v>209.2762723561936</c:v>
                </c:pt>
                <c:pt idx="9">
                  <c:v>86.019837306935301</c:v>
                </c:pt>
                <c:pt idx="10">
                  <c:v>164.97947606451663</c:v>
                </c:pt>
                <c:pt idx="11">
                  <c:v>134.58800964981944</c:v>
                </c:pt>
                <c:pt idx="12">
                  <c:v>152.05605145395137</c:v>
                </c:pt>
                <c:pt idx="13">
                  <c:v>104.20359461944119</c:v>
                </c:pt>
                <c:pt idx="14">
                  <c:v>84.18295169184745</c:v>
                </c:pt>
                <c:pt idx="15">
                  <c:v>60.743268792600276</c:v>
                </c:pt>
              </c:numCache>
            </c:numRef>
          </c:val>
        </c:ser>
        <c:ser>
          <c:idx val="0"/>
          <c:order val="1"/>
          <c:tx>
            <c:strRef>
              <c:f>LocationSummary!$B$143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128.10249892246031</c:v>
                </c:pt>
                <c:pt idx="1">
                  <c:v>128.10249892246031</c:v>
                </c:pt>
                <c:pt idx="2">
                  <c:v>128.10249892246031</c:v>
                </c:pt>
                <c:pt idx="3">
                  <c:v>128.10249892246031</c:v>
                </c:pt>
                <c:pt idx="4">
                  <c:v>128.10249892246031</c:v>
                </c:pt>
                <c:pt idx="5">
                  <c:v>128.10249892246031</c:v>
                </c:pt>
                <c:pt idx="6">
                  <c:v>128.10249892246031</c:v>
                </c:pt>
                <c:pt idx="7">
                  <c:v>128.10249892246031</c:v>
                </c:pt>
                <c:pt idx="8">
                  <c:v>128.10249892246031</c:v>
                </c:pt>
                <c:pt idx="9">
                  <c:v>128.10249892246031</c:v>
                </c:pt>
                <c:pt idx="10">
                  <c:v>128.10249892246031</c:v>
                </c:pt>
                <c:pt idx="11">
                  <c:v>128.10249892246031</c:v>
                </c:pt>
                <c:pt idx="12">
                  <c:v>128.10249892246031</c:v>
                </c:pt>
                <c:pt idx="13">
                  <c:v>128.10249892246031</c:v>
                </c:pt>
                <c:pt idx="14">
                  <c:v>128.10249892246031</c:v>
                </c:pt>
                <c:pt idx="15">
                  <c:v>128.10249892246031</c:v>
                </c:pt>
              </c:numCache>
            </c:numRef>
          </c:val>
        </c:ser>
        <c:ser>
          <c:idx val="1"/>
          <c:order val="2"/>
          <c:tx>
            <c:strRef>
              <c:f>LocationSummary!$B$144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4.9791587522222871</c:v>
                </c:pt>
                <c:pt idx="1">
                  <c:v>4.977395906142549</c:v>
                </c:pt>
                <c:pt idx="2">
                  <c:v>4.9765144831026795</c:v>
                </c:pt>
                <c:pt idx="3">
                  <c:v>4.97563306006281</c:v>
                </c:pt>
                <c:pt idx="4">
                  <c:v>4.9721073679033321</c:v>
                </c:pt>
                <c:pt idx="5">
                  <c:v>4.9703445218235931</c:v>
                </c:pt>
                <c:pt idx="6">
                  <c:v>4.9729887909432016</c:v>
                </c:pt>
                <c:pt idx="7">
                  <c:v>4.9703445218235931</c:v>
                </c:pt>
                <c:pt idx="8">
                  <c:v>4.9721073679033321</c:v>
                </c:pt>
                <c:pt idx="9">
                  <c:v>4.9624117144647686</c:v>
                </c:pt>
                <c:pt idx="10">
                  <c:v>4.9712259448634626</c:v>
                </c:pt>
                <c:pt idx="11">
                  <c:v>4.9685816757438541</c:v>
                </c:pt>
                <c:pt idx="12">
                  <c:v>4.9677002527039855</c:v>
                </c:pt>
                <c:pt idx="13">
                  <c:v>4.966818829664116</c:v>
                </c:pt>
                <c:pt idx="14">
                  <c:v>4.9641745605445076</c:v>
                </c:pt>
                <c:pt idx="15">
                  <c:v>4.9333247541490781</c:v>
                </c:pt>
              </c:numCache>
            </c:numRef>
          </c:val>
        </c:ser>
        <c:ser>
          <c:idx val="3"/>
          <c:order val="3"/>
          <c:tx>
            <c:strRef>
              <c:f>LocationSummary!$B$145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234.49642979597698</c:v>
                </c:pt>
                <c:pt idx="1">
                  <c:v>234.49642979597698</c:v>
                </c:pt>
                <c:pt idx="2">
                  <c:v>234.49642979597698</c:v>
                </c:pt>
                <c:pt idx="3">
                  <c:v>234.49642979597698</c:v>
                </c:pt>
                <c:pt idx="4">
                  <c:v>234.49642979597698</c:v>
                </c:pt>
                <c:pt idx="5">
                  <c:v>234.49642979597698</c:v>
                </c:pt>
                <c:pt idx="6">
                  <c:v>234.49642979597698</c:v>
                </c:pt>
                <c:pt idx="7">
                  <c:v>234.49642979597698</c:v>
                </c:pt>
                <c:pt idx="8">
                  <c:v>234.49642979597698</c:v>
                </c:pt>
                <c:pt idx="9">
                  <c:v>234.49642979597698</c:v>
                </c:pt>
                <c:pt idx="10">
                  <c:v>234.49642979597698</c:v>
                </c:pt>
                <c:pt idx="11">
                  <c:v>234.49642979597698</c:v>
                </c:pt>
                <c:pt idx="12">
                  <c:v>234.49642979597698</c:v>
                </c:pt>
                <c:pt idx="13">
                  <c:v>234.49642979597698</c:v>
                </c:pt>
                <c:pt idx="14">
                  <c:v>234.49642979597698</c:v>
                </c:pt>
                <c:pt idx="15">
                  <c:v>234.49642979597698</c:v>
                </c:pt>
              </c:numCache>
            </c:numRef>
          </c:val>
        </c:ser>
        <c:ser>
          <c:idx val="4"/>
          <c:order val="4"/>
          <c:tx>
            <c:strRef>
              <c:f>LocationSummary!$B$147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LocationSummary!$C$147:$R$147</c:f>
              <c:numCache>
                <c:formatCode>0.00</c:formatCode>
                <c:ptCount val="16"/>
                <c:pt idx="0">
                  <c:v>66.078522452929803</c:v>
                </c:pt>
                <c:pt idx="1">
                  <c:v>66.684060081320084</c:v>
                </c:pt>
                <c:pt idx="2">
                  <c:v>78.216599134971418</c:v>
                </c:pt>
                <c:pt idx="3">
                  <c:v>66.508656896386071</c:v>
                </c:pt>
                <c:pt idx="4">
                  <c:v>62.848107011808416</c:v>
                </c:pt>
                <c:pt idx="5">
                  <c:v>75.789160083171069</c:v>
                </c:pt>
                <c:pt idx="6">
                  <c:v>64.152613110815139</c:v>
                </c:pt>
                <c:pt idx="7">
                  <c:v>68.790661146607974</c:v>
                </c:pt>
                <c:pt idx="8">
                  <c:v>80.938433482088158</c:v>
                </c:pt>
                <c:pt idx="9">
                  <c:v>68.820629529963526</c:v>
                </c:pt>
                <c:pt idx="10">
                  <c:v>69.339787700446607</c:v>
                </c:pt>
                <c:pt idx="11">
                  <c:v>79.703559803231116</c:v>
                </c:pt>
                <c:pt idx="12">
                  <c:v>70.713926219603024</c:v>
                </c:pt>
                <c:pt idx="13">
                  <c:v>77.701848079687693</c:v>
                </c:pt>
                <c:pt idx="14">
                  <c:v>73.09112415813081</c:v>
                </c:pt>
                <c:pt idx="15">
                  <c:v>76.40527478803979</c:v>
                </c:pt>
              </c:numCache>
            </c:numRef>
          </c:val>
        </c:ser>
        <c:ser>
          <c:idx val="5"/>
          <c:order val="5"/>
          <c:tx>
            <c:strRef>
              <c:f>LocationSummary!$B$148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9.9389261975674472</c:v>
                </c:pt>
                <c:pt idx="1">
                  <c:v>8.2518824992574</c:v>
                </c:pt>
                <c:pt idx="2">
                  <c:v>7.0328744351180088</c:v>
                </c:pt>
                <c:pt idx="3">
                  <c:v>6.6794237961303757</c:v>
                </c:pt>
                <c:pt idx="4">
                  <c:v>5.6340560708452578</c:v>
                </c:pt>
                <c:pt idx="5">
                  <c:v>7.8464279009174724</c:v>
                </c:pt>
                <c:pt idx="6">
                  <c:v>4.3066329728019292</c:v>
                </c:pt>
                <c:pt idx="7">
                  <c:v>6.1505699722087313</c:v>
                </c:pt>
                <c:pt idx="8">
                  <c:v>6.6283012598179507</c:v>
                </c:pt>
                <c:pt idx="9">
                  <c:v>4.4644076969385527</c:v>
                </c:pt>
                <c:pt idx="10">
                  <c:v>5.6737201076393822</c:v>
                </c:pt>
                <c:pt idx="11">
                  <c:v>5.2197872421066362</c:v>
                </c:pt>
                <c:pt idx="12">
                  <c:v>5.982218171593674</c:v>
                </c:pt>
                <c:pt idx="13">
                  <c:v>5.3378979294491362</c:v>
                </c:pt>
                <c:pt idx="14">
                  <c:v>5.4066489265589501</c:v>
                </c:pt>
                <c:pt idx="15">
                  <c:v>6.2871905433884896</c:v>
                </c:pt>
              </c:numCache>
            </c:numRef>
          </c:val>
        </c:ser>
        <c:ser>
          <c:idx val="6"/>
          <c:order val="6"/>
          <c:tx>
            <c:strRef>
              <c:f>LocationSummary!$B$153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6.6917637186885477</c:v>
                </c:pt>
                <c:pt idx="1">
                  <c:v>6.6556253740539022</c:v>
                </c:pt>
                <c:pt idx="2">
                  <c:v>6.6115542220604313</c:v>
                </c:pt>
                <c:pt idx="3">
                  <c:v>6.6362340671767752</c:v>
                </c:pt>
                <c:pt idx="4">
                  <c:v>6.6556253740539022</c:v>
                </c:pt>
                <c:pt idx="5">
                  <c:v>6.5877557999839578</c:v>
                </c:pt>
                <c:pt idx="6">
                  <c:v>6.6238941446186033</c:v>
                </c:pt>
                <c:pt idx="7">
                  <c:v>6.6080285299009542</c:v>
                </c:pt>
                <c:pt idx="8">
                  <c:v>6.5912814921434348</c:v>
                </c:pt>
                <c:pt idx="9">
                  <c:v>6.6097913759806932</c:v>
                </c:pt>
                <c:pt idx="10">
                  <c:v>6.5930443382231738</c:v>
                </c:pt>
                <c:pt idx="11">
                  <c:v>6.5780601465453943</c:v>
                </c:pt>
                <c:pt idx="12">
                  <c:v>6.5771787235055248</c:v>
                </c:pt>
                <c:pt idx="13">
                  <c:v>6.5613131087878758</c:v>
                </c:pt>
                <c:pt idx="14">
                  <c:v>6.5551431475087893</c:v>
                </c:pt>
                <c:pt idx="15">
                  <c:v>6.5198862259140133</c:v>
                </c:pt>
              </c:numCache>
            </c:numRef>
          </c:val>
        </c:ser>
        <c:ser>
          <c:idx val="7"/>
          <c:order val="7"/>
          <c:tx>
            <c:strRef>
              <c:f>LocationSummary!$B$157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2.6090121980134486</c:v>
                </c:pt>
                <c:pt idx="1">
                  <c:v>72.571965987647729</c:v>
                </c:pt>
                <c:pt idx="2">
                  <c:v>41.109570579509203</c:v>
                </c:pt>
                <c:pt idx="3">
                  <c:v>124.91439178725267</c:v>
                </c:pt>
                <c:pt idx="4">
                  <c:v>12.455388976394609</c:v>
                </c:pt>
                <c:pt idx="5">
                  <c:v>65.421862288227089</c:v>
                </c:pt>
                <c:pt idx="6">
                  <c:v>74.010448388714607</c:v>
                </c:pt>
                <c:pt idx="7">
                  <c:v>235.57264732765753</c:v>
                </c:pt>
                <c:pt idx="8">
                  <c:v>136.44516799482426</c:v>
                </c:pt>
                <c:pt idx="9">
                  <c:v>184.09842322232396</c:v>
                </c:pt>
                <c:pt idx="10">
                  <c:v>350.52431449526631</c:v>
                </c:pt>
                <c:pt idx="11">
                  <c:v>227.03430234044259</c:v>
                </c:pt>
                <c:pt idx="12">
                  <c:v>484.24500387385422</c:v>
                </c:pt>
                <c:pt idx="13">
                  <c:v>374.58628206066129</c:v>
                </c:pt>
                <c:pt idx="14">
                  <c:v>600.29668699521994</c:v>
                </c:pt>
                <c:pt idx="15">
                  <c:v>1012.829993768339</c:v>
                </c:pt>
              </c:numCache>
            </c:numRef>
          </c:val>
        </c:ser>
        <c:ser>
          <c:idx val="8"/>
          <c:order val="8"/>
          <c:tx>
            <c:strRef>
              <c:f>LocationSummary!$B$161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157.6733604870391</c:v>
                </c:pt>
                <c:pt idx="1">
                  <c:v>157.6733604870391</c:v>
                </c:pt>
                <c:pt idx="2">
                  <c:v>157.6733604870391</c:v>
                </c:pt>
                <c:pt idx="3">
                  <c:v>157.6733604870391</c:v>
                </c:pt>
                <c:pt idx="4">
                  <c:v>157.6733604870391</c:v>
                </c:pt>
                <c:pt idx="5">
                  <c:v>157.6733604870391</c:v>
                </c:pt>
                <c:pt idx="6">
                  <c:v>157.6733604870391</c:v>
                </c:pt>
                <c:pt idx="7">
                  <c:v>157.6733604870391</c:v>
                </c:pt>
                <c:pt idx="8">
                  <c:v>157.6733604870391</c:v>
                </c:pt>
                <c:pt idx="9">
                  <c:v>157.6733604870391</c:v>
                </c:pt>
                <c:pt idx="10">
                  <c:v>157.6733604870391</c:v>
                </c:pt>
                <c:pt idx="11">
                  <c:v>157.6733604870391</c:v>
                </c:pt>
                <c:pt idx="12">
                  <c:v>157.6733604870391</c:v>
                </c:pt>
                <c:pt idx="13">
                  <c:v>157.6733604870391</c:v>
                </c:pt>
                <c:pt idx="14">
                  <c:v>157.6733604870391</c:v>
                </c:pt>
                <c:pt idx="15">
                  <c:v>157.6733604870391</c:v>
                </c:pt>
              </c:numCache>
            </c:numRef>
          </c:val>
        </c:ser>
        <c:ser>
          <c:idx val="9"/>
          <c:order val="9"/>
          <c:tx>
            <c:strRef>
              <c:f>LocationSummary!$B$168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LocationSummary!$C$168:$R$168</c:f>
              <c:numCache>
                <c:formatCode>0.00</c:formatCode>
                <c:ptCount val="16"/>
                <c:pt idx="0">
                  <c:v>341.1486176201754</c:v>
                </c:pt>
                <c:pt idx="1">
                  <c:v>429.31736429831233</c:v>
                </c:pt>
                <c:pt idx="2">
                  <c:v>378.67344069653569</c:v>
                </c:pt>
                <c:pt idx="3">
                  <c:v>514.23454138237094</c:v>
                </c:pt>
                <c:pt idx="4">
                  <c:v>497.72725069169667</c:v>
                </c:pt>
                <c:pt idx="5">
                  <c:v>439.70493482317329</c:v>
                </c:pt>
                <c:pt idx="6">
                  <c:v>570.39441036765027</c:v>
                </c:pt>
                <c:pt idx="7">
                  <c:v>580.98118249952176</c:v>
                </c:pt>
                <c:pt idx="8">
                  <c:v>568.32571049307683</c:v>
                </c:pt>
                <c:pt idx="9">
                  <c:v>615.70308030909734</c:v>
                </c:pt>
                <c:pt idx="10">
                  <c:v>639.5667276905217</c:v>
                </c:pt>
                <c:pt idx="11">
                  <c:v>636.50730831913506</c:v>
                </c:pt>
                <c:pt idx="12">
                  <c:v>690.18509002414214</c:v>
                </c:pt>
                <c:pt idx="13">
                  <c:v>699.37745090694023</c:v>
                </c:pt>
                <c:pt idx="14">
                  <c:v>773.67876889881165</c:v>
                </c:pt>
                <c:pt idx="15">
                  <c:v>874.75066745759682</c:v>
                </c:pt>
              </c:numCache>
            </c:numRef>
          </c:val>
        </c:ser>
        <c:overlap val="100"/>
        <c:axId val="139357568"/>
        <c:axId val="139367552"/>
      </c:barChart>
      <c:catAx>
        <c:axId val="1393575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7552"/>
        <c:crosses val="autoZero"/>
        <c:auto val="1"/>
        <c:lblAlgn val="ctr"/>
        <c:lblOffset val="0"/>
        <c:tickLblSkip val="1"/>
        <c:tickMarkSkip val="1"/>
      </c:catAx>
      <c:valAx>
        <c:axId val="1393675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417314095449554E-2"/>
              <c:y val="0.1517128874388259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7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92526822049591"/>
          <c:y val="5.3833605220228509E-2"/>
          <c:w val="0.52423233444321127"/>
          <c:h val="0.22784121805328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06437291897892"/>
          <c:y val="4.2414355628058717E-2"/>
          <c:w val="0.8368479467258601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LocationSummary!$B$236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LocationSummary!$C$236:$R$236</c:f>
              <c:numCache>
                <c:formatCode>#,##0.00</c:formatCode>
                <c:ptCount val="16"/>
                <c:pt idx="0">
                  <c:v>44342.19</c:v>
                </c:pt>
                <c:pt idx="1">
                  <c:v>44342.19</c:v>
                </c:pt>
                <c:pt idx="2">
                  <c:v>44342.19</c:v>
                </c:pt>
                <c:pt idx="3">
                  <c:v>44342.19</c:v>
                </c:pt>
                <c:pt idx="4">
                  <c:v>44342.19</c:v>
                </c:pt>
                <c:pt idx="5">
                  <c:v>44342.19</c:v>
                </c:pt>
                <c:pt idx="6">
                  <c:v>44342.19</c:v>
                </c:pt>
                <c:pt idx="7">
                  <c:v>44342.19</c:v>
                </c:pt>
                <c:pt idx="8">
                  <c:v>44342.19</c:v>
                </c:pt>
                <c:pt idx="9">
                  <c:v>44342.19</c:v>
                </c:pt>
                <c:pt idx="10">
                  <c:v>44342.19</c:v>
                </c:pt>
                <c:pt idx="11">
                  <c:v>44342.19</c:v>
                </c:pt>
                <c:pt idx="12">
                  <c:v>44342.19</c:v>
                </c:pt>
                <c:pt idx="13">
                  <c:v>44342.19</c:v>
                </c:pt>
                <c:pt idx="14">
                  <c:v>44342.19</c:v>
                </c:pt>
                <c:pt idx="15">
                  <c:v>44342.19</c:v>
                </c:pt>
              </c:numCache>
            </c:numRef>
          </c:val>
        </c:ser>
        <c:ser>
          <c:idx val="0"/>
          <c:order val="1"/>
          <c:tx>
            <c:strRef>
              <c:f>LocationSummary!$B$244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#,##0.00</c:formatCode>
                <c:ptCount val="16"/>
                <c:pt idx="0">
                  <c:v>1687.18</c:v>
                </c:pt>
                <c:pt idx="1">
                  <c:v>4471.09</c:v>
                </c:pt>
                <c:pt idx="2">
                  <c:v>78611.5</c:v>
                </c:pt>
                <c:pt idx="3">
                  <c:v>14080.4</c:v>
                </c:pt>
                <c:pt idx="4">
                  <c:v>35221.599999999999</c:v>
                </c:pt>
                <c:pt idx="5">
                  <c:v>68402.399999999994</c:v>
                </c:pt>
                <c:pt idx="6">
                  <c:v>29033.100000000002</c:v>
                </c:pt>
                <c:pt idx="7">
                  <c:v>478.15621320000002</c:v>
                </c:pt>
                <c:pt idx="8">
                  <c:v>9602.2100000000009</c:v>
                </c:pt>
                <c:pt idx="9">
                  <c:v>17176.8</c:v>
                </c:pt>
                <c:pt idx="10">
                  <c:v>3002.8</c:v>
                </c:pt>
                <c:pt idx="11">
                  <c:v>8495.33</c:v>
                </c:pt>
                <c:pt idx="12">
                  <c:v>2947.7400000000002</c:v>
                </c:pt>
                <c:pt idx="13">
                  <c:v>112065</c:v>
                </c:pt>
                <c:pt idx="14">
                  <c:v>2624.57</c:v>
                </c:pt>
                <c:pt idx="15">
                  <c:v>1666.2</c:v>
                </c:pt>
              </c:numCache>
            </c:numRef>
          </c:val>
        </c:ser>
        <c:overlap val="100"/>
        <c:axId val="90892544"/>
        <c:axId val="104697856"/>
      </c:barChart>
      <c:catAx>
        <c:axId val="908925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697856"/>
        <c:crosses val="autoZero"/>
        <c:auto val="1"/>
        <c:lblAlgn val="ctr"/>
        <c:lblOffset val="50"/>
        <c:tickLblSkip val="1"/>
        <c:tickMarkSkip val="1"/>
      </c:catAx>
      <c:valAx>
        <c:axId val="104697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58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925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4"/>
          <c:y val="6.5252854812398037E-2"/>
          <c:w val="0.28005919348871622"/>
          <c:h val="0.1239804241435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9215628013202"/>
          <c:y val="5.8727569331158302E-2"/>
          <c:w val="0.81650018497965227"/>
          <c:h val="0.7308319738988593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LocationSummary!$C$238:$R$238</c:f>
              <c:numCache>
                <c:formatCode>#,##0.00</c:formatCode>
                <c:ptCount val="16"/>
                <c:pt idx="0">
                  <c:v>976017.76179999998</c:v>
                </c:pt>
                <c:pt idx="1">
                  <c:v>1051520</c:v>
                </c:pt>
                <c:pt idx="2">
                  <c:v>917040.75100000005</c:v>
                </c:pt>
                <c:pt idx="3">
                  <c:v>857695.34530000004</c:v>
                </c:pt>
                <c:pt idx="4">
                  <c:v>371071.7378</c:v>
                </c:pt>
                <c:pt idx="5">
                  <c:v>976542.85860000004</c:v>
                </c:pt>
                <c:pt idx="6">
                  <c:v>357341.04979999998</c:v>
                </c:pt>
                <c:pt idx="7">
                  <c:v>767647.19579999999</c:v>
                </c:pt>
                <c:pt idx="8">
                  <c:v>1040280</c:v>
                </c:pt>
                <c:pt idx="9">
                  <c:v>318337.38439999998</c:v>
                </c:pt>
                <c:pt idx="10">
                  <c:v>1266720</c:v>
                </c:pt>
                <c:pt idx="11">
                  <c:v>973181.17209999997</c:v>
                </c:pt>
                <c:pt idx="12">
                  <c:v>922888.7585</c:v>
                </c:pt>
                <c:pt idx="13">
                  <c:v>898486.10250000004</c:v>
                </c:pt>
                <c:pt idx="14">
                  <c:v>892411.88100000005</c:v>
                </c:pt>
                <c:pt idx="15">
                  <c:v>877330.45629999996</c:v>
                </c:pt>
              </c:numCache>
            </c:numRef>
          </c:val>
        </c:ser>
        <c:overlap val="100"/>
        <c:axId val="139668096"/>
        <c:axId val="139777536"/>
      </c:barChart>
      <c:catAx>
        <c:axId val="1396680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77536"/>
        <c:crosses val="autoZero"/>
        <c:auto val="1"/>
        <c:lblAlgn val="ctr"/>
        <c:lblOffset val="50"/>
        <c:tickLblSkip val="1"/>
        <c:tickMarkSkip val="1"/>
      </c:catAx>
      <c:valAx>
        <c:axId val="139777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680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46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56469504"/>
        <c:axId val="166207872"/>
      </c:barChart>
      <c:catAx>
        <c:axId val="15646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4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07872"/>
        <c:crosses val="autoZero"/>
        <c:auto val="1"/>
        <c:lblAlgn val="ctr"/>
        <c:lblOffset val="100"/>
        <c:tickLblSkip val="1"/>
        <c:tickMarkSkip val="1"/>
      </c:catAx>
      <c:valAx>
        <c:axId val="166207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614E-3"/>
              <c:y val="0.419249592169658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9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13"/>
          <c:y val="0.15497553017944574"/>
          <c:w val="0.17425083240843567"/>
          <c:h val="0.13376835236541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Schedules!$D$8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75483008"/>
        <c:axId val="75567104"/>
      </c:barChart>
      <c:catAx>
        <c:axId val="7548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4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67104"/>
        <c:crosses val="autoZero"/>
        <c:auto val="1"/>
        <c:lblAlgn val="ctr"/>
        <c:lblOffset val="100"/>
        <c:tickLblSkip val="1"/>
        <c:tickMarkSkip val="1"/>
      </c:catAx>
      <c:valAx>
        <c:axId val="75567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614E-3"/>
              <c:y val="0.419249592169658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830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516"/>
          <c:h val="8.97226753670473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6E-2"/>
          <c:y val="9.6247960848287226E-2"/>
          <c:w val="0.89900110987791193"/>
          <c:h val="0.77650897226753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Schedules!$D$37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Schedules!$D$38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Schedules!$D$41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75634944"/>
        <c:axId val="75637120"/>
      </c:barChart>
      <c:catAx>
        <c:axId val="7563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37120"/>
        <c:crosses val="autoZero"/>
        <c:auto val="1"/>
        <c:lblAlgn val="ctr"/>
        <c:lblOffset val="100"/>
        <c:tickLblSkip val="1"/>
        <c:tickMarkSkip val="1"/>
      </c:catAx>
      <c:valAx>
        <c:axId val="7563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34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13"/>
          <c:y val="0.11419249592169671"/>
          <c:w val="0.17425083240843567"/>
          <c:h val="0.133768352365416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Guest Room Euipment Schedules</a:t>
            </a:r>
          </a:p>
        </c:rich>
      </c:tx>
      <c:layout>
        <c:manualLayout>
          <c:xMode val="edge"/>
          <c:yMode val="edge"/>
          <c:x val="0.32408435072142122"/>
          <c:y val="1.95758564437194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6E-2"/>
          <c:y val="9.6247960848287226E-2"/>
          <c:w val="0.89900110987791193"/>
          <c:h val="0.77650897226753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Schedules!$D$43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0.11</c:v>
                </c:pt>
              </c:numCache>
            </c:numRef>
          </c:val>
        </c:ser>
        <c:axId val="75650176"/>
        <c:axId val="75652096"/>
      </c:barChart>
      <c:catAx>
        <c:axId val="7565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52096"/>
        <c:crosses val="autoZero"/>
        <c:auto val="1"/>
        <c:lblAlgn val="ctr"/>
        <c:lblOffset val="100"/>
        <c:tickLblSkip val="1"/>
        <c:tickMarkSkip val="1"/>
      </c:catAx>
      <c:valAx>
        <c:axId val="75652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50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309655937846837"/>
          <c:y val="0.13539967373572595"/>
          <c:w val="0.28412874583795894"/>
          <c:h val="0.225122349102773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Construction&amp;CLarge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hotel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hotel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hotel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hotel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hotel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hotel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hotel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hotel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hotel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hotel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hotel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hotel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hotel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hotel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hotel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hotel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21" customWidth="1"/>
    <col min="2" max="2" width="44.83203125" style="19" customWidth="1"/>
    <col min="3" max="3" width="37" style="33" customWidth="1"/>
    <col min="4" max="4" width="49.6640625" style="20" customWidth="1"/>
    <col min="5" max="18" width="21.33203125" style="20" customWidth="1"/>
    <col min="19" max="16384" width="9.33203125" style="20"/>
  </cols>
  <sheetData>
    <row r="1" spans="1:18" ht="18">
      <c r="A1" s="35" t="s">
        <v>899</v>
      </c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>
      <c r="A2" s="35"/>
      <c r="C2" s="39" t="s">
        <v>371</v>
      </c>
      <c r="D2" s="40" t="s">
        <v>355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41" t="s">
        <v>138</v>
      </c>
    </row>
    <row r="4" spans="1:18">
      <c r="B4" s="42" t="s">
        <v>139</v>
      </c>
      <c r="C4" s="33" t="s">
        <v>396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B5" s="42" t="s">
        <v>156</v>
      </c>
      <c r="C5" s="33" t="s">
        <v>157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B6" s="42" t="s">
        <v>158</v>
      </c>
      <c r="C6" s="33" t="s">
        <v>294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1" t="s">
        <v>160</v>
      </c>
    </row>
    <row r="8" spans="1:18" ht="14.25">
      <c r="B8" s="42" t="s">
        <v>387</v>
      </c>
      <c r="C8" s="33">
        <v>11344.93</v>
      </c>
      <c r="D8" s="43" t="s">
        <v>372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B9" s="42" t="s">
        <v>161</v>
      </c>
      <c r="C9" s="33" t="s">
        <v>373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14.25">
      <c r="B10" s="42" t="s">
        <v>162</v>
      </c>
      <c r="C10" s="20" t="s">
        <v>29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B11" s="42" t="s">
        <v>163</v>
      </c>
      <c r="C11" s="20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B12" s="42" t="s">
        <v>164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B13" s="46" t="s">
        <v>374</v>
      </c>
      <c r="C13" s="47">
        <v>0.32540000000000002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B14" s="48" t="s">
        <v>375</v>
      </c>
      <c r="C14" s="47">
        <v>0.2112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B15" s="48" t="s">
        <v>376</v>
      </c>
      <c r="C15" s="47">
        <v>0.2311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B16" s="48" t="s">
        <v>377</v>
      </c>
      <c r="C16" s="47">
        <v>0.2112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B17" s="48" t="s">
        <v>296</v>
      </c>
      <c r="C17" s="47">
        <v>0.26629999999999998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B18" s="42" t="s">
        <v>165</v>
      </c>
      <c r="C18" s="44">
        <v>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>
      <c r="B19" s="42" t="s">
        <v>166</v>
      </c>
      <c r="C19" s="33" t="s">
        <v>167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B20" s="42" t="s">
        <v>168</v>
      </c>
      <c r="C20" s="44">
        <v>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>
      <c r="B21" s="42" t="s">
        <v>169</v>
      </c>
      <c r="C21" s="33" t="s">
        <v>23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B22" s="42" t="s">
        <v>378</v>
      </c>
      <c r="C22" s="47" t="s">
        <v>24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B23" s="42" t="s">
        <v>379</v>
      </c>
      <c r="C23" s="47" t="s">
        <v>24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>
      <c r="B24" s="42" t="s">
        <v>380</v>
      </c>
      <c r="C24" s="20" t="s">
        <v>381</v>
      </c>
      <c r="D24" s="43" t="s">
        <v>372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1" t="s">
        <v>170</v>
      </c>
    </row>
    <row r="26" spans="1:18">
      <c r="B26" s="41" t="s">
        <v>171</v>
      </c>
    </row>
    <row r="27" spans="1:18">
      <c r="B27" s="42" t="s">
        <v>172</v>
      </c>
      <c r="C27" s="33" t="s">
        <v>25</v>
      </c>
      <c r="D27" s="43" t="s">
        <v>372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4.25">
      <c r="B28" s="42" t="s">
        <v>388</v>
      </c>
      <c r="C28" s="50">
        <v>4462.84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.25">
      <c r="B29" s="42" t="s">
        <v>389</v>
      </c>
      <c r="C29" s="50">
        <v>3248.53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B30" s="42" t="s">
        <v>173</v>
      </c>
      <c r="C30" s="51">
        <v>0.75127053947636435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>
      <c r="B31" s="41" t="s">
        <v>174</v>
      </c>
    </row>
    <row r="32" spans="1:18">
      <c r="B32" s="42" t="s">
        <v>172</v>
      </c>
      <c r="C32" s="20" t="s">
        <v>381</v>
      </c>
      <c r="D32" s="43" t="s">
        <v>372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2:18" ht="14.25">
      <c r="B33" s="42" t="s">
        <v>388</v>
      </c>
      <c r="C33" s="33">
        <v>1477.55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2:18" ht="14.25">
      <c r="B34" s="42" t="s">
        <v>389</v>
      </c>
      <c r="C34" s="33">
        <v>1477.55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2:18">
      <c r="B35" s="42" t="s">
        <v>175</v>
      </c>
      <c r="C35" s="47">
        <v>0.24872946052363568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ht="14.25">
      <c r="B36" s="41" t="s">
        <v>390</v>
      </c>
    </row>
    <row r="37" spans="2:18">
      <c r="B37" s="42" t="s">
        <v>374</v>
      </c>
      <c r="C37" s="52">
        <v>609.46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2:18">
      <c r="B38" s="42" t="s">
        <v>375</v>
      </c>
      <c r="C38" s="52">
        <v>85.84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2:18">
      <c r="B39" s="42" t="s">
        <v>376</v>
      </c>
      <c r="C39" s="52">
        <v>432.93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2:18">
      <c r="B40" s="42" t="s">
        <v>377</v>
      </c>
      <c r="C40" s="52">
        <v>85.84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2:18" ht="14.25">
      <c r="B41" s="42" t="s">
        <v>391</v>
      </c>
      <c r="C41" s="52">
        <f>SUM(C37:C40)</f>
        <v>1214.07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2:18" ht="14.25">
      <c r="B42" s="42" t="s">
        <v>392</v>
      </c>
      <c r="C42" s="33"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2:18">
      <c r="B43" s="41" t="s">
        <v>179</v>
      </c>
    </row>
    <row r="44" spans="2:18" ht="14.25">
      <c r="B44" s="42" t="s">
        <v>393</v>
      </c>
      <c r="C44" s="33">
        <v>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2:18" ht="14.25">
      <c r="B45" s="42" t="s">
        <v>392</v>
      </c>
      <c r="C45" s="33">
        <v>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2:18">
      <c r="B46" s="41" t="s">
        <v>180</v>
      </c>
    </row>
    <row r="47" spans="2:18">
      <c r="B47" s="42" t="s">
        <v>181</v>
      </c>
      <c r="C47" s="33" t="s">
        <v>293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2:18">
      <c r="B48" s="42" t="s">
        <v>182</v>
      </c>
      <c r="C48" s="53" t="s">
        <v>422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ht="14.25">
      <c r="B49" s="42" t="s">
        <v>393</v>
      </c>
      <c r="C49" s="33">
        <v>1978.83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B50" s="41" t="s">
        <v>183</v>
      </c>
    </row>
    <row r="51" spans="1:18">
      <c r="B51" s="42" t="s">
        <v>182</v>
      </c>
      <c r="C51" s="33" t="s">
        <v>184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 ht="14.25">
      <c r="B52" s="42" t="s">
        <v>393</v>
      </c>
      <c r="C52" s="33">
        <v>15687.82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B53" s="41" t="s">
        <v>185</v>
      </c>
    </row>
    <row r="54" spans="1:18">
      <c r="B54" s="42" t="s">
        <v>182</v>
      </c>
      <c r="C54" s="33" t="s">
        <v>382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ht="14.25">
      <c r="B55" s="42" t="s">
        <v>393</v>
      </c>
      <c r="C55" s="33">
        <v>22690.58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ht="14.25">
      <c r="B56" s="42" t="s">
        <v>394</v>
      </c>
      <c r="C56" s="54">
        <v>1.8400000000000001E-7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B57" s="41" t="s">
        <v>186</v>
      </c>
    </row>
    <row r="58" spans="1:18">
      <c r="B58" s="42" t="s">
        <v>187</v>
      </c>
      <c r="C58" s="47">
        <v>0.31</v>
      </c>
      <c r="D58" s="49" t="s">
        <v>383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>
      <c r="A59" s="41" t="s">
        <v>188</v>
      </c>
    </row>
    <row r="60" spans="1:18" ht="25.5">
      <c r="B60" s="55" t="s">
        <v>189</v>
      </c>
      <c r="C60" s="33" t="s">
        <v>28</v>
      </c>
      <c r="D60" s="43" t="s">
        <v>372</v>
      </c>
    </row>
    <row r="61" spans="1:18">
      <c r="B61" s="42" t="s">
        <v>190</v>
      </c>
      <c r="C61" s="33" t="s">
        <v>27</v>
      </c>
      <c r="D61" s="43" t="s">
        <v>372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B62" s="42" t="s">
        <v>191</v>
      </c>
      <c r="C62" s="33" t="s">
        <v>26</v>
      </c>
      <c r="D62" s="43" t="s">
        <v>372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B63" s="42" t="s">
        <v>192</v>
      </c>
      <c r="C63" s="33" t="s">
        <v>384</v>
      </c>
      <c r="D63" s="43" t="s">
        <v>372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B64" s="41" t="s">
        <v>198</v>
      </c>
    </row>
    <row r="65" spans="2:18">
      <c r="B65" s="42" t="s">
        <v>199</v>
      </c>
      <c r="C65" s="33" t="s">
        <v>22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2:18">
      <c r="B66" s="42" t="s">
        <v>200</v>
      </c>
      <c r="C66" s="33" t="s">
        <v>385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2:18">
      <c r="B67" s="42" t="s">
        <v>201</v>
      </c>
      <c r="C67" s="33">
        <v>80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2:18">
      <c r="B68" s="42" t="s">
        <v>386</v>
      </c>
      <c r="C68" s="33">
        <v>60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2:18" ht="14.25">
      <c r="B69" s="42" t="s">
        <v>395</v>
      </c>
      <c r="C69" s="33">
        <v>7180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2:18">
      <c r="B70" s="55"/>
      <c r="C70" s="5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2:18">
      <c r="B71" s="55"/>
      <c r="C71" s="5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2:18">
      <c r="B72" s="55"/>
      <c r="C72" s="5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2:18">
      <c r="B73" s="55"/>
      <c r="C73" s="5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2:18">
      <c r="B74" s="55"/>
      <c r="C74" s="5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2:18">
      <c r="B75" s="55"/>
      <c r="C75" s="5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2:18">
      <c r="B76" s="55"/>
      <c r="C76" s="5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2:18">
      <c r="B77" s="55"/>
      <c r="C77" s="5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2:18">
      <c r="B78" s="55"/>
      <c r="C78" s="5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2:18">
      <c r="B79" s="55"/>
      <c r="C79" s="5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2:18">
      <c r="B80" s="55"/>
      <c r="C80" s="5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2:18">
      <c r="B81" s="55"/>
      <c r="C81" s="5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2:18">
      <c r="B82" s="55"/>
      <c r="C82" s="5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2:18">
      <c r="B83" s="55"/>
      <c r="C83" s="5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2:18">
      <c r="B84" s="55"/>
      <c r="C84" s="5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2:18">
      <c r="B85" s="55"/>
      <c r="C85" s="56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>
      <c r="B86" s="55"/>
      <c r="C86" s="5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2:18">
      <c r="B87" s="55"/>
      <c r="C87" s="5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>
      <c r="B88" s="55"/>
      <c r="C88" s="5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2:18">
      <c r="B89" s="55"/>
      <c r="C89" s="5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2:18">
      <c r="B90" s="55"/>
      <c r="C90" s="5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2:18">
      <c r="B91" s="55"/>
      <c r="C91" s="5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2:18">
      <c r="B92" s="55"/>
      <c r="C92" s="5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2:18">
      <c r="B93" s="55"/>
      <c r="C93" s="5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2:18">
      <c r="B94" s="55"/>
      <c r="C94" s="5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2:18">
      <c r="B95" s="55"/>
      <c r="C95" s="5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2:18">
      <c r="B96" s="55"/>
      <c r="C96" s="5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8" spans="2:18">
      <c r="B98" s="41"/>
    </row>
    <row r="99" spans="2:18">
      <c r="B99" s="55"/>
      <c r="C99" s="5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2:18">
      <c r="B100" s="55"/>
      <c r="C100" s="5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>
      <c r="B101" s="55"/>
      <c r="C101" s="5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2:18">
      <c r="B102" s="55"/>
      <c r="C102" s="5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2:18">
      <c r="B103" s="55"/>
      <c r="C103" s="5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2:18">
      <c r="B104" s="55"/>
      <c r="C104" s="5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2:18">
      <c r="B105" s="55"/>
      <c r="C105" s="5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2:18">
      <c r="B106" s="55"/>
      <c r="C106" s="5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2:18">
      <c r="B107" s="55"/>
      <c r="C107" s="5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2:18">
      <c r="B108" s="55"/>
      <c r="C108" s="5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2:18">
      <c r="B109" s="55"/>
      <c r="C109" s="5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2:18">
      <c r="B110" s="55"/>
      <c r="C110" s="5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2:18">
      <c r="B111" s="55"/>
      <c r="C111" s="5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2:18">
      <c r="B112" s="55"/>
      <c r="C112" s="5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2:18">
      <c r="B113" s="55"/>
      <c r="C113" s="5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2:18">
      <c r="B114" s="55"/>
      <c r="C114" s="5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2:18">
      <c r="B115" s="55"/>
      <c r="C115" s="5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2:18">
      <c r="B116" s="55"/>
      <c r="C116" s="5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>
      <c r="B117" s="55"/>
      <c r="C117" s="5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2:18">
      <c r="B118" s="55"/>
      <c r="C118" s="5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2:18">
      <c r="B119" s="55"/>
      <c r="C119" s="5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2:18">
      <c r="B120" s="55"/>
      <c r="C120" s="5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2:18">
      <c r="B121" s="55"/>
      <c r="C121" s="5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2:18">
      <c r="B122" s="55"/>
      <c r="C122" s="5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2:18">
      <c r="B123" s="55"/>
      <c r="C123" s="5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2:18">
      <c r="B124" s="55"/>
      <c r="C124" s="5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2:18">
      <c r="B125" s="55"/>
      <c r="C125" s="5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2:18">
      <c r="B126" s="55"/>
      <c r="C126" s="5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2:18">
      <c r="B127" s="55"/>
      <c r="C127" s="5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9" spans="2:18">
      <c r="B129" s="41"/>
    </row>
    <row r="130" spans="2:18">
      <c r="B130" s="55"/>
      <c r="C130" s="5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2:18">
      <c r="B131" s="55"/>
      <c r="C131" s="56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spans="2:18">
      <c r="B132" s="55"/>
      <c r="C132" s="5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2:18">
      <c r="B133" s="55"/>
      <c r="C133" s="5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2:18">
      <c r="B134" s="55"/>
      <c r="C134" s="5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2:18">
      <c r="B135" s="55"/>
      <c r="C135" s="5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2:18">
      <c r="B136" s="55"/>
      <c r="C136" s="5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2:18">
      <c r="B137" s="55"/>
      <c r="C137" s="5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>
      <c r="B138" s="55"/>
      <c r="C138" s="5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>
      <c r="B139" s="55"/>
      <c r="C139" s="5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2:18">
      <c r="B140" s="55"/>
      <c r="C140" s="5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2:18">
      <c r="B141" s="55"/>
      <c r="C141" s="5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2:18">
      <c r="B142" s="55"/>
      <c r="C142" s="5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2:18">
      <c r="B143" s="55"/>
      <c r="C143" s="5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2:18">
      <c r="B144" s="55"/>
      <c r="C144" s="5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2:18">
      <c r="B145" s="55"/>
      <c r="C145" s="5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2:18">
      <c r="B146" s="55"/>
      <c r="C146" s="5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2:18">
      <c r="B147" s="55"/>
      <c r="C147" s="56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r="148" spans="2:18">
      <c r="B148" s="55"/>
      <c r="C148" s="5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2:18">
      <c r="B149" s="55"/>
      <c r="C149" s="5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2:18">
      <c r="B150" s="55"/>
      <c r="C150" s="5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2:18">
      <c r="B151" s="55"/>
      <c r="C151" s="5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2:18">
      <c r="B152" s="55"/>
      <c r="C152" s="5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2:18">
      <c r="B153" s="55"/>
      <c r="C153" s="5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2:18">
      <c r="B154" s="55"/>
      <c r="C154" s="5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2:18">
      <c r="B155" s="55"/>
      <c r="C155" s="5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2:18">
      <c r="B156" s="55"/>
      <c r="C156" s="5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2:18">
      <c r="B157" s="55"/>
      <c r="C157" s="5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2:18">
      <c r="B158" s="55"/>
      <c r="C158" s="5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60" spans="2:18">
      <c r="B160" s="41"/>
    </row>
    <row r="161" spans="2:18">
      <c r="B161" s="55"/>
      <c r="C161" s="5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2:18">
      <c r="B162" s="55"/>
      <c r="C162" s="56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r="163" spans="2:18">
      <c r="B163" s="55"/>
      <c r="C163" s="5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>
      <c r="B164" s="55"/>
      <c r="C164" s="5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2:18">
      <c r="B165" s="55"/>
      <c r="C165" s="5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2:18">
      <c r="B166" s="55"/>
      <c r="C166" s="5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2:18">
      <c r="B167" s="55"/>
      <c r="C167" s="5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2:18">
      <c r="B168" s="55"/>
      <c r="C168" s="5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2:18">
      <c r="B169" s="55"/>
      <c r="C169" s="5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2:18">
      <c r="B170" s="55"/>
      <c r="C170" s="5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2:18">
      <c r="B171" s="55"/>
      <c r="C171" s="5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2:18">
      <c r="B172" s="55"/>
      <c r="C172" s="5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2:18">
      <c r="B173" s="55"/>
      <c r="C173" s="5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2:18">
      <c r="B174" s="55"/>
      <c r="C174" s="5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2:18">
      <c r="B175" s="55"/>
      <c r="C175" s="5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2:18">
      <c r="B176" s="55"/>
      <c r="C176" s="5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2:18">
      <c r="B177" s="55"/>
      <c r="C177" s="5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2:18">
      <c r="B178" s="55"/>
      <c r="C178" s="56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r="179" spans="2:18">
      <c r="B179" s="55"/>
      <c r="C179" s="5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2:18">
      <c r="B180" s="55"/>
      <c r="C180" s="5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2:18">
      <c r="B181" s="55"/>
      <c r="C181" s="5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2:18">
      <c r="B182" s="55"/>
      <c r="C182" s="5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2:18">
      <c r="B183" s="55"/>
      <c r="C183" s="5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2:18">
      <c r="B184" s="55"/>
      <c r="C184" s="5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2:18">
      <c r="B185" s="55"/>
      <c r="C185" s="5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2:18">
      <c r="B186" s="55"/>
      <c r="C186" s="5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2:18">
      <c r="B187" s="55"/>
      <c r="C187" s="5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2:18">
      <c r="B188" s="55"/>
      <c r="C188" s="5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2:18">
      <c r="B189" s="55"/>
      <c r="C189" s="5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1" spans="2:18">
      <c r="B191" s="41"/>
    </row>
    <row r="192" spans="2:18">
      <c r="B192" s="55"/>
      <c r="C192" s="5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2:18">
      <c r="B193" s="55"/>
      <c r="C193" s="56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r="194" spans="2:18">
      <c r="B194" s="55"/>
      <c r="C194" s="5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2:18">
      <c r="B195" s="55"/>
      <c r="C195" s="5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2:18">
      <c r="B196" s="55"/>
      <c r="C196" s="5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2:18">
      <c r="B197" s="55"/>
      <c r="C197" s="5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2:18">
      <c r="B198" s="55"/>
      <c r="C198" s="5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2:18">
      <c r="B199" s="55"/>
      <c r="C199" s="5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2:18">
      <c r="B200" s="55"/>
      <c r="C200" s="5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spans="2:18">
      <c r="B201" s="55"/>
      <c r="C201" s="5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spans="2:18">
      <c r="B202" s="55"/>
      <c r="C202" s="5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spans="2:18">
      <c r="B203" s="55"/>
      <c r="C203" s="5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spans="2:18">
      <c r="B204" s="55"/>
      <c r="C204" s="5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spans="2:18">
      <c r="B205" s="55"/>
      <c r="C205" s="5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spans="2:18">
      <c r="B206" s="55"/>
      <c r="C206" s="5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spans="2:18">
      <c r="B207" s="55"/>
      <c r="C207" s="5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spans="2:18">
      <c r="B208" s="55"/>
      <c r="C208" s="5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spans="2:18">
      <c r="B209" s="55"/>
      <c r="C209" s="56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>
      <c r="B210" s="55"/>
      <c r="C210" s="5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spans="2:18">
      <c r="B211" s="55"/>
      <c r="C211" s="5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spans="2:18">
      <c r="B212" s="55"/>
      <c r="C212" s="5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spans="2:18">
      <c r="B213" s="55"/>
      <c r="C213" s="5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spans="2:18">
      <c r="B214" s="55"/>
      <c r="C214" s="5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spans="2:18">
      <c r="B215" s="55"/>
      <c r="C215" s="5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spans="2:18">
      <c r="B216" s="55"/>
      <c r="C216" s="5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spans="2:18">
      <c r="B217" s="55"/>
      <c r="C217" s="5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spans="2:18">
      <c r="B218" s="55"/>
      <c r="C218" s="5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2:18">
      <c r="B219" s="55"/>
      <c r="C219" s="5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spans="2:18">
      <c r="B220" s="55"/>
      <c r="C220" s="5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2" spans="2:18">
      <c r="B222" s="41"/>
    </row>
    <row r="223" spans="2:18">
      <c r="B223" s="55"/>
      <c r="C223" s="5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spans="2:18">
      <c r="B224" s="55"/>
      <c r="C224" s="56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>
      <c r="B225" s="55"/>
      <c r="C225" s="5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2:18">
      <c r="B226" s="55"/>
      <c r="C226" s="5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2:18">
      <c r="B227" s="55"/>
      <c r="C227" s="5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2:18">
      <c r="B228" s="55"/>
      <c r="C228" s="5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2:18">
      <c r="B229" s="55"/>
      <c r="C229" s="5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2:18">
      <c r="B230" s="55"/>
      <c r="C230" s="5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2:18">
      <c r="B231" s="55"/>
      <c r="C231" s="5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2:18">
      <c r="B232" s="55"/>
      <c r="C232" s="5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2:18">
      <c r="B233" s="55"/>
      <c r="C233" s="5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2:18">
      <c r="B234" s="55"/>
      <c r="C234" s="5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2:18">
      <c r="B235" s="55"/>
      <c r="C235" s="5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spans="2:18">
      <c r="B236" s="55"/>
      <c r="C236" s="5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2:18">
      <c r="B237" s="55"/>
      <c r="C237" s="5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2:18">
      <c r="B238" s="55"/>
      <c r="C238" s="5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2:18">
      <c r="B239" s="55"/>
      <c r="C239" s="5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2:18">
      <c r="B240" s="55"/>
      <c r="C240" s="56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>
      <c r="B241" s="55"/>
      <c r="C241" s="5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5"/>
      <c r="C242" s="5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spans="2:18">
      <c r="B243" s="55"/>
      <c r="C243" s="5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5"/>
      <c r="C244" s="5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5"/>
      <c r="C245" s="5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spans="2:18">
      <c r="B246" s="55"/>
      <c r="C246" s="5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spans="2:18">
      <c r="B247" s="55"/>
      <c r="C247" s="5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5"/>
      <c r="C248" s="5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spans="2:18">
      <c r="B249" s="55"/>
      <c r="C249" s="5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5"/>
      <c r="C251" s="5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3" spans="2:18">
      <c r="B253" s="41"/>
    </row>
    <row r="254" spans="2:18">
      <c r="B254" s="55"/>
      <c r="C254" s="5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5"/>
      <c r="C255" s="56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</row>
    <row r="256" spans="2:18">
      <c r="B256" s="55"/>
      <c r="C256" s="5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B257" s="55"/>
      <c r="C257" s="5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5"/>
      <c r="C258" s="5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5"/>
      <c r="C259" s="5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5"/>
      <c r="C260" s="5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5"/>
      <c r="C261" s="5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5"/>
      <c r="C262" s="5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5"/>
      <c r="C263" s="5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5"/>
      <c r="C264" s="5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spans="2:18">
      <c r="B265" s="55"/>
      <c r="C265" s="5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5"/>
      <c r="C266" s="5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5"/>
      <c r="C267" s="5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5"/>
      <c r="C268" s="5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5"/>
      <c r="C269" s="5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5"/>
      <c r="C270" s="5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5"/>
      <c r="C271" s="5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</row>
    <row r="272" spans="2:18">
      <c r="B272" s="55"/>
      <c r="C272" s="5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5"/>
      <c r="C273" s="5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2:18">
      <c r="B274" s="55"/>
      <c r="C274" s="5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5"/>
      <c r="C275" s="5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5"/>
      <c r="C276" s="5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2:18">
      <c r="B277" s="55"/>
      <c r="C277" s="5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2:18">
      <c r="B278" s="55"/>
      <c r="C278" s="5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5"/>
      <c r="C279" s="5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2:18">
      <c r="B280" s="55"/>
      <c r="C280" s="5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5"/>
      <c r="C282" s="5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4" spans="2:18">
      <c r="B284" s="41"/>
    </row>
    <row r="285" spans="2:18">
      <c r="B285" s="55"/>
      <c r="C285" s="5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5"/>
      <c r="C286" s="56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</row>
    <row r="287" spans="2:18">
      <c r="B287" s="55"/>
      <c r="C287" s="5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B288" s="55"/>
      <c r="C288" s="5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5"/>
      <c r="C289" s="5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5"/>
      <c r="C290" s="5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5"/>
      <c r="C291" s="5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5"/>
      <c r="C292" s="5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5"/>
      <c r="C293" s="5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5"/>
      <c r="C294" s="5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5"/>
      <c r="C295" s="5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2:18">
      <c r="B296" s="55"/>
      <c r="C296" s="5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5"/>
      <c r="C297" s="5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5"/>
      <c r="C298" s="5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5"/>
      <c r="C299" s="5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5"/>
      <c r="C300" s="5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5"/>
      <c r="C301" s="5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5"/>
      <c r="C302" s="56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</row>
    <row r="303" spans="2:18">
      <c r="B303" s="55"/>
      <c r="C303" s="5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5"/>
      <c r="C304" s="5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2:18">
      <c r="B305" s="55"/>
      <c r="C305" s="5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5"/>
      <c r="C306" s="5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5"/>
      <c r="C307" s="5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2:18">
      <c r="B308" s="55"/>
      <c r="C308" s="5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2:18">
      <c r="B309" s="55"/>
      <c r="C309" s="5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5"/>
      <c r="C310" s="5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2:18">
      <c r="B311" s="55"/>
      <c r="C311" s="5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5"/>
      <c r="C313" s="5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5" spans="2:18">
      <c r="B315" s="41"/>
    </row>
    <row r="316" spans="2:18">
      <c r="B316" s="55"/>
      <c r="C316" s="5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5"/>
      <c r="C317" s="56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</row>
    <row r="318" spans="2:18">
      <c r="B318" s="55"/>
      <c r="C318" s="5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B319" s="55"/>
      <c r="C319" s="5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5"/>
      <c r="C320" s="5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5"/>
      <c r="C321" s="5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5"/>
      <c r="C322" s="5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5"/>
      <c r="C323" s="5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5"/>
      <c r="C324" s="5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5"/>
      <c r="C325" s="5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5"/>
      <c r="C326" s="5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2:18">
      <c r="B327" s="55"/>
      <c r="C327" s="5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5"/>
      <c r="C328" s="5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5"/>
      <c r="C329" s="5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5"/>
      <c r="C330" s="5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5"/>
      <c r="C331" s="5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5"/>
      <c r="C332" s="5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5"/>
      <c r="C333" s="56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</row>
    <row r="334" spans="2:18">
      <c r="B334" s="55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5"/>
      <c r="C335" s="5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2:18">
      <c r="B336" s="55"/>
      <c r="C336" s="5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5"/>
      <c r="C337" s="5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5"/>
      <c r="C338" s="5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>
      <c r="B339" s="55"/>
      <c r="C339" s="5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>
      <c r="B340" s="55"/>
      <c r="C340" s="5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5"/>
      <c r="C341" s="5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>
      <c r="B342" s="55"/>
      <c r="C342" s="5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5"/>
      <c r="C344" s="5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6" spans="2:18">
      <c r="B346" s="41"/>
    </row>
    <row r="347" spans="2:18">
      <c r="B347" s="55"/>
      <c r="C347" s="5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5"/>
      <c r="C348" s="56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>
      <c r="B349" s="55"/>
      <c r="C349" s="5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B350" s="55"/>
      <c r="C350" s="5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5"/>
      <c r="C351" s="5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5"/>
      <c r="C352" s="5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5"/>
      <c r="C353" s="5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5"/>
      <c r="C354" s="5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5"/>
      <c r="C355" s="5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5"/>
      <c r="C356" s="5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5"/>
      <c r="C357" s="5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>
      <c r="B358" s="55"/>
      <c r="C358" s="5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5"/>
      <c r="C359" s="5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5"/>
      <c r="C360" s="5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5"/>
      <c r="C361" s="5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5"/>
      <c r="C362" s="5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5"/>
      <c r="C363" s="5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5"/>
      <c r="C364" s="56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>
      <c r="B365" s="55"/>
      <c r="C365" s="5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5"/>
      <c r="C366" s="5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>
      <c r="B367" s="55"/>
      <c r="C367" s="5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5"/>
      <c r="C368" s="5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5"/>
      <c r="C369" s="5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>
      <c r="B370" s="55"/>
      <c r="C370" s="5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>
      <c r="B371" s="55"/>
      <c r="C371" s="5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5"/>
      <c r="C372" s="5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>
      <c r="B373" s="55"/>
      <c r="C373" s="5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5"/>
      <c r="C375" s="5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7" spans="2:18">
      <c r="B377" s="41"/>
    </row>
    <row r="378" spans="2:18">
      <c r="B378" s="55"/>
      <c r="C378" s="5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5"/>
      <c r="C379" s="56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</row>
    <row r="380" spans="2:18">
      <c r="B380" s="55"/>
      <c r="C380" s="5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B381" s="55"/>
      <c r="C381" s="5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5"/>
      <c r="C382" s="5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5"/>
      <c r="C383" s="5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5"/>
      <c r="C384" s="5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5"/>
      <c r="C385" s="5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5"/>
      <c r="C386" s="5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5"/>
      <c r="C387" s="5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5"/>
      <c r="C388" s="5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>
      <c r="B389" s="55"/>
      <c r="C389" s="5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5"/>
      <c r="C390" s="5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5"/>
      <c r="C391" s="5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5"/>
      <c r="C392" s="5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5"/>
      <c r="C393" s="5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5"/>
      <c r="C394" s="5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5"/>
      <c r="C395" s="56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</row>
    <row r="396" spans="2:18">
      <c r="B396" s="55"/>
      <c r="C396" s="5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5"/>
      <c r="C397" s="5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>
      <c r="B398" s="55"/>
      <c r="C398" s="5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5"/>
      <c r="C399" s="5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5"/>
      <c r="C400" s="5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>
      <c r="B401" s="55"/>
      <c r="C401" s="5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>
      <c r="B402" s="55"/>
      <c r="C402" s="5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5"/>
      <c r="C403" s="5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>
      <c r="B404" s="55"/>
      <c r="C404" s="5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5"/>
      <c r="C406" s="5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8" spans="2:18">
      <c r="B408" s="41"/>
    </row>
    <row r="409" spans="2:18">
      <c r="B409" s="55"/>
      <c r="C409" s="5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5"/>
      <c r="C410" s="56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</row>
    <row r="411" spans="2:18">
      <c r="B411" s="55"/>
      <c r="C411" s="5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B412" s="55"/>
      <c r="C412" s="5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5"/>
      <c r="C413" s="5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5"/>
      <c r="C414" s="5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5"/>
      <c r="C415" s="5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5"/>
      <c r="C416" s="5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5"/>
      <c r="C417" s="5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5"/>
      <c r="C418" s="5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5"/>
      <c r="C419" s="5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>
      <c r="B420" s="55"/>
      <c r="C420" s="5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5"/>
      <c r="C421" s="5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5"/>
      <c r="C422" s="5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5"/>
      <c r="C423" s="5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5"/>
      <c r="C424" s="5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5"/>
      <c r="C425" s="5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5"/>
      <c r="C426" s="56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</row>
    <row r="427" spans="2:18">
      <c r="B427" s="55"/>
      <c r="C427" s="5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5"/>
      <c r="C428" s="5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>
      <c r="B429" s="55"/>
      <c r="C429" s="5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5"/>
      <c r="C430" s="5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5"/>
      <c r="C431" s="5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>
      <c r="B432" s="55"/>
      <c r="C432" s="5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>
      <c r="B433" s="55"/>
      <c r="C433" s="5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5"/>
      <c r="C434" s="5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>
      <c r="B435" s="55"/>
      <c r="C435" s="5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5"/>
      <c r="C437" s="5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15052.69</v>
      </c>
      <c r="C2" s="74">
        <v>1326.78</v>
      </c>
      <c r="D2" s="74">
        <v>1326.78</v>
      </c>
    </row>
    <row r="3" spans="1:7">
      <c r="A3" s="74" t="s">
        <v>424</v>
      </c>
      <c r="B3" s="74">
        <v>15052.69</v>
      </c>
      <c r="C3" s="74">
        <v>1326.78</v>
      </c>
      <c r="D3" s="74">
        <v>1326.78</v>
      </c>
    </row>
    <row r="4" spans="1:7">
      <c r="A4" s="74" t="s">
        <v>425</v>
      </c>
      <c r="B4" s="74">
        <v>28361.16</v>
      </c>
      <c r="C4" s="74">
        <v>2499.8200000000002</v>
      </c>
      <c r="D4" s="74">
        <v>2499.8200000000002</v>
      </c>
    </row>
    <row r="5" spans="1:7">
      <c r="A5" s="74" t="s">
        <v>426</v>
      </c>
      <c r="B5" s="74">
        <v>28361.16</v>
      </c>
      <c r="C5" s="74">
        <v>2499.8200000000002</v>
      </c>
      <c r="D5" s="74">
        <v>2499.8200000000002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839.67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930.83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56.42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727.83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48.86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6471.29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75.150000000000006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5952.88</v>
      </c>
      <c r="C28" s="74">
        <v>9099.81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0.69799999999999995</v>
      </c>
      <c r="E63" s="74">
        <v>0.78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0.69799999999999995</v>
      </c>
      <c r="E64" s="74">
        <v>0.78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0.69799999999999995</v>
      </c>
      <c r="E66" s="74">
        <v>0.78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0.69799999999999995</v>
      </c>
      <c r="E67" s="74">
        <v>0.78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0.69799999999999995</v>
      </c>
      <c r="E68" s="74">
        <v>0.78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0.69799999999999995</v>
      </c>
      <c r="E69" s="74">
        <v>0.78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0.69799999999999995</v>
      </c>
      <c r="E70" s="74">
        <v>0.78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0.69799999999999995</v>
      </c>
      <c r="E71" s="74">
        <v>0.78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0.69799999999999995</v>
      </c>
      <c r="E72" s="74">
        <v>0.78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0.69799999999999995</v>
      </c>
      <c r="E74" s="74">
        <v>0.78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0.69799999999999995</v>
      </c>
      <c r="E75" s="74">
        <v>0.78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0.69799999999999995</v>
      </c>
      <c r="E76" s="74">
        <v>0.78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0.69799999999999995</v>
      </c>
      <c r="E77" s="74">
        <v>0.78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0.69799999999999995</v>
      </c>
      <c r="E79" s="74">
        <v>0.78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0.69799999999999995</v>
      </c>
      <c r="E80" s="74">
        <v>0.78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0.69799999999999995</v>
      </c>
      <c r="E81" s="74">
        <v>0.78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0.69799999999999995</v>
      </c>
      <c r="E82" s="74">
        <v>0.78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0.69799999999999995</v>
      </c>
      <c r="E83" s="74">
        <v>0.78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0.69799999999999995</v>
      </c>
      <c r="E84" s="74">
        <v>0.78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0.69799999999999995</v>
      </c>
      <c r="E85" s="74">
        <v>0.78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0.69799999999999995</v>
      </c>
      <c r="E86" s="74">
        <v>0.78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0.69799999999999995</v>
      </c>
      <c r="E87" s="74">
        <v>0.78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0.69799999999999995</v>
      </c>
      <c r="E88" s="74">
        <v>0.78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0.69799999999999995</v>
      </c>
      <c r="E89" s="74">
        <v>0.78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0.69799999999999995</v>
      </c>
      <c r="E90" s="74">
        <v>0.78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0.69799999999999995</v>
      </c>
      <c r="E91" s="74">
        <v>0.78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0.69799999999999995</v>
      </c>
      <c r="E92" s="74">
        <v>0.78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0.69799999999999995</v>
      </c>
      <c r="E93" s="74">
        <v>0.78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0.69799999999999995</v>
      </c>
      <c r="E94" s="74">
        <v>0.78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0.69799999999999995</v>
      </c>
      <c r="E96" s="74">
        <v>0.78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0.69799999999999995</v>
      </c>
      <c r="E97" s="74">
        <v>0.78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0.69799999999999995</v>
      </c>
      <c r="E99" s="74">
        <v>0.78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0.69799999999999995</v>
      </c>
      <c r="E101" s="74">
        <v>0.78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0.69799999999999995</v>
      </c>
      <c r="E103" s="74">
        <v>0.78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0.69799999999999995</v>
      </c>
      <c r="E105" s="74">
        <v>0.78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0.69799999999999995</v>
      </c>
      <c r="E106" s="74">
        <v>0.78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0.69799999999999995</v>
      </c>
      <c r="E107" s="74">
        <v>0.78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0.69799999999999995</v>
      </c>
      <c r="E109" s="74">
        <v>0.78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0.69799999999999995</v>
      </c>
      <c r="E110" s="74">
        <v>0.78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0.69799999999999995</v>
      </c>
      <c r="E111" s="74">
        <v>0.78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6.49</v>
      </c>
      <c r="F116" s="74">
        <v>0.34</v>
      </c>
      <c r="G116" s="74">
        <v>0.34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6.49</v>
      </c>
      <c r="F117" s="74">
        <v>0.34</v>
      </c>
      <c r="G117" s="74">
        <v>0.34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6.49</v>
      </c>
      <c r="F118" s="74">
        <v>0.34</v>
      </c>
      <c r="G118" s="74">
        <v>0.34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6.49</v>
      </c>
      <c r="F119" s="74">
        <v>0.34</v>
      </c>
      <c r="G119" s="74">
        <v>0.34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6.49</v>
      </c>
      <c r="F120" s="74">
        <v>0.39100000000000001</v>
      </c>
      <c r="G120" s="74">
        <v>0.39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6.49</v>
      </c>
      <c r="F121" s="74">
        <v>0.61</v>
      </c>
      <c r="G121" s="74">
        <v>0.61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6.49</v>
      </c>
      <c r="F122" s="74">
        <v>0.39100000000000001</v>
      </c>
      <c r="G122" s="74">
        <v>0.39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6.49</v>
      </c>
      <c r="F123" s="74">
        <v>0.34</v>
      </c>
      <c r="G123" s="74">
        <v>0.34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6.49</v>
      </c>
      <c r="F124" s="74">
        <v>0.61</v>
      </c>
      <c r="G124" s="74">
        <v>0.61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6.49</v>
      </c>
      <c r="F125" s="74">
        <v>0.39100000000000001</v>
      </c>
      <c r="G125" s="74">
        <v>0.39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6.49</v>
      </c>
      <c r="F126" s="74">
        <v>0.34</v>
      </c>
      <c r="G126" s="74">
        <v>0.34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6.49</v>
      </c>
      <c r="F127" s="74">
        <v>0.61</v>
      </c>
      <c r="G127" s="74">
        <v>0.61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6.49</v>
      </c>
      <c r="F128" s="74">
        <v>0.39100000000000001</v>
      </c>
      <c r="G128" s="74">
        <v>0.39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6.49</v>
      </c>
      <c r="F129" s="74">
        <v>0.61</v>
      </c>
      <c r="G129" s="74">
        <v>0.61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6.49</v>
      </c>
      <c r="F130" s="74">
        <v>0.61</v>
      </c>
      <c r="G130" s="74">
        <v>0.61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6.49</v>
      </c>
      <c r="F131" s="74">
        <v>0.34</v>
      </c>
      <c r="G131" s="74">
        <v>0.34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6.49</v>
      </c>
      <c r="F132" s="74">
        <v>0.34</v>
      </c>
      <c r="G132" s="74">
        <v>0.34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6.49</v>
      </c>
      <c r="F133" s="74">
        <v>0.34</v>
      </c>
      <c r="G133" s="74">
        <v>0.34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6.49</v>
      </c>
      <c r="F134" s="74">
        <v>0.39100000000000001</v>
      </c>
      <c r="G134" s="74">
        <v>0.39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6.49</v>
      </c>
      <c r="F135" s="74">
        <v>0.61</v>
      </c>
      <c r="G135" s="74">
        <v>0.61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6.49</v>
      </c>
      <c r="F136" s="74">
        <v>0.39100000000000001</v>
      </c>
      <c r="G136" s="74">
        <v>0.39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6.49</v>
      </c>
      <c r="F137" s="74">
        <v>0.34</v>
      </c>
      <c r="G137" s="74">
        <v>0.34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6.49</v>
      </c>
      <c r="F138" s="74">
        <v>0.61</v>
      </c>
      <c r="G138" s="74">
        <v>0.61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6.49</v>
      </c>
      <c r="F139" s="74">
        <v>0.61</v>
      </c>
      <c r="G139" s="74">
        <v>0.61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6.49</v>
      </c>
      <c r="F140" s="74">
        <v>0.61</v>
      </c>
      <c r="G140" s="74">
        <v>0.61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6.49</v>
      </c>
      <c r="F141" s="74">
        <v>0.39100000000000001</v>
      </c>
      <c r="G141" s="74">
        <v>0.39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6.49</v>
      </c>
      <c r="F142" s="74">
        <v>0.34</v>
      </c>
      <c r="G142" s="74">
        <v>0.34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6.49</v>
      </c>
      <c r="F143" s="74">
        <v>0.61</v>
      </c>
      <c r="G143" s="74">
        <v>0.61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6.49</v>
      </c>
      <c r="F144" s="74">
        <v>0.61</v>
      </c>
      <c r="G144" s="74">
        <v>0.61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6.49</v>
      </c>
      <c r="F145" s="74">
        <v>0.34</v>
      </c>
      <c r="G145" s="74">
        <v>0.34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6.49</v>
      </c>
      <c r="F146" s="74">
        <v>0.443</v>
      </c>
      <c r="G146" s="74">
        <v>0.443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6.49</v>
      </c>
      <c r="F147" s="74">
        <v>0.61</v>
      </c>
      <c r="G147" s="74">
        <v>0.61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6.49</v>
      </c>
      <c r="F148" s="74">
        <v>0.35099999999999998</v>
      </c>
      <c r="G148" s="74">
        <v>0.35099999999999998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1166398.8400000001</v>
      </c>
      <c r="D151" s="74">
        <v>2.8</v>
      </c>
    </row>
    <row r="152" spans="1:11">
      <c r="A152" s="74" t="s">
        <v>662</v>
      </c>
      <c r="B152" s="74" t="s">
        <v>663</v>
      </c>
      <c r="C152" s="74">
        <v>955976.93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14761.8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12540.1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135606.93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86229.61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11435.9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9398.35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4471.97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3838.62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23846.84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525347.89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333928.83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4991.99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1.1499999999999999</v>
      </c>
      <c r="F197" s="74">
        <v>734.21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0.97</v>
      </c>
      <c r="F198" s="74">
        <v>619.73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10.29</v>
      </c>
      <c r="F199" s="74">
        <v>6546.62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6.96</v>
      </c>
      <c r="F200" s="74">
        <v>4426.59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0.89</v>
      </c>
      <c r="F201" s="74">
        <v>565.72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0.73</v>
      </c>
      <c r="F202" s="74">
        <v>461.86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0.35</v>
      </c>
      <c r="F203" s="74">
        <v>224.49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</v>
      </c>
      <c r="F204" s="74">
        <v>192.33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1.85</v>
      </c>
      <c r="F205" s="74">
        <v>1175.6500000000001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32.909999999999997</v>
      </c>
      <c r="F208" s="74">
        <v>74387.929999999993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5311.87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10688.43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88282.239100000006</v>
      </c>
      <c r="C221" s="74">
        <v>78.165199999999999</v>
      </c>
      <c r="D221" s="74">
        <v>355.36439999999999</v>
      </c>
      <c r="E221" s="74">
        <v>0</v>
      </c>
      <c r="F221" s="74">
        <v>2.9999999999999997E-4</v>
      </c>
      <c r="G221" s="75">
        <v>2142650</v>
      </c>
      <c r="H221" s="74">
        <v>31638.834500000001</v>
      </c>
    </row>
    <row r="222" spans="1:8">
      <c r="A222" s="74" t="s">
        <v>689</v>
      </c>
      <c r="B222" s="74">
        <v>75776.396399999998</v>
      </c>
      <c r="C222" s="74">
        <v>66.900599999999997</v>
      </c>
      <c r="D222" s="74">
        <v>339.35120000000001</v>
      </c>
      <c r="E222" s="74">
        <v>0</v>
      </c>
      <c r="F222" s="74">
        <v>2.0000000000000001E-4</v>
      </c>
      <c r="G222" s="75">
        <v>2046370</v>
      </c>
      <c r="H222" s="74">
        <v>27261.685399999998</v>
      </c>
    </row>
    <row r="223" spans="1:8">
      <c r="A223" s="74" t="s">
        <v>690</v>
      </c>
      <c r="B223" s="74">
        <v>83631.582299999995</v>
      </c>
      <c r="C223" s="74">
        <v>73.870599999999996</v>
      </c>
      <c r="D223" s="74">
        <v>368.28739999999999</v>
      </c>
      <c r="E223" s="74">
        <v>0</v>
      </c>
      <c r="F223" s="74">
        <v>2.9999999999999997E-4</v>
      </c>
      <c r="G223" s="75">
        <v>2220820</v>
      </c>
      <c r="H223" s="74">
        <v>30068.661800000002</v>
      </c>
    </row>
    <row r="224" spans="1:8">
      <c r="A224" s="74" t="s">
        <v>691</v>
      </c>
      <c r="B224" s="74">
        <v>80084.441200000001</v>
      </c>
      <c r="C224" s="74">
        <v>70.603800000000007</v>
      </c>
      <c r="D224" s="74">
        <v>376.58339999999998</v>
      </c>
      <c r="E224" s="74">
        <v>0</v>
      </c>
      <c r="F224" s="74">
        <v>2.9999999999999997E-4</v>
      </c>
      <c r="G224" s="75">
        <v>2271010</v>
      </c>
      <c r="H224" s="74">
        <v>28866.300999999999</v>
      </c>
    </row>
    <row r="225" spans="1:19">
      <c r="A225" s="74" t="s">
        <v>398</v>
      </c>
      <c r="B225" s="74">
        <v>82506.902499999997</v>
      </c>
      <c r="C225" s="74">
        <v>72.598399999999998</v>
      </c>
      <c r="D225" s="74">
        <v>413.22699999999998</v>
      </c>
      <c r="E225" s="74">
        <v>0</v>
      </c>
      <c r="F225" s="74">
        <v>2.9999999999999997E-4</v>
      </c>
      <c r="G225" s="75">
        <v>2492160</v>
      </c>
      <c r="H225" s="74">
        <v>29816.517199999998</v>
      </c>
    </row>
    <row r="226" spans="1:19">
      <c r="A226" s="74" t="s">
        <v>692</v>
      </c>
      <c r="B226" s="74">
        <v>79839.025299999994</v>
      </c>
      <c r="C226" s="74">
        <v>70.153400000000005</v>
      </c>
      <c r="D226" s="74">
        <v>417.3023</v>
      </c>
      <c r="E226" s="74">
        <v>0</v>
      </c>
      <c r="F226" s="74">
        <v>2.9999999999999997E-4</v>
      </c>
      <c r="G226" s="75">
        <v>2516850</v>
      </c>
      <c r="H226" s="74">
        <v>28905.5939</v>
      </c>
    </row>
    <row r="227" spans="1:19">
      <c r="A227" s="74" t="s">
        <v>693</v>
      </c>
      <c r="B227" s="74">
        <v>84162.451400000005</v>
      </c>
      <c r="C227" s="74">
        <v>73.845799999999997</v>
      </c>
      <c r="D227" s="74">
        <v>458.96940000000001</v>
      </c>
      <c r="E227" s="74">
        <v>0</v>
      </c>
      <c r="F227" s="74">
        <v>2.9999999999999997E-4</v>
      </c>
      <c r="G227" s="75">
        <v>2768260</v>
      </c>
      <c r="H227" s="74">
        <v>30529.063699999999</v>
      </c>
    </row>
    <row r="228" spans="1:19">
      <c r="A228" s="74" t="s">
        <v>694</v>
      </c>
      <c r="B228" s="74">
        <v>83958.008400000006</v>
      </c>
      <c r="C228" s="74">
        <v>73.665300000000002</v>
      </c>
      <c r="D228" s="74">
        <v>458.05829999999997</v>
      </c>
      <c r="E228" s="74">
        <v>0</v>
      </c>
      <c r="F228" s="74">
        <v>2.9999999999999997E-4</v>
      </c>
      <c r="G228" s="75">
        <v>2762770</v>
      </c>
      <c r="H228" s="74">
        <v>30455.525799999999</v>
      </c>
    </row>
    <row r="229" spans="1:19">
      <c r="A229" s="74" t="s">
        <v>695</v>
      </c>
      <c r="B229" s="74">
        <v>83437.366500000004</v>
      </c>
      <c r="C229" s="74">
        <v>73.176000000000002</v>
      </c>
      <c r="D229" s="74">
        <v>461.03140000000002</v>
      </c>
      <c r="E229" s="74">
        <v>0</v>
      </c>
      <c r="F229" s="74">
        <v>2.9999999999999997E-4</v>
      </c>
      <c r="G229" s="75">
        <v>2780730</v>
      </c>
      <c r="H229" s="74">
        <v>30284.401600000001</v>
      </c>
    </row>
    <row r="230" spans="1:19">
      <c r="A230" s="74" t="s">
        <v>696</v>
      </c>
      <c r="B230" s="74">
        <v>83521.539399999994</v>
      </c>
      <c r="C230" s="74">
        <v>73.378699999999995</v>
      </c>
      <c r="D230" s="74">
        <v>438.42860000000002</v>
      </c>
      <c r="E230" s="74">
        <v>0</v>
      </c>
      <c r="F230" s="74">
        <v>2.9999999999999997E-4</v>
      </c>
      <c r="G230" s="75">
        <v>2644280</v>
      </c>
      <c r="H230" s="74">
        <v>30244.573799999998</v>
      </c>
    </row>
    <row r="231" spans="1:19">
      <c r="A231" s="74" t="s">
        <v>697</v>
      </c>
      <c r="B231" s="74">
        <v>78896.207899999994</v>
      </c>
      <c r="C231" s="74">
        <v>69.541700000000006</v>
      </c>
      <c r="D231" s="74">
        <v>373.59690000000001</v>
      </c>
      <c r="E231" s="74">
        <v>0</v>
      </c>
      <c r="F231" s="74">
        <v>2.0000000000000001E-4</v>
      </c>
      <c r="G231" s="75">
        <v>2253020</v>
      </c>
      <c r="H231" s="74">
        <v>28445.939699999999</v>
      </c>
    </row>
    <row r="232" spans="1:19">
      <c r="A232" s="74" t="s">
        <v>698</v>
      </c>
      <c r="B232" s="74">
        <v>85940.226800000004</v>
      </c>
      <c r="C232" s="74">
        <v>76.046800000000005</v>
      </c>
      <c r="D232" s="74">
        <v>353.9522</v>
      </c>
      <c r="E232" s="74">
        <v>0</v>
      </c>
      <c r="F232" s="74">
        <v>2.9999999999999997E-4</v>
      </c>
      <c r="G232" s="75">
        <v>2134200</v>
      </c>
      <c r="H232" s="74">
        <v>30823.951400000002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4">
        <v>990036.38729999994</v>
      </c>
      <c r="C234" s="74">
        <v>871.94629999999995</v>
      </c>
      <c r="D234" s="74">
        <v>4814.1523999999999</v>
      </c>
      <c r="E234" s="74">
        <v>0</v>
      </c>
      <c r="F234" s="74">
        <v>3.2000000000000002E-3</v>
      </c>
      <c r="G234" s="75">
        <v>29033100</v>
      </c>
      <c r="H234" s="74">
        <v>357341.04979999998</v>
      </c>
    </row>
    <row r="235" spans="1:19">
      <c r="A235" s="74" t="s">
        <v>700</v>
      </c>
      <c r="B235" s="74">
        <v>75776.396399999998</v>
      </c>
      <c r="C235" s="74">
        <v>66.900599999999997</v>
      </c>
      <c r="D235" s="74">
        <v>339.35120000000001</v>
      </c>
      <c r="E235" s="74">
        <v>0</v>
      </c>
      <c r="F235" s="74">
        <v>2.0000000000000001E-4</v>
      </c>
      <c r="G235" s="75">
        <v>2046370</v>
      </c>
      <c r="H235" s="74">
        <v>27261.685399999998</v>
      </c>
    </row>
    <row r="236" spans="1:19">
      <c r="A236" s="74" t="s">
        <v>701</v>
      </c>
      <c r="B236" s="74">
        <v>88282.239100000006</v>
      </c>
      <c r="C236" s="74">
        <v>78.165199999999999</v>
      </c>
      <c r="D236" s="74">
        <v>461.03140000000002</v>
      </c>
      <c r="E236" s="74">
        <v>0</v>
      </c>
      <c r="F236" s="74">
        <v>2.9999999999999997E-4</v>
      </c>
      <c r="G236" s="75">
        <v>2780730</v>
      </c>
      <c r="H236" s="74">
        <v>31638.834500000001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439325000000</v>
      </c>
      <c r="C239" s="74">
        <v>311845.44500000001</v>
      </c>
      <c r="D239" s="74" t="s">
        <v>792</v>
      </c>
      <c r="E239" s="74">
        <v>108704.859</v>
      </c>
      <c r="F239" s="74">
        <v>134943.93599999999</v>
      </c>
      <c r="G239" s="74">
        <v>25007.953000000001</v>
      </c>
      <c r="H239" s="74">
        <v>0</v>
      </c>
      <c r="I239" s="74">
        <v>35255.239000000001</v>
      </c>
      <c r="J239" s="74">
        <v>3589.95</v>
      </c>
      <c r="K239" s="74">
        <v>1499.4269999999999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2844.0810000000001</v>
      </c>
      <c r="R239" s="74">
        <v>0</v>
      </c>
      <c r="S239" s="74">
        <v>0</v>
      </c>
    </row>
    <row r="240" spans="1:19">
      <c r="A240" s="74" t="s">
        <v>689</v>
      </c>
      <c r="B240" s="75">
        <v>419582000000</v>
      </c>
      <c r="C240" s="74">
        <v>360888.402</v>
      </c>
      <c r="D240" s="74" t="s">
        <v>793</v>
      </c>
      <c r="E240" s="74">
        <v>115409.09600000001</v>
      </c>
      <c r="F240" s="74">
        <v>136430.36799999999</v>
      </c>
      <c r="G240" s="74">
        <v>26378.295999999998</v>
      </c>
      <c r="H240" s="74">
        <v>0</v>
      </c>
      <c r="I240" s="74">
        <v>73907.275999999998</v>
      </c>
      <c r="J240" s="74">
        <v>3589.95</v>
      </c>
      <c r="K240" s="74">
        <v>2267.3449999999998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2906.0709999999999</v>
      </c>
      <c r="R240" s="74">
        <v>0</v>
      </c>
      <c r="S240" s="74">
        <v>0</v>
      </c>
    </row>
    <row r="241" spans="1:19">
      <c r="A241" s="74" t="s">
        <v>690</v>
      </c>
      <c r="B241" s="75">
        <v>455351000000</v>
      </c>
      <c r="C241" s="74">
        <v>321703.52299999999</v>
      </c>
      <c r="D241" s="74" t="s">
        <v>794</v>
      </c>
      <c r="E241" s="74">
        <v>108704.859</v>
      </c>
      <c r="F241" s="74">
        <v>134943.93599999999</v>
      </c>
      <c r="G241" s="74">
        <v>25323.894</v>
      </c>
      <c r="H241" s="74">
        <v>0</v>
      </c>
      <c r="I241" s="74">
        <v>44340.406000000003</v>
      </c>
      <c r="J241" s="74">
        <v>3589.95</v>
      </c>
      <c r="K241" s="74">
        <v>1940.3910000000001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2860.0859999999998</v>
      </c>
      <c r="R241" s="74">
        <v>0</v>
      </c>
      <c r="S241" s="74">
        <v>0</v>
      </c>
    </row>
    <row r="242" spans="1:19">
      <c r="A242" s="74" t="s">
        <v>691</v>
      </c>
      <c r="B242" s="75">
        <v>465643000000</v>
      </c>
      <c r="C242" s="74">
        <v>369874.9</v>
      </c>
      <c r="D242" s="74" t="s">
        <v>795</v>
      </c>
      <c r="E242" s="74">
        <v>115409.09600000001</v>
      </c>
      <c r="F242" s="74">
        <v>136430.36799999999</v>
      </c>
      <c r="G242" s="74">
        <v>27330.941999999999</v>
      </c>
      <c r="H242" s="74">
        <v>0</v>
      </c>
      <c r="I242" s="74">
        <v>82334.122000000003</v>
      </c>
      <c r="J242" s="74">
        <v>3589.95</v>
      </c>
      <c r="K242" s="74">
        <v>1901.9390000000001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2878.4830000000002</v>
      </c>
      <c r="R242" s="74">
        <v>0</v>
      </c>
      <c r="S242" s="74">
        <v>0</v>
      </c>
    </row>
    <row r="243" spans="1:19">
      <c r="A243" s="74" t="s">
        <v>398</v>
      </c>
      <c r="B243" s="75">
        <v>510987000000</v>
      </c>
      <c r="C243" s="74">
        <v>383829.359</v>
      </c>
      <c r="D243" s="74" t="s">
        <v>796</v>
      </c>
      <c r="E243" s="74">
        <v>115409.09600000001</v>
      </c>
      <c r="F243" s="74">
        <v>136430.36799999999</v>
      </c>
      <c r="G243" s="74">
        <v>27098.22</v>
      </c>
      <c r="H243" s="74">
        <v>0</v>
      </c>
      <c r="I243" s="74">
        <v>96012.615999999995</v>
      </c>
      <c r="J243" s="74">
        <v>3589.95</v>
      </c>
      <c r="K243" s="74">
        <v>2366.9380000000001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2922.1709999999998</v>
      </c>
      <c r="R243" s="74">
        <v>0</v>
      </c>
      <c r="S243" s="74">
        <v>0</v>
      </c>
    </row>
    <row r="244" spans="1:19">
      <c r="A244" s="74" t="s">
        <v>692</v>
      </c>
      <c r="B244" s="75">
        <v>516048000000</v>
      </c>
      <c r="C244" s="74">
        <v>394369.44699999999</v>
      </c>
      <c r="D244" s="74" t="s">
        <v>797</v>
      </c>
      <c r="E244" s="74">
        <v>115409.09600000001</v>
      </c>
      <c r="F244" s="74">
        <v>136430.36799999999</v>
      </c>
      <c r="G244" s="74">
        <v>28061.695</v>
      </c>
      <c r="H244" s="74">
        <v>0</v>
      </c>
      <c r="I244" s="74">
        <v>108838.034</v>
      </c>
      <c r="J244" s="74">
        <v>0</v>
      </c>
      <c r="K244" s="74">
        <v>3254.9470000000001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2375.308</v>
      </c>
      <c r="R244" s="74">
        <v>0</v>
      </c>
      <c r="S244" s="74">
        <v>0</v>
      </c>
    </row>
    <row r="245" spans="1:19">
      <c r="A245" s="74" t="s">
        <v>693</v>
      </c>
      <c r="B245" s="75">
        <v>567598000000</v>
      </c>
      <c r="C245" s="74">
        <v>469910.11099999998</v>
      </c>
      <c r="D245" s="74" t="s">
        <v>798</v>
      </c>
      <c r="E245" s="74">
        <v>108704.859</v>
      </c>
      <c r="F245" s="74">
        <v>134943.93599999999</v>
      </c>
      <c r="G245" s="74">
        <v>28800.393</v>
      </c>
      <c r="H245" s="74">
        <v>0</v>
      </c>
      <c r="I245" s="74">
        <v>190767.598</v>
      </c>
      <c r="J245" s="74">
        <v>0</v>
      </c>
      <c r="K245" s="74">
        <v>3806.2249999999999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2887.1</v>
      </c>
      <c r="R245" s="74">
        <v>0</v>
      </c>
      <c r="S245" s="74">
        <v>0</v>
      </c>
    </row>
    <row r="246" spans="1:19">
      <c r="A246" s="74" t="s">
        <v>694</v>
      </c>
      <c r="B246" s="75">
        <v>566472000000</v>
      </c>
      <c r="C246" s="74">
        <v>386920.37300000002</v>
      </c>
      <c r="D246" s="74" t="s">
        <v>766</v>
      </c>
      <c r="E246" s="74">
        <v>115409.09600000001</v>
      </c>
      <c r="F246" s="74">
        <v>136430.36799999999</v>
      </c>
      <c r="G246" s="74">
        <v>27503.452000000001</v>
      </c>
      <c r="H246" s="74">
        <v>0</v>
      </c>
      <c r="I246" s="74">
        <v>98468.760999999999</v>
      </c>
      <c r="J246" s="74">
        <v>3589.95</v>
      </c>
      <c r="K246" s="74">
        <v>2607.3690000000001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2911.3760000000002</v>
      </c>
      <c r="R246" s="74">
        <v>0</v>
      </c>
      <c r="S246" s="74">
        <v>0</v>
      </c>
    </row>
    <row r="247" spans="1:19">
      <c r="A247" s="74" t="s">
        <v>695</v>
      </c>
      <c r="B247" s="75">
        <v>570155000000</v>
      </c>
      <c r="C247" s="74">
        <v>456040.21</v>
      </c>
      <c r="D247" s="74" t="s">
        <v>799</v>
      </c>
      <c r="E247" s="74">
        <v>115409.09600000001</v>
      </c>
      <c r="F247" s="74">
        <v>136430.36799999999</v>
      </c>
      <c r="G247" s="74">
        <v>29747.451000000001</v>
      </c>
      <c r="H247" s="74">
        <v>0</v>
      </c>
      <c r="I247" s="74">
        <v>164654.99900000001</v>
      </c>
      <c r="J247" s="74">
        <v>3589.95</v>
      </c>
      <c r="K247" s="74">
        <v>3311.2579999999998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2897.0880000000002</v>
      </c>
      <c r="R247" s="74">
        <v>0</v>
      </c>
      <c r="S247" s="74">
        <v>0</v>
      </c>
    </row>
    <row r="248" spans="1:19">
      <c r="A248" s="74" t="s">
        <v>696</v>
      </c>
      <c r="B248" s="75">
        <v>542176000000</v>
      </c>
      <c r="C248" s="74">
        <v>396773.978</v>
      </c>
      <c r="D248" s="74" t="s">
        <v>800</v>
      </c>
      <c r="E248" s="74">
        <v>115409.09600000001</v>
      </c>
      <c r="F248" s="74">
        <v>136430.36799999999</v>
      </c>
      <c r="G248" s="74">
        <v>26725.242999999999</v>
      </c>
      <c r="H248" s="74">
        <v>0</v>
      </c>
      <c r="I248" s="74">
        <v>108800.758</v>
      </c>
      <c r="J248" s="74">
        <v>3589.95</v>
      </c>
      <c r="K248" s="74">
        <v>2914.1610000000001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2904.4009999999998</v>
      </c>
      <c r="R248" s="74">
        <v>0</v>
      </c>
      <c r="S248" s="74">
        <v>0</v>
      </c>
    </row>
    <row r="249" spans="1:19">
      <c r="A249" s="74" t="s">
        <v>697</v>
      </c>
      <c r="B249" s="75">
        <v>461953000000</v>
      </c>
      <c r="C249" s="74">
        <v>342214.12800000003</v>
      </c>
      <c r="D249" s="74" t="s">
        <v>801</v>
      </c>
      <c r="E249" s="74">
        <v>115409.09600000001</v>
      </c>
      <c r="F249" s="74">
        <v>136430.36799999999</v>
      </c>
      <c r="G249" s="74">
        <v>25875.478999999999</v>
      </c>
      <c r="H249" s="74">
        <v>0</v>
      </c>
      <c r="I249" s="74">
        <v>56067.472000000002</v>
      </c>
      <c r="J249" s="74">
        <v>3589.95</v>
      </c>
      <c r="K249" s="74">
        <v>1929.085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2912.6790000000001</v>
      </c>
      <c r="R249" s="74">
        <v>0</v>
      </c>
      <c r="S249" s="74">
        <v>0</v>
      </c>
    </row>
    <row r="250" spans="1:19">
      <c r="A250" s="74" t="s">
        <v>698</v>
      </c>
      <c r="B250" s="75">
        <v>437592000000</v>
      </c>
      <c r="C250" s="74">
        <v>300396.36599999998</v>
      </c>
      <c r="D250" s="74" t="s">
        <v>802</v>
      </c>
      <c r="E250" s="74">
        <v>115409.09600000001</v>
      </c>
      <c r="F250" s="74">
        <v>136430.36799999999</v>
      </c>
      <c r="G250" s="74">
        <v>25419.248</v>
      </c>
      <c r="H250" s="74">
        <v>0</v>
      </c>
      <c r="I250" s="74">
        <v>15301.707</v>
      </c>
      <c r="J250" s="74">
        <v>3589.95</v>
      </c>
      <c r="K250" s="74">
        <v>1348.2370000000001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2897.76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5952880000000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419582000000</v>
      </c>
      <c r="C253" s="74">
        <v>300396.36599999998</v>
      </c>
      <c r="D253" s="74"/>
      <c r="E253" s="74">
        <v>108704.859</v>
      </c>
      <c r="F253" s="74">
        <v>134943.93599999999</v>
      </c>
      <c r="G253" s="74">
        <v>25007.953000000001</v>
      </c>
      <c r="H253" s="74">
        <v>0</v>
      </c>
      <c r="I253" s="74">
        <v>15301.707</v>
      </c>
      <c r="J253" s="74">
        <v>0</v>
      </c>
      <c r="K253" s="74">
        <v>1348.2370000000001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2375.308</v>
      </c>
      <c r="R253" s="74">
        <v>0</v>
      </c>
      <c r="S253" s="74">
        <v>0</v>
      </c>
    </row>
    <row r="254" spans="1:19">
      <c r="A254" s="74" t="s">
        <v>701</v>
      </c>
      <c r="B254" s="75">
        <v>570155000000</v>
      </c>
      <c r="C254" s="74">
        <v>469910.11099999998</v>
      </c>
      <c r="D254" s="74"/>
      <c r="E254" s="74">
        <v>115409.09600000001</v>
      </c>
      <c r="F254" s="74">
        <v>136430.36799999999</v>
      </c>
      <c r="G254" s="74">
        <v>29747.451000000001</v>
      </c>
      <c r="H254" s="74">
        <v>0</v>
      </c>
      <c r="I254" s="74">
        <v>190767.598</v>
      </c>
      <c r="J254" s="74">
        <v>3589.95</v>
      </c>
      <c r="K254" s="74">
        <v>3806.2249999999999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2922.1709999999998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243688.56</v>
      </c>
      <c r="C257" s="74">
        <v>76646.44</v>
      </c>
      <c r="D257" s="74">
        <v>0</v>
      </c>
      <c r="E257" s="74">
        <v>320335</v>
      </c>
    </row>
    <row r="258" spans="1:5">
      <c r="A258" s="74" t="s">
        <v>735</v>
      </c>
      <c r="B258" s="74">
        <v>21.48</v>
      </c>
      <c r="C258" s="74">
        <v>6.76</v>
      </c>
      <c r="D258" s="74">
        <v>0</v>
      </c>
      <c r="E258" s="74">
        <v>28.24</v>
      </c>
    </row>
    <row r="259" spans="1:5">
      <c r="A259" s="74" t="s">
        <v>736</v>
      </c>
      <c r="B259" s="74">
        <v>21.48</v>
      </c>
      <c r="C259" s="74">
        <v>6.76</v>
      </c>
      <c r="D259" s="74">
        <v>0</v>
      </c>
      <c r="E259" s="74">
        <v>28.24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18634.740000000002</v>
      </c>
      <c r="C2" s="74">
        <v>1642.51</v>
      </c>
      <c r="D2" s="74">
        <v>1642.51</v>
      </c>
    </row>
    <row r="3" spans="1:7">
      <c r="A3" s="74" t="s">
        <v>424</v>
      </c>
      <c r="B3" s="74">
        <v>18634.740000000002</v>
      </c>
      <c r="C3" s="74">
        <v>1642.51</v>
      </c>
      <c r="D3" s="74">
        <v>1642.51</v>
      </c>
    </row>
    <row r="4" spans="1:7">
      <c r="A4" s="74" t="s">
        <v>425</v>
      </c>
      <c r="B4" s="74">
        <v>39182.42</v>
      </c>
      <c r="C4" s="74">
        <v>3453.63</v>
      </c>
      <c r="D4" s="74">
        <v>3453.63</v>
      </c>
    </row>
    <row r="5" spans="1:7">
      <c r="A5" s="74" t="s">
        <v>426</v>
      </c>
      <c r="B5" s="74">
        <v>39182.42</v>
      </c>
      <c r="C5" s="74">
        <v>3453.63</v>
      </c>
      <c r="D5" s="74">
        <v>3453.63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2672.64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2486.4699999999998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56.39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780.45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69.78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6591.4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74.97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7581.84</v>
      </c>
      <c r="C28" s="74">
        <v>11052.9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0.59099999999999997</v>
      </c>
      <c r="E63" s="74">
        <v>0.65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0.59099999999999997</v>
      </c>
      <c r="E64" s="74">
        <v>0.65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0.59099999999999997</v>
      </c>
      <c r="E66" s="74">
        <v>0.65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0.59099999999999997</v>
      </c>
      <c r="E67" s="74">
        <v>0.65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0.59099999999999997</v>
      </c>
      <c r="E68" s="74">
        <v>0.65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0.59099999999999997</v>
      </c>
      <c r="E69" s="74">
        <v>0.65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0.59099999999999997</v>
      </c>
      <c r="E70" s="74">
        <v>0.65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0.59099999999999997</v>
      </c>
      <c r="E71" s="74">
        <v>0.65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0.59099999999999997</v>
      </c>
      <c r="E72" s="74">
        <v>0.65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0.59099999999999997</v>
      </c>
      <c r="E74" s="74">
        <v>0.65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0.59099999999999997</v>
      </c>
      <c r="E75" s="74">
        <v>0.65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0.59099999999999997</v>
      </c>
      <c r="E76" s="74">
        <v>0.65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0.59099999999999997</v>
      </c>
      <c r="E77" s="74">
        <v>0.65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0.59099999999999997</v>
      </c>
      <c r="E79" s="74">
        <v>0.65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0.59099999999999997</v>
      </c>
      <c r="E80" s="74">
        <v>0.65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0.59099999999999997</v>
      </c>
      <c r="E81" s="74">
        <v>0.65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0.59099999999999997</v>
      </c>
      <c r="E82" s="74">
        <v>0.65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0.59099999999999997</v>
      </c>
      <c r="E83" s="74">
        <v>0.65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0.59099999999999997</v>
      </c>
      <c r="E84" s="74">
        <v>0.65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0.59099999999999997</v>
      </c>
      <c r="E85" s="74">
        <v>0.65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0.59099999999999997</v>
      </c>
      <c r="E86" s="74">
        <v>0.65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0.59099999999999997</v>
      </c>
      <c r="E87" s="74">
        <v>0.65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0.59099999999999997</v>
      </c>
      <c r="E88" s="74">
        <v>0.65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0.59099999999999997</v>
      </c>
      <c r="E89" s="74">
        <v>0.65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0.59099999999999997</v>
      </c>
      <c r="E90" s="74">
        <v>0.65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0.59099999999999997</v>
      </c>
      <c r="E91" s="74">
        <v>0.65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0.59099999999999997</v>
      </c>
      <c r="E92" s="74">
        <v>0.65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0.59099999999999997</v>
      </c>
      <c r="E93" s="74">
        <v>0.65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0.59099999999999997</v>
      </c>
      <c r="E94" s="74">
        <v>0.65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0.59099999999999997</v>
      </c>
      <c r="E96" s="74">
        <v>0.65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0.59099999999999997</v>
      </c>
      <c r="E97" s="74">
        <v>0.65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0.59099999999999997</v>
      </c>
      <c r="E99" s="74">
        <v>0.65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0.59099999999999997</v>
      </c>
      <c r="E101" s="74">
        <v>0.65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0.59099999999999997</v>
      </c>
      <c r="E103" s="74">
        <v>0.65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0.59099999999999997</v>
      </c>
      <c r="E105" s="74">
        <v>0.65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0.59099999999999997</v>
      </c>
      <c r="E106" s="74">
        <v>0.65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0.59099999999999997</v>
      </c>
      <c r="E107" s="74">
        <v>0.65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0.59099999999999997</v>
      </c>
      <c r="E109" s="74">
        <v>0.65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0.59099999999999997</v>
      </c>
      <c r="E110" s="74">
        <v>0.65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0.59099999999999997</v>
      </c>
      <c r="E111" s="74">
        <v>0.65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0.40200000000000002</v>
      </c>
      <c r="G116" s="74">
        <v>0.495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0.40200000000000002</v>
      </c>
      <c r="G117" s="74">
        <v>0.495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0.40200000000000002</v>
      </c>
      <c r="G118" s="74">
        <v>0.495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0.40200000000000002</v>
      </c>
      <c r="G119" s="74">
        <v>0.495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0.40200000000000002</v>
      </c>
      <c r="G120" s="74">
        <v>0.495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0.501</v>
      </c>
      <c r="G121" s="74">
        <v>0.622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0.40200000000000002</v>
      </c>
      <c r="G122" s="74">
        <v>0.495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0.40200000000000002</v>
      </c>
      <c r="G123" s="74">
        <v>0.495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0.501</v>
      </c>
      <c r="G124" s="74">
        <v>0.622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0.40200000000000002</v>
      </c>
      <c r="G125" s="74">
        <v>0.495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0.40200000000000002</v>
      </c>
      <c r="G126" s="74">
        <v>0.495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0.501</v>
      </c>
      <c r="G127" s="74">
        <v>0.622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0.40200000000000002</v>
      </c>
      <c r="G128" s="74">
        <v>0.495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0.501</v>
      </c>
      <c r="G129" s="74">
        <v>0.622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0.501</v>
      </c>
      <c r="G130" s="74">
        <v>0.622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0.40200000000000002</v>
      </c>
      <c r="G131" s="74">
        <v>0.495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0.40200000000000002</v>
      </c>
      <c r="G132" s="74">
        <v>0.495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0.40200000000000002</v>
      </c>
      <c r="G133" s="74">
        <v>0.495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0.40200000000000002</v>
      </c>
      <c r="G134" s="74">
        <v>0.495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0.501</v>
      </c>
      <c r="G135" s="74">
        <v>0.622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0.40200000000000002</v>
      </c>
      <c r="G136" s="74">
        <v>0.495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0.40200000000000002</v>
      </c>
      <c r="G137" s="74">
        <v>0.495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0.501</v>
      </c>
      <c r="G138" s="74">
        <v>0.622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0.501</v>
      </c>
      <c r="G139" s="74">
        <v>0.622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0.501</v>
      </c>
      <c r="G140" s="74">
        <v>0.622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0.40200000000000002</v>
      </c>
      <c r="G141" s="74">
        <v>0.495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0.40200000000000002</v>
      </c>
      <c r="G142" s="74">
        <v>0.495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0.501</v>
      </c>
      <c r="G143" s="74">
        <v>0.622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0.501</v>
      </c>
      <c r="G144" s="74">
        <v>0.622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0.40200000000000002</v>
      </c>
      <c r="G145" s="74">
        <v>0.495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0.437</v>
      </c>
      <c r="G146" s="74">
        <v>0.54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0.501</v>
      </c>
      <c r="G147" s="74">
        <v>0.622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0.40200000000000002</v>
      </c>
      <c r="G148" s="74">
        <v>0.495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1707098.51</v>
      </c>
      <c r="D151" s="74">
        <v>2.8</v>
      </c>
    </row>
    <row r="152" spans="1:11">
      <c r="A152" s="74" t="s">
        <v>662</v>
      </c>
      <c r="B152" s="74" t="s">
        <v>663</v>
      </c>
      <c r="C152" s="74">
        <v>1302010.68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17709.07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17267.23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158764.76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139109.24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15258.9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14209.58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5467.98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5385.28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28087.35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867281.32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432512.41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6045.38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1.25</v>
      </c>
      <c r="F197" s="74">
        <v>797.15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1.22</v>
      </c>
      <c r="F198" s="74">
        <v>774.37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9.68</v>
      </c>
      <c r="F199" s="74">
        <v>6159.82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8.48</v>
      </c>
      <c r="F200" s="74">
        <v>5397.64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1.06</v>
      </c>
      <c r="F201" s="74">
        <v>672.2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0.97</v>
      </c>
      <c r="F202" s="74">
        <v>619.92999999999995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0.39</v>
      </c>
      <c r="F203" s="74">
        <v>250.5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0.39</v>
      </c>
      <c r="F204" s="74">
        <v>246.89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1.81</v>
      </c>
      <c r="F205" s="74">
        <v>1151.81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35.47</v>
      </c>
      <c r="F208" s="74">
        <v>80177.009999999995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7234.6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15643.2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154453.28479999999</v>
      </c>
      <c r="C221" s="74">
        <v>220.04859999999999</v>
      </c>
      <c r="D221" s="74">
        <v>441.5539</v>
      </c>
      <c r="E221" s="74">
        <v>0</v>
      </c>
      <c r="F221" s="74">
        <v>1.9E-3</v>
      </c>
      <c r="G221" s="74">
        <v>27436.545999999998</v>
      </c>
      <c r="H221" s="74">
        <v>60757.939700000003</v>
      </c>
    </row>
    <row r="222" spans="1:8">
      <c r="A222" s="74" t="s">
        <v>689</v>
      </c>
      <c r="B222" s="74">
        <v>134364.39139999999</v>
      </c>
      <c r="C222" s="74">
        <v>194.18270000000001</v>
      </c>
      <c r="D222" s="74">
        <v>399.33350000000002</v>
      </c>
      <c r="E222" s="74">
        <v>0</v>
      </c>
      <c r="F222" s="74">
        <v>1.8E-3</v>
      </c>
      <c r="G222" s="74">
        <v>24814.825099999998</v>
      </c>
      <c r="H222" s="74">
        <v>53107.365299999998</v>
      </c>
    </row>
    <row r="223" spans="1:8">
      <c r="A223" s="74" t="s">
        <v>690</v>
      </c>
      <c r="B223" s="74">
        <v>137876.18040000001</v>
      </c>
      <c r="C223" s="74">
        <v>211.92529999999999</v>
      </c>
      <c r="D223" s="74">
        <v>479.71390000000002</v>
      </c>
      <c r="E223" s="74">
        <v>0</v>
      </c>
      <c r="F223" s="74">
        <v>2.0999999999999999E-3</v>
      </c>
      <c r="G223" s="74">
        <v>29817.252199999999</v>
      </c>
      <c r="H223" s="74">
        <v>55653.657500000001</v>
      </c>
    </row>
    <row r="224" spans="1:8">
      <c r="A224" s="74" t="s">
        <v>691</v>
      </c>
      <c r="B224" s="74">
        <v>127514.1439</v>
      </c>
      <c r="C224" s="74">
        <v>206.50380000000001</v>
      </c>
      <c r="D224" s="74">
        <v>501.66890000000001</v>
      </c>
      <c r="E224" s="74">
        <v>0</v>
      </c>
      <c r="F224" s="74">
        <v>2.0999999999999999E-3</v>
      </c>
      <c r="G224" s="74">
        <v>31187.228800000001</v>
      </c>
      <c r="H224" s="74">
        <v>52431.632799999999</v>
      </c>
    </row>
    <row r="225" spans="1:19">
      <c r="A225" s="74" t="s">
        <v>398</v>
      </c>
      <c r="B225" s="74">
        <v>151325.99739999999</v>
      </c>
      <c r="C225" s="74">
        <v>261.16370000000001</v>
      </c>
      <c r="D225" s="74">
        <v>684.23389999999995</v>
      </c>
      <c r="E225" s="74">
        <v>0</v>
      </c>
      <c r="F225" s="74">
        <v>2.8E-3</v>
      </c>
      <c r="G225" s="74">
        <v>42543.974099999999</v>
      </c>
      <c r="H225" s="74">
        <v>63694.576099999998</v>
      </c>
    </row>
    <row r="226" spans="1:19">
      <c r="A226" s="74" t="s">
        <v>692</v>
      </c>
      <c r="B226" s="74">
        <v>176058.08590000001</v>
      </c>
      <c r="C226" s="74">
        <v>316.68920000000003</v>
      </c>
      <c r="D226" s="74">
        <v>866.9701</v>
      </c>
      <c r="E226" s="74">
        <v>0</v>
      </c>
      <c r="F226" s="74">
        <v>3.5999999999999999E-3</v>
      </c>
      <c r="G226" s="74">
        <v>53911.0821</v>
      </c>
      <c r="H226" s="74">
        <v>75278.785399999993</v>
      </c>
    </row>
    <row r="227" spans="1:19">
      <c r="A227" s="74" t="s">
        <v>693</v>
      </c>
      <c r="B227" s="74">
        <v>197759.62169999999</v>
      </c>
      <c r="C227" s="74">
        <v>361.33670000000001</v>
      </c>
      <c r="D227" s="74">
        <v>1004.8192</v>
      </c>
      <c r="E227" s="74">
        <v>0</v>
      </c>
      <c r="F227" s="74">
        <v>4.1000000000000003E-3</v>
      </c>
      <c r="G227" s="74">
        <v>62485.012300000002</v>
      </c>
      <c r="H227" s="74">
        <v>85070.995800000004</v>
      </c>
    </row>
    <row r="228" spans="1:19">
      <c r="A228" s="74" t="s">
        <v>694</v>
      </c>
      <c r="B228" s="74">
        <v>197115.1905</v>
      </c>
      <c r="C228" s="74">
        <v>360.57510000000002</v>
      </c>
      <c r="D228" s="74">
        <v>1003.841</v>
      </c>
      <c r="E228" s="74">
        <v>0</v>
      </c>
      <c r="F228" s="74">
        <v>4.1000000000000003E-3</v>
      </c>
      <c r="G228" s="74">
        <v>62424.330699999999</v>
      </c>
      <c r="H228" s="74">
        <v>84831.803799999994</v>
      </c>
    </row>
    <row r="229" spans="1:19">
      <c r="A229" s="74" t="s">
        <v>695</v>
      </c>
      <c r="B229" s="74">
        <v>156145.13440000001</v>
      </c>
      <c r="C229" s="74">
        <v>278.2373</v>
      </c>
      <c r="D229" s="74">
        <v>754.37419999999997</v>
      </c>
      <c r="E229" s="74">
        <v>0</v>
      </c>
      <c r="F229" s="74">
        <v>3.0999999999999999E-3</v>
      </c>
      <c r="G229" s="74">
        <v>46908.551399999997</v>
      </c>
      <c r="H229" s="74">
        <v>66523.676300000006</v>
      </c>
    </row>
    <row r="230" spans="1:19">
      <c r="A230" s="74" t="s">
        <v>696</v>
      </c>
      <c r="B230" s="74">
        <v>142117.0116</v>
      </c>
      <c r="C230" s="74">
        <v>241.36109999999999</v>
      </c>
      <c r="D230" s="74">
        <v>621.00850000000003</v>
      </c>
      <c r="E230" s="74">
        <v>0</v>
      </c>
      <c r="F230" s="74">
        <v>2.5999999999999999E-3</v>
      </c>
      <c r="G230" s="74">
        <v>38611.249900000003</v>
      </c>
      <c r="H230" s="74">
        <v>59460.959300000002</v>
      </c>
    </row>
    <row r="231" spans="1:19">
      <c r="A231" s="74" t="s">
        <v>697</v>
      </c>
      <c r="B231" s="74">
        <v>130934.0285</v>
      </c>
      <c r="C231" s="74">
        <v>208.215</v>
      </c>
      <c r="D231" s="74">
        <v>493.99180000000001</v>
      </c>
      <c r="E231" s="74">
        <v>0</v>
      </c>
      <c r="F231" s="74">
        <v>2.0999999999999999E-3</v>
      </c>
      <c r="G231" s="74">
        <v>30708.247500000001</v>
      </c>
      <c r="H231" s="74">
        <v>53487.890500000001</v>
      </c>
    </row>
    <row r="232" spans="1:19">
      <c r="A232" s="74" t="s">
        <v>698</v>
      </c>
      <c r="B232" s="74">
        <v>144699.92850000001</v>
      </c>
      <c r="C232" s="74">
        <v>210.81960000000001</v>
      </c>
      <c r="D232" s="74">
        <v>439.43729999999999</v>
      </c>
      <c r="E232" s="74">
        <v>0</v>
      </c>
      <c r="F232" s="74">
        <v>1.9E-3</v>
      </c>
      <c r="G232" s="74">
        <v>27307.913100000002</v>
      </c>
      <c r="H232" s="74">
        <v>57347.913200000003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1850360</v>
      </c>
      <c r="C234" s="74">
        <v>3071.0578999999998</v>
      </c>
      <c r="D234" s="74">
        <v>7690.9462000000003</v>
      </c>
      <c r="E234" s="74">
        <v>0</v>
      </c>
      <c r="F234" s="74">
        <v>3.2199999999999999E-2</v>
      </c>
      <c r="G234" s="74">
        <v>478156.2132</v>
      </c>
      <c r="H234" s="74">
        <v>767647.19579999999</v>
      </c>
    </row>
    <row r="235" spans="1:19">
      <c r="A235" s="74" t="s">
        <v>700</v>
      </c>
      <c r="B235" s="74">
        <v>127514.1439</v>
      </c>
      <c r="C235" s="74">
        <v>194.18270000000001</v>
      </c>
      <c r="D235" s="74">
        <v>399.33350000000002</v>
      </c>
      <c r="E235" s="74">
        <v>0</v>
      </c>
      <c r="F235" s="74">
        <v>1.8E-3</v>
      </c>
      <c r="G235" s="74">
        <v>24814.825099999998</v>
      </c>
      <c r="H235" s="74">
        <v>52431.632799999999</v>
      </c>
    </row>
    <row r="236" spans="1:19">
      <c r="A236" s="74" t="s">
        <v>701</v>
      </c>
      <c r="B236" s="74">
        <v>197759.62169999999</v>
      </c>
      <c r="C236" s="74">
        <v>361.33670000000001</v>
      </c>
      <c r="D236" s="74">
        <v>1004.8192</v>
      </c>
      <c r="E236" s="74">
        <v>0</v>
      </c>
      <c r="F236" s="74">
        <v>4.1000000000000003E-3</v>
      </c>
      <c r="G236" s="74">
        <v>62485.012300000002</v>
      </c>
      <c r="H236" s="74">
        <v>85070.995800000004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435045000000</v>
      </c>
      <c r="C239" s="74">
        <v>316824.489</v>
      </c>
      <c r="D239" s="74" t="s">
        <v>803</v>
      </c>
      <c r="E239" s="74">
        <v>108704.859</v>
      </c>
      <c r="F239" s="74">
        <v>134943.93599999999</v>
      </c>
      <c r="G239" s="74">
        <v>25905.105</v>
      </c>
      <c r="H239" s="74">
        <v>0</v>
      </c>
      <c r="I239" s="74">
        <v>38951.584000000003</v>
      </c>
      <c r="J239" s="74">
        <v>3589.95</v>
      </c>
      <c r="K239" s="74">
        <v>1870.836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2858.22</v>
      </c>
      <c r="R239" s="74">
        <v>0</v>
      </c>
      <c r="S239" s="74">
        <v>0</v>
      </c>
    </row>
    <row r="240" spans="1:19">
      <c r="A240" s="74" t="s">
        <v>689</v>
      </c>
      <c r="B240" s="75">
        <v>393474000000</v>
      </c>
      <c r="C240" s="74">
        <v>297160.55099999998</v>
      </c>
      <c r="D240" s="74" t="s">
        <v>793</v>
      </c>
      <c r="E240" s="74">
        <v>115409.09600000001</v>
      </c>
      <c r="F240" s="74">
        <v>136430.36799999999</v>
      </c>
      <c r="G240" s="74">
        <v>26474.712</v>
      </c>
      <c r="H240" s="74">
        <v>0</v>
      </c>
      <c r="I240" s="74">
        <v>11211.392</v>
      </c>
      <c r="J240" s="74">
        <v>3589.95</v>
      </c>
      <c r="K240" s="74">
        <v>1170.616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2874.4180000000001</v>
      </c>
      <c r="R240" s="74">
        <v>0</v>
      </c>
      <c r="S240" s="74">
        <v>0</v>
      </c>
    </row>
    <row r="241" spans="1:19">
      <c r="A241" s="74" t="s">
        <v>690</v>
      </c>
      <c r="B241" s="75">
        <v>472794000000</v>
      </c>
      <c r="C241" s="74">
        <v>434086.01199999999</v>
      </c>
      <c r="D241" s="74" t="s">
        <v>804</v>
      </c>
      <c r="E241" s="74">
        <v>115409.09600000001</v>
      </c>
      <c r="F241" s="74">
        <v>136430.36799999999</v>
      </c>
      <c r="G241" s="74">
        <v>27634.883999999998</v>
      </c>
      <c r="H241" s="74">
        <v>0</v>
      </c>
      <c r="I241" s="74">
        <v>145234.304</v>
      </c>
      <c r="J241" s="74">
        <v>3589.95</v>
      </c>
      <c r="K241" s="74">
        <v>2868.5410000000002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2918.8679999999999</v>
      </c>
      <c r="R241" s="74">
        <v>0</v>
      </c>
      <c r="S241" s="74">
        <v>0</v>
      </c>
    </row>
    <row r="242" spans="1:19">
      <c r="A242" s="74" t="s">
        <v>691</v>
      </c>
      <c r="B242" s="75">
        <v>494517000000</v>
      </c>
      <c r="C242" s="74">
        <v>438804.88699999999</v>
      </c>
      <c r="D242" s="74" t="s">
        <v>805</v>
      </c>
      <c r="E242" s="74">
        <v>115409.09600000001</v>
      </c>
      <c r="F242" s="74">
        <v>136430.36799999999</v>
      </c>
      <c r="G242" s="74">
        <v>28789.663</v>
      </c>
      <c r="H242" s="74">
        <v>0</v>
      </c>
      <c r="I242" s="74">
        <v>148168.54300000001</v>
      </c>
      <c r="J242" s="74">
        <v>3589.95</v>
      </c>
      <c r="K242" s="74">
        <v>3513.913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2903.3539999999998</v>
      </c>
      <c r="R242" s="74">
        <v>0</v>
      </c>
      <c r="S242" s="74">
        <v>0</v>
      </c>
    </row>
    <row r="243" spans="1:19">
      <c r="A243" s="74" t="s">
        <v>398</v>
      </c>
      <c r="B243" s="75">
        <v>674594000000</v>
      </c>
      <c r="C243" s="74">
        <v>500562.37699999998</v>
      </c>
      <c r="D243" s="74" t="s">
        <v>806</v>
      </c>
      <c r="E243" s="74">
        <v>77122.967000000004</v>
      </c>
      <c r="F243" s="74">
        <v>134092.70499999999</v>
      </c>
      <c r="G243" s="74">
        <v>28068.53</v>
      </c>
      <c r="H243" s="74">
        <v>0</v>
      </c>
      <c r="I243" s="74">
        <v>254511.07</v>
      </c>
      <c r="J243" s="74">
        <v>0</v>
      </c>
      <c r="K243" s="74">
        <v>4478.4369999999999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2288.6680000000001</v>
      </c>
      <c r="R243" s="74">
        <v>0</v>
      </c>
      <c r="S243" s="74">
        <v>0</v>
      </c>
    </row>
    <row r="244" spans="1:19">
      <c r="A244" s="74" t="s">
        <v>692</v>
      </c>
      <c r="B244" s="75">
        <v>854836000000</v>
      </c>
      <c r="C244" s="74">
        <v>688866.89500000002</v>
      </c>
      <c r="D244" s="74" t="s">
        <v>807</v>
      </c>
      <c r="E244" s="74">
        <v>77122.967000000004</v>
      </c>
      <c r="F244" s="74">
        <v>134092.70499999999</v>
      </c>
      <c r="G244" s="74">
        <v>30253.186000000002</v>
      </c>
      <c r="H244" s="74">
        <v>0</v>
      </c>
      <c r="I244" s="74">
        <v>439199.13500000001</v>
      </c>
      <c r="J244" s="74">
        <v>0</v>
      </c>
      <c r="K244" s="74">
        <v>5907.3980000000001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2291.5050000000001</v>
      </c>
      <c r="R244" s="74">
        <v>0</v>
      </c>
      <c r="S244" s="74">
        <v>0</v>
      </c>
    </row>
    <row r="245" spans="1:19">
      <c r="A245" s="74" t="s">
        <v>693</v>
      </c>
      <c r="B245" s="75">
        <v>990788000000</v>
      </c>
      <c r="C245" s="74">
        <v>705655.64099999995</v>
      </c>
      <c r="D245" s="74" t="s">
        <v>808</v>
      </c>
      <c r="E245" s="74">
        <v>102647.053</v>
      </c>
      <c r="F245" s="74">
        <v>127075.755</v>
      </c>
      <c r="G245" s="74">
        <v>32091.964</v>
      </c>
      <c r="H245" s="74">
        <v>0</v>
      </c>
      <c r="I245" s="74">
        <v>434382.15500000003</v>
      </c>
      <c r="J245" s="74">
        <v>0</v>
      </c>
      <c r="K245" s="74">
        <v>6533.424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2925.2910000000002</v>
      </c>
      <c r="R245" s="74">
        <v>0</v>
      </c>
      <c r="S245" s="74">
        <v>0</v>
      </c>
    </row>
    <row r="246" spans="1:19">
      <c r="A246" s="74" t="s">
        <v>694</v>
      </c>
      <c r="B246" s="75">
        <v>989825000000</v>
      </c>
      <c r="C246" s="74">
        <v>698853.46100000001</v>
      </c>
      <c r="D246" s="74" t="s">
        <v>809</v>
      </c>
      <c r="E246" s="74">
        <v>102647.053</v>
      </c>
      <c r="F246" s="74">
        <v>127075.755</v>
      </c>
      <c r="G246" s="74">
        <v>32416.768</v>
      </c>
      <c r="H246" s="74">
        <v>0</v>
      </c>
      <c r="I246" s="74">
        <v>427269.11</v>
      </c>
      <c r="J246" s="74">
        <v>0</v>
      </c>
      <c r="K246" s="74">
        <v>6520.8729999999996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2923.902</v>
      </c>
      <c r="R246" s="74">
        <v>0</v>
      </c>
      <c r="S246" s="74">
        <v>0</v>
      </c>
    </row>
    <row r="247" spans="1:19">
      <c r="A247" s="74" t="s">
        <v>695</v>
      </c>
      <c r="B247" s="75">
        <v>743801000000</v>
      </c>
      <c r="C247" s="74">
        <v>512870.01199999999</v>
      </c>
      <c r="D247" s="74" t="s">
        <v>810</v>
      </c>
      <c r="E247" s="74">
        <v>87035.740999999995</v>
      </c>
      <c r="F247" s="74">
        <v>134092.70499999999</v>
      </c>
      <c r="G247" s="74">
        <v>30238.786</v>
      </c>
      <c r="H247" s="74">
        <v>0</v>
      </c>
      <c r="I247" s="74">
        <v>255051.73199999999</v>
      </c>
      <c r="J247" s="74">
        <v>0</v>
      </c>
      <c r="K247" s="74">
        <v>4162.5190000000002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2288.529</v>
      </c>
      <c r="R247" s="74">
        <v>0</v>
      </c>
      <c r="S247" s="74">
        <v>0</v>
      </c>
    </row>
    <row r="248" spans="1:19">
      <c r="A248" s="74" t="s">
        <v>696</v>
      </c>
      <c r="B248" s="75">
        <v>612236000000</v>
      </c>
      <c r="C248" s="74">
        <v>489357.13</v>
      </c>
      <c r="D248" s="74" t="s">
        <v>811</v>
      </c>
      <c r="E248" s="74">
        <v>115409.09600000001</v>
      </c>
      <c r="F248" s="74">
        <v>136430.36799999999</v>
      </c>
      <c r="G248" s="74">
        <v>27803.145</v>
      </c>
      <c r="H248" s="74">
        <v>0</v>
      </c>
      <c r="I248" s="74">
        <v>199351.25</v>
      </c>
      <c r="J248" s="74">
        <v>3589.95</v>
      </c>
      <c r="K248" s="74">
        <v>3853.373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2919.9479999999999</v>
      </c>
      <c r="R248" s="74">
        <v>0</v>
      </c>
      <c r="S248" s="74">
        <v>0</v>
      </c>
    </row>
    <row r="249" spans="1:19">
      <c r="A249" s="74" t="s">
        <v>697</v>
      </c>
      <c r="B249" s="75">
        <v>486922000000</v>
      </c>
      <c r="C249" s="74">
        <v>443856.141</v>
      </c>
      <c r="D249" s="74" t="s">
        <v>812</v>
      </c>
      <c r="E249" s="74">
        <v>115409.09600000001</v>
      </c>
      <c r="F249" s="74">
        <v>136430.36799999999</v>
      </c>
      <c r="G249" s="74">
        <v>27718.742999999999</v>
      </c>
      <c r="H249" s="74">
        <v>0</v>
      </c>
      <c r="I249" s="74">
        <v>155256.82699999999</v>
      </c>
      <c r="J249" s="74">
        <v>3589.95</v>
      </c>
      <c r="K249" s="74">
        <v>3057.2539999999999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2393.9029999999998</v>
      </c>
      <c r="R249" s="74">
        <v>0</v>
      </c>
      <c r="S249" s="74">
        <v>0</v>
      </c>
    </row>
    <row r="250" spans="1:19">
      <c r="A250" s="74" t="s">
        <v>698</v>
      </c>
      <c r="B250" s="75">
        <v>433005000000</v>
      </c>
      <c r="C250" s="74">
        <v>290514.326</v>
      </c>
      <c r="D250" s="74" t="s">
        <v>813</v>
      </c>
      <c r="E250" s="74">
        <v>115409.09600000001</v>
      </c>
      <c r="F250" s="74">
        <v>136430.36799999999</v>
      </c>
      <c r="G250" s="74">
        <v>25943.85</v>
      </c>
      <c r="H250" s="74">
        <v>0</v>
      </c>
      <c r="I250" s="74">
        <v>4994.1480000000001</v>
      </c>
      <c r="J250" s="74">
        <v>3589.95</v>
      </c>
      <c r="K250" s="74">
        <v>1281.0350000000001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2865.8780000000002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7581840000000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393474000000</v>
      </c>
      <c r="C253" s="74">
        <v>290514.326</v>
      </c>
      <c r="D253" s="74"/>
      <c r="E253" s="74">
        <v>77122.967000000004</v>
      </c>
      <c r="F253" s="74">
        <v>127075.755</v>
      </c>
      <c r="G253" s="74">
        <v>25905.105</v>
      </c>
      <c r="H253" s="74">
        <v>0</v>
      </c>
      <c r="I253" s="74">
        <v>4994.1480000000001</v>
      </c>
      <c r="J253" s="74">
        <v>0</v>
      </c>
      <c r="K253" s="74">
        <v>1170.616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2288.529</v>
      </c>
      <c r="R253" s="74">
        <v>0</v>
      </c>
      <c r="S253" s="74">
        <v>0</v>
      </c>
    </row>
    <row r="254" spans="1:19">
      <c r="A254" s="74" t="s">
        <v>701</v>
      </c>
      <c r="B254" s="75">
        <v>990788000000</v>
      </c>
      <c r="C254" s="74">
        <v>705655.64099999995</v>
      </c>
      <c r="D254" s="74"/>
      <c r="E254" s="74">
        <v>115409.09600000001</v>
      </c>
      <c r="F254" s="74">
        <v>136430.36799999999</v>
      </c>
      <c r="G254" s="74">
        <v>32416.768</v>
      </c>
      <c r="H254" s="74">
        <v>0</v>
      </c>
      <c r="I254" s="74">
        <v>439199.13500000001</v>
      </c>
      <c r="J254" s="74">
        <v>3589.95</v>
      </c>
      <c r="K254" s="74">
        <v>6533.424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2925.2910000000002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152329.26</v>
      </c>
      <c r="C257" s="74">
        <v>110668.54</v>
      </c>
      <c r="D257" s="74">
        <v>0</v>
      </c>
      <c r="E257" s="74">
        <v>262997.8</v>
      </c>
    </row>
    <row r="258" spans="1:5">
      <c r="A258" s="74" t="s">
        <v>735</v>
      </c>
      <c r="B258" s="74">
        <v>13.43</v>
      </c>
      <c r="C258" s="74">
        <v>9.75</v>
      </c>
      <c r="D258" s="74">
        <v>0</v>
      </c>
      <c r="E258" s="74">
        <v>23.18</v>
      </c>
    </row>
    <row r="259" spans="1:5">
      <c r="A259" s="74" t="s">
        <v>736</v>
      </c>
      <c r="B259" s="74">
        <v>13.43</v>
      </c>
      <c r="C259" s="74">
        <v>9.75</v>
      </c>
      <c r="D259" s="74">
        <v>0</v>
      </c>
      <c r="E259" s="74">
        <v>23.18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17397.43</v>
      </c>
      <c r="C2" s="74">
        <v>1533.45</v>
      </c>
      <c r="D2" s="74">
        <v>1533.45</v>
      </c>
    </row>
    <row r="3" spans="1:7">
      <c r="A3" s="74" t="s">
        <v>424</v>
      </c>
      <c r="B3" s="74">
        <v>17397.43</v>
      </c>
      <c r="C3" s="74">
        <v>1533.45</v>
      </c>
      <c r="D3" s="74">
        <v>1533.45</v>
      </c>
    </row>
    <row r="4" spans="1:7">
      <c r="A4" s="74" t="s">
        <v>425</v>
      </c>
      <c r="B4" s="74">
        <v>35943.97</v>
      </c>
      <c r="C4" s="74">
        <v>3168.18</v>
      </c>
      <c r="D4" s="74">
        <v>3168.18</v>
      </c>
    </row>
    <row r="5" spans="1:7">
      <c r="A5" s="74" t="s">
        <v>426</v>
      </c>
      <c r="B5" s="74">
        <v>35943.97</v>
      </c>
      <c r="C5" s="74">
        <v>3168.18</v>
      </c>
      <c r="D5" s="74">
        <v>3168.18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1548.01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2374.3000000000002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56.41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918.27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75.2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6447.82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74.78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7612.75</v>
      </c>
      <c r="C28" s="74">
        <v>9784.68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0.59099999999999997</v>
      </c>
      <c r="E63" s="74">
        <v>0.65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0.59099999999999997</v>
      </c>
      <c r="E64" s="74">
        <v>0.65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0.59099999999999997</v>
      </c>
      <c r="E66" s="74">
        <v>0.65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0.59099999999999997</v>
      </c>
      <c r="E67" s="74">
        <v>0.65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0.59099999999999997</v>
      </c>
      <c r="E68" s="74">
        <v>0.65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0.59099999999999997</v>
      </c>
      <c r="E69" s="74">
        <v>0.65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0.59099999999999997</v>
      </c>
      <c r="E70" s="74">
        <v>0.65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0.59099999999999997</v>
      </c>
      <c r="E71" s="74">
        <v>0.65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0.59099999999999997</v>
      </c>
      <c r="E72" s="74">
        <v>0.65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0.59099999999999997</v>
      </c>
      <c r="E74" s="74">
        <v>0.65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0.59099999999999997</v>
      </c>
      <c r="E75" s="74">
        <v>0.65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0.59099999999999997</v>
      </c>
      <c r="E76" s="74">
        <v>0.65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0.59099999999999997</v>
      </c>
      <c r="E77" s="74">
        <v>0.65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0.59099999999999997</v>
      </c>
      <c r="E79" s="74">
        <v>0.65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0.59099999999999997</v>
      </c>
      <c r="E80" s="74">
        <v>0.65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0.59099999999999997</v>
      </c>
      <c r="E81" s="74">
        <v>0.65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0.59099999999999997</v>
      </c>
      <c r="E82" s="74">
        <v>0.65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0.59099999999999997</v>
      </c>
      <c r="E83" s="74">
        <v>0.65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0.59099999999999997</v>
      </c>
      <c r="E84" s="74">
        <v>0.65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0.59099999999999997</v>
      </c>
      <c r="E85" s="74">
        <v>0.65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0.59099999999999997</v>
      </c>
      <c r="E86" s="74">
        <v>0.65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0.59099999999999997</v>
      </c>
      <c r="E87" s="74">
        <v>0.65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0.59099999999999997</v>
      </c>
      <c r="E88" s="74">
        <v>0.65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0.59099999999999997</v>
      </c>
      <c r="E89" s="74">
        <v>0.65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0.59099999999999997</v>
      </c>
      <c r="E90" s="74">
        <v>0.65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0.59099999999999997</v>
      </c>
      <c r="E91" s="74">
        <v>0.65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0.59099999999999997</v>
      </c>
      <c r="E92" s="74">
        <v>0.65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0.59099999999999997</v>
      </c>
      <c r="E93" s="74">
        <v>0.65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0.59099999999999997</v>
      </c>
      <c r="E94" s="74">
        <v>0.65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0.59099999999999997</v>
      </c>
      <c r="E96" s="74">
        <v>0.65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0.59099999999999997</v>
      </c>
      <c r="E97" s="74">
        <v>0.65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0.59099999999999997</v>
      </c>
      <c r="E99" s="74">
        <v>0.65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0.59099999999999997</v>
      </c>
      <c r="E101" s="74">
        <v>0.65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0.59099999999999997</v>
      </c>
      <c r="E103" s="74">
        <v>0.65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0.59099999999999997</v>
      </c>
      <c r="E105" s="74">
        <v>0.65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0.59099999999999997</v>
      </c>
      <c r="E106" s="74">
        <v>0.65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0.59099999999999997</v>
      </c>
      <c r="E107" s="74">
        <v>0.65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0.59099999999999997</v>
      </c>
      <c r="E109" s="74">
        <v>0.65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0.59099999999999997</v>
      </c>
      <c r="E110" s="74">
        <v>0.65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0.59099999999999997</v>
      </c>
      <c r="E111" s="74">
        <v>0.65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0.40200000000000002</v>
      </c>
      <c r="G116" s="74">
        <v>0.495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0.40200000000000002</v>
      </c>
      <c r="G117" s="74">
        <v>0.495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0.40200000000000002</v>
      </c>
      <c r="G118" s="74">
        <v>0.495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0.40200000000000002</v>
      </c>
      <c r="G119" s="74">
        <v>0.495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0.40200000000000002</v>
      </c>
      <c r="G120" s="74">
        <v>0.495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0.501</v>
      </c>
      <c r="G121" s="74">
        <v>0.622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0.40200000000000002</v>
      </c>
      <c r="G122" s="74">
        <v>0.495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0.40200000000000002</v>
      </c>
      <c r="G123" s="74">
        <v>0.495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0.501</v>
      </c>
      <c r="G124" s="74">
        <v>0.622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0.40200000000000002</v>
      </c>
      <c r="G125" s="74">
        <v>0.495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0.40200000000000002</v>
      </c>
      <c r="G126" s="74">
        <v>0.495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0.501</v>
      </c>
      <c r="G127" s="74">
        <v>0.622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0.40200000000000002</v>
      </c>
      <c r="G128" s="74">
        <v>0.495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0.501</v>
      </c>
      <c r="G129" s="74">
        <v>0.622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0.501</v>
      </c>
      <c r="G130" s="74">
        <v>0.622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0.40200000000000002</v>
      </c>
      <c r="G131" s="74">
        <v>0.495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0.40200000000000002</v>
      </c>
      <c r="G132" s="74">
        <v>0.495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0.40200000000000002</v>
      </c>
      <c r="G133" s="74">
        <v>0.495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0.40200000000000002</v>
      </c>
      <c r="G134" s="74">
        <v>0.495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0.501</v>
      </c>
      <c r="G135" s="74">
        <v>0.622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0.40200000000000002</v>
      </c>
      <c r="G136" s="74">
        <v>0.495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0.40200000000000002</v>
      </c>
      <c r="G137" s="74">
        <v>0.495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0.501</v>
      </c>
      <c r="G138" s="74">
        <v>0.622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0.501</v>
      </c>
      <c r="G139" s="74">
        <v>0.622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0.501</v>
      </c>
      <c r="G140" s="74">
        <v>0.622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0.40200000000000002</v>
      </c>
      <c r="G141" s="74">
        <v>0.495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0.40200000000000002</v>
      </c>
      <c r="G142" s="74">
        <v>0.495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0.501</v>
      </c>
      <c r="G143" s="74">
        <v>0.622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0.501</v>
      </c>
      <c r="G144" s="74">
        <v>0.622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0.40200000000000002</v>
      </c>
      <c r="G145" s="74">
        <v>0.495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0.437</v>
      </c>
      <c r="G146" s="74">
        <v>0.54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0.501</v>
      </c>
      <c r="G147" s="74">
        <v>0.622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0.40200000000000002</v>
      </c>
      <c r="G148" s="74">
        <v>0.495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1983645.58</v>
      </c>
      <c r="D151" s="74">
        <v>2.8</v>
      </c>
    </row>
    <row r="152" spans="1:11">
      <c r="A152" s="74" t="s">
        <v>662</v>
      </c>
      <c r="B152" s="74" t="s">
        <v>663</v>
      </c>
      <c r="C152" s="74">
        <v>1160931.8600000001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17827.27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17701.21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141194.13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125607.06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12593.01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11940.2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5527.27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5544.26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24209.24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869053.9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564894.5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8982.0499999999993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1.48</v>
      </c>
      <c r="F197" s="74">
        <v>940.42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1.47</v>
      </c>
      <c r="F198" s="74">
        <v>934.24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10.83</v>
      </c>
      <c r="F199" s="74">
        <v>6892.77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10.25</v>
      </c>
      <c r="F200" s="74">
        <v>6522.65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1.2</v>
      </c>
      <c r="F201" s="74">
        <v>764.37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1.1399999999999999</v>
      </c>
      <c r="F202" s="74">
        <v>723.9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0.47</v>
      </c>
      <c r="F203" s="74">
        <v>297.5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0.47</v>
      </c>
      <c r="F204" s="74">
        <v>299.33999999999997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1.97</v>
      </c>
      <c r="F205" s="74">
        <v>1252.8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0.62</v>
      </c>
      <c r="D208" s="74">
        <v>1388.3</v>
      </c>
      <c r="E208" s="74">
        <v>41.71</v>
      </c>
      <c r="F208" s="74">
        <v>93765.66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6450.7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18177.37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185920.1355</v>
      </c>
      <c r="C221" s="74">
        <v>273.62540000000001</v>
      </c>
      <c r="D221" s="74">
        <v>568.3723</v>
      </c>
      <c r="E221" s="74">
        <v>0</v>
      </c>
      <c r="F221" s="74">
        <v>2.3E-3</v>
      </c>
      <c r="G221" s="74">
        <v>590687.40769999998</v>
      </c>
      <c r="H221" s="74">
        <v>74633.319499999998</v>
      </c>
    </row>
    <row r="222" spans="1:8">
      <c r="A222" s="74" t="s">
        <v>689</v>
      </c>
      <c r="B222" s="74">
        <v>167353.6539</v>
      </c>
      <c r="C222" s="74">
        <v>249.82060000000001</v>
      </c>
      <c r="D222" s="74">
        <v>530.66589999999997</v>
      </c>
      <c r="E222" s="74">
        <v>0</v>
      </c>
      <c r="F222" s="74">
        <v>2.2000000000000001E-3</v>
      </c>
      <c r="G222" s="74">
        <v>551533.92279999994</v>
      </c>
      <c r="H222" s="74">
        <v>67525.524300000005</v>
      </c>
    </row>
    <row r="223" spans="1:8">
      <c r="A223" s="74" t="s">
        <v>690</v>
      </c>
      <c r="B223" s="74">
        <v>185934.52220000001</v>
      </c>
      <c r="C223" s="74">
        <v>282.45729999999998</v>
      </c>
      <c r="D223" s="74">
        <v>616.10410000000002</v>
      </c>
      <c r="E223" s="74">
        <v>0</v>
      </c>
      <c r="F223" s="74">
        <v>2.5000000000000001E-3</v>
      </c>
      <c r="G223" s="74">
        <v>640376.72679999995</v>
      </c>
      <c r="H223" s="74">
        <v>75503.327799999999</v>
      </c>
    </row>
    <row r="224" spans="1:8">
      <c r="A224" s="74" t="s">
        <v>691</v>
      </c>
      <c r="B224" s="74">
        <v>190437.6727</v>
      </c>
      <c r="C224" s="74">
        <v>299.71269999999998</v>
      </c>
      <c r="D224" s="74">
        <v>687.39459999999997</v>
      </c>
      <c r="E224" s="74">
        <v>0</v>
      </c>
      <c r="F224" s="74">
        <v>2.8E-3</v>
      </c>
      <c r="G224" s="74">
        <v>714567.00760000001</v>
      </c>
      <c r="H224" s="74">
        <v>78353.506500000003</v>
      </c>
    </row>
    <row r="225" spans="1:19">
      <c r="A225" s="74" t="s">
        <v>398</v>
      </c>
      <c r="B225" s="74">
        <v>226578.04550000001</v>
      </c>
      <c r="C225" s="74">
        <v>366.78980000000001</v>
      </c>
      <c r="D225" s="74">
        <v>873.04740000000004</v>
      </c>
      <c r="E225" s="74">
        <v>0</v>
      </c>
      <c r="F225" s="74">
        <v>3.5000000000000001E-3</v>
      </c>
      <c r="G225" s="74">
        <v>907640.41399999999</v>
      </c>
      <c r="H225" s="74">
        <v>94223.484200000006</v>
      </c>
    </row>
    <row r="226" spans="1:19">
      <c r="A226" s="74" t="s">
        <v>692</v>
      </c>
      <c r="B226" s="74">
        <v>243889.8156</v>
      </c>
      <c r="C226" s="74">
        <v>401.06119999999999</v>
      </c>
      <c r="D226" s="74">
        <v>973.56309999999996</v>
      </c>
      <c r="E226" s="74">
        <v>0</v>
      </c>
      <c r="F226" s="74">
        <v>3.8999999999999998E-3</v>
      </c>
      <c r="G226" s="75">
        <v>1012190</v>
      </c>
      <c r="H226" s="74">
        <v>102035.395</v>
      </c>
    </row>
    <row r="227" spans="1:19">
      <c r="A227" s="74" t="s">
        <v>693</v>
      </c>
      <c r="B227" s="74">
        <v>276214.99430000002</v>
      </c>
      <c r="C227" s="74">
        <v>458.65620000000001</v>
      </c>
      <c r="D227" s="74">
        <v>1126.6215999999999</v>
      </c>
      <c r="E227" s="74">
        <v>0</v>
      </c>
      <c r="F227" s="74">
        <v>4.4999999999999997E-3</v>
      </c>
      <c r="G227" s="75">
        <v>1171350</v>
      </c>
      <c r="H227" s="74">
        <v>115994.5264</v>
      </c>
    </row>
    <row r="228" spans="1:19">
      <c r="A228" s="74" t="s">
        <v>694</v>
      </c>
      <c r="B228" s="74">
        <v>263459.43780000001</v>
      </c>
      <c r="C228" s="74">
        <v>436.6241</v>
      </c>
      <c r="D228" s="74">
        <v>1069.9861000000001</v>
      </c>
      <c r="E228" s="74">
        <v>0</v>
      </c>
      <c r="F228" s="74">
        <v>4.1999999999999997E-3</v>
      </c>
      <c r="G228" s="75">
        <v>1112460</v>
      </c>
      <c r="H228" s="74">
        <v>110554.4051</v>
      </c>
    </row>
    <row r="229" spans="1:19">
      <c r="A229" s="74" t="s">
        <v>695</v>
      </c>
      <c r="B229" s="74">
        <v>227493.7052</v>
      </c>
      <c r="C229" s="74">
        <v>373.36500000000001</v>
      </c>
      <c r="D229" s="74">
        <v>904.14089999999999</v>
      </c>
      <c r="E229" s="74">
        <v>0</v>
      </c>
      <c r="F229" s="74">
        <v>3.5999999999999999E-3</v>
      </c>
      <c r="G229" s="74">
        <v>940004.23080000002</v>
      </c>
      <c r="H229" s="74">
        <v>95103.823499999999</v>
      </c>
    </row>
    <row r="230" spans="1:19">
      <c r="A230" s="74" t="s">
        <v>696</v>
      </c>
      <c r="B230" s="74">
        <v>196084.98209999999</v>
      </c>
      <c r="C230" s="74">
        <v>313.0994</v>
      </c>
      <c r="D230" s="74">
        <v>732.12890000000004</v>
      </c>
      <c r="E230" s="74">
        <v>0</v>
      </c>
      <c r="F230" s="74">
        <v>2.8999999999999998E-3</v>
      </c>
      <c r="G230" s="74">
        <v>761105.75269999995</v>
      </c>
      <c r="H230" s="74">
        <v>81118.319799999997</v>
      </c>
    </row>
    <row r="231" spans="1:19">
      <c r="A231" s="74" t="s">
        <v>697</v>
      </c>
      <c r="B231" s="74">
        <v>174313.0318</v>
      </c>
      <c r="C231" s="74">
        <v>266.51940000000002</v>
      </c>
      <c r="D231" s="74">
        <v>586.88679999999999</v>
      </c>
      <c r="E231" s="74">
        <v>0</v>
      </c>
      <c r="F231" s="74">
        <v>2.3999999999999998E-3</v>
      </c>
      <c r="G231" s="74">
        <v>610023.38260000001</v>
      </c>
      <c r="H231" s="74">
        <v>70952.514299999995</v>
      </c>
    </row>
    <row r="232" spans="1:19">
      <c r="A232" s="74" t="s">
        <v>698</v>
      </c>
      <c r="B232" s="74">
        <v>184912.22349999999</v>
      </c>
      <c r="C232" s="74">
        <v>272.63760000000002</v>
      </c>
      <c r="D232" s="74">
        <v>567.97329999999999</v>
      </c>
      <c r="E232" s="74">
        <v>0</v>
      </c>
      <c r="F232" s="74">
        <v>2.3E-3</v>
      </c>
      <c r="G232" s="74">
        <v>590277.43319999997</v>
      </c>
      <c r="H232" s="74">
        <v>74277.326499999996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2522590</v>
      </c>
      <c r="C234" s="74">
        <v>3994.3688999999999</v>
      </c>
      <c r="D234" s="74">
        <v>9236.8848999999991</v>
      </c>
      <c r="E234" s="74">
        <v>0</v>
      </c>
      <c r="F234" s="74">
        <v>3.6999999999999998E-2</v>
      </c>
      <c r="G234" s="75">
        <v>9602210</v>
      </c>
      <c r="H234" s="75">
        <v>1040280</v>
      </c>
    </row>
    <row r="235" spans="1:19">
      <c r="A235" s="74" t="s">
        <v>700</v>
      </c>
      <c r="B235" s="74">
        <v>167353.6539</v>
      </c>
      <c r="C235" s="74">
        <v>249.82060000000001</v>
      </c>
      <c r="D235" s="74">
        <v>530.66589999999997</v>
      </c>
      <c r="E235" s="74">
        <v>0</v>
      </c>
      <c r="F235" s="74">
        <v>2.2000000000000001E-3</v>
      </c>
      <c r="G235" s="74">
        <v>551533.92279999994</v>
      </c>
      <c r="H235" s="74">
        <v>67525.524300000005</v>
      </c>
    </row>
    <row r="236" spans="1:19">
      <c r="A236" s="74" t="s">
        <v>701</v>
      </c>
      <c r="B236" s="74">
        <v>276214.99430000002</v>
      </c>
      <c r="C236" s="74">
        <v>458.65620000000001</v>
      </c>
      <c r="D236" s="74">
        <v>1126.6215999999999</v>
      </c>
      <c r="E236" s="74">
        <v>0</v>
      </c>
      <c r="F236" s="74">
        <v>4.4999999999999997E-3</v>
      </c>
      <c r="G236" s="75">
        <v>1171350</v>
      </c>
      <c r="H236" s="74">
        <v>115994.5264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468304000000</v>
      </c>
      <c r="C239" s="74">
        <v>315621.10200000001</v>
      </c>
      <c r="D239" s="74" t="s">
        <v>771</v>
      </c>
      <c r="E239" s="74">
        <v>115409.09600000001</v>
      </c>
      <c r="F239" s="74">
        <v>136430.36799999999</v>
      </c>
      <c r="G239" s="74">
        <v>31250.205000000002</v>
      </c>
      <c r="H239" s="74">
        <v>0</v>
      </c>
      <c r="I239" s="74">
        <v>24759.732</v>
      </c>
      <c r="J239" s="74">
        <v>3589.95</v>
      </c>
      <c r="K239" s="74">
        <v>1314.9269999999999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2866.8229999999999</v>
      </c>
      <c r="R239" s="74">
        <v>0</v>
      </c>
      <c r="S239" s="74">
        <v>0</v>
      </c>
    </row>
    <row r="240" spans="1:19">
      <c r="A240" s="74" t="s">
        <v>689</v>
      </c>
      <c r="B240" s="75">
        <v>437263000000</v>
      </c>
      <c r="C240" s="74">
        <v>331696.86300000001</v>
      </c>
      <c r="D240" s="74" t="s">
        <v>814</v>
      </c>
      <c r="E240" s="74">
        <v>77122.967000000004</v>
      </c>
      <c r="F240" s="74">
        <v>134092.70499999999</v>
      </c>
      <c r="G240" s="74">
        <v>31226.919000000002</v>
      </c>
      <c r="H240" s="74">
        <v>0</v>
      </c>
      <c r="I240" s="74">
        <v>81046.591</v>
      </c>
      <c r="J240" s="74">
        <v>3589.95</v>
      </c>
      <c r="K240" s="74">
        <v>2384.636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2233.0949999999998</v>
      </c>
      <c r="R240" s="74">
        <v>0</v>
      </c>
      <c r="S240" s="74">
        <v>0</v>
      </c>
    </row>
    <row r="241" spans="1:19">
      <c r="A241" s="74" t="s">
        <v>690</v>
      </c>
      <c r="B241" s="75">
        <v>507698000000</v>
      </c>
      <c r="C241" s="74">
        <v>391492.71299999999</v>
      </c>
      <c r="D241" s="74" t="s">
        <v>739</v>
      </c>
      <c r="E241" s="74">
        <v>87035.740999999995</v>
      </c>
      <c r="F241" s="74">
        <v>134092.70499999999</v>
      </c>
      <c r="G241" s="74">
        <v>31988.957999999999</v>
      </c>
      <c r="H241" s="74">
        <v>0</v>
      </c>
      <c r="I241" s="74">
        <v>133427.76500000001</v>
      </c>
      <c r="J241" s="74">
        <v>0</v>
      </c>
      <c r="K241" s="74">
        <v>2714.9630000000002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2232.5810000000001</v>
      </c>
      <c r="R241" s="74">
        <v>0</v>
      </c>
      <c r="S241" s="74">
        <v>0</v>
      </c>
    </row>
    <row r="242" spans="1:19">
      <c r="A242" s="74" t="s">
        <v>691</v>
      </c>
      <c r="B242" s="75">
        <v>566517000000</v>
      </c>
      <c r="C242" s="74">
        <v>463200.315</v>
      </c>
      <c r="D242" s="74" t="s">
        <v>815</v>
      </c>
      <c r="E242" s="74">
        <v>115409.09600000001</v>
      </c>
      <c r="F242" s="74">
        <v>136430.36799999999</v>
      </c>
      <c r="G242" s="74">
        <v>35204.548000000003</v>
      </c>
      <c r="H242" s="74">
        <v>0</v>
      </c>
      <c r="I242" s="74">
        <v>166789.53599999999</v>
      </c>
      <c r="J242" s="74">
        <v>3589.95</v>
      </c>
      <c r="K242" s="74">
        <v>3437.2910000000002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2339.527</v>
      </c>
      <c r="R242" s="74">
        <v>0</v>
      </c>
      <c r="S242" s="74">
        <v>0</v>
      </c>
    </row>
    <row r="243" spans="1:19">
      <c r="A243" s="74" t="s">
        <v>398</v>
      </c>
      <c r="B243" s="75">
        <v>719588000000</v>
      </c>
      <c r="C243" s="74">
        <v>516166.85200000001</v>
      </c>
      <c r="D243" s="74" t="s">
        <v>764</v>
      </c>
      <c r="E243" s="74">
        <v>102647.053</v>
      </c>
      <c r="F243" s="74">
        <v>127075.755</v>
      </c>
      <c r="G243" s="74">
        <v>37217.017</v>
      </c>
      <c r="H243" s="74">
        <v>0</v>
      </c>
      <c r="I243" s="74">
        <v>239922.79800000001</v>
      </c>
      <c r="J243" s="74">
        <v>0</v>
      </c>
      <c r="K243" s="74">
        <v>6421.9979999999996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2882.232</v>
      </c>
      <c r="R243" s="74">
        <v>0</v>
      </c>
      <c r="S243" s="74">
        <v>0</v>
      </c>
    </row>
    <row r="244" spans="1:19">
      <c r="A244" s="74" t="s">
        <v>692</v>
      </c>
      <c r="B244" s="75">
        <v>802473000000</v>
      </c>
      <c r="C244" s="74">
        <v>561466.93599999999</v>
      </c>
      <c r="D244" s="74" t="s">
        <v>776</v>
      </c>
      <c r="E244" s="74">
        <v>115409.09600000001</v>
      </c>
      <c r="F244" s="74">
        <v>136430.36799999999</v>
      </c>
      <c r="G244" s="74">
        <v>39304.173999999999</v>
      </c>
      <c r="H244" s="74">
        <v>0</v>
      </c>
      <c r="I244" s="74">
        <v>259830.35800000001</v>
      </c>
      <c r="J244" s="74">
        <v>0</v>
      </c>
      <c r="K244" s="74">
        <v>7616.4459999999999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2876.4940000000001</v>
      </c>
      <c r="R244" s="74">
        <v>0</v>
      </c>
      <c r="S244" s="74">
        <v>0</v>
      </c>
    </row>
    <row r="245" spans="1:19">
      <c r="A245" s="74" t="s">
        <v>693</v>
      </c>
      <c r="B245" s="75">
        <v>928659000000</v>
      </c>
      <c r="C245" s="74">
        <v>664457.82499999995</v>
      </c>
      <c r="D245" s="74" t="s">
        <v>816</v>
      </c>
      <c r="E245" s="74">
        <v>108704.859</v>
      </c>
      <c r="F245" s="74">
        <v>134943.93599999999</v>
      </c>
      <c r="G245" s="74">
        <v>106149.02099999999</v>
      </c>
      <c r="H245" s="74">
        <v>0</v>
      </c>
      <c r="I245" s="74">
        <v>295089.97200000001</v>
      </c>
      <c r="J245" s="74">
        <v>3589.95</v>
      </c>
      <c r="K245" s="74">
        <v>13029.573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2950.5140000000001</v>
      </c>
      <c r="R245" s="74">
        <v>0</v>
      </c>
      <c r="S245" s="74">
        <v>0</v>
      </c>
    </row>
    <row r="246" spans="1:19">
      <c r="A246" s="74" t="s">
        <v>694</v>
      </c>
      <c r="B246" s="75">
        <v>881971000000</v>
      </c>
      <c r="C246" s="74">
        <v>591515.777</v>
      </c>
      <c r="D246" s="74" t="s">
        <v>817</v>
      </c>
      <c r="E246" s="74">
        <v>102647.053</v>
      </c>
      <c r="F246" s="74">
        <v>127075.755</v>
      </c>
      <c r="G246" s="74">
        <v>38785.133000000002</v>
      </c>
      <c r="H246" s="74">
        <v>0</v>
      </c>
      <c r="I246" s="74">
        <v>308730.04700000002</v>
      </c>
      <c r="J246" s="74">
        <v>0</v>
      </c>
      <c r="K246" s="74">
        <v>11921.745999999999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2356.0439999999999</v>
      </c>
      <c r="R246" s="74">
        <v>0</v>
      </c>
      <c r="S246" s="74">
        <v>0</v>
      </c>
    </row>
    <row r="247" spans="1:19">
      <c r="A247" s="74" t="s">
        <v>695</v>
      </c>
      <c r="B247" s="75">
        <v>745247000000</v>
      </c>
      <c r="C247" s="74">
        <v>518126.37400000001</v>
      </c>
      <c r="D247" s="74" t="s">
        <v>818</v>
      </c>
      <c r="E247" s="74">
        <v>87035.740999999995</v>
      </c>
      <c r="F247" s="74">
        <v>134092.70499999999</v>
      </c>
      <c r="G247" s="74">
        <v>35816.665999999997</v>
      </c>
      <c r="H247" s="74">
        <v>0</v>
      </c>
      <c r="I247" s="74">
        <v>248564.78099999999</v>
      </c>
      <c r="J247" s="74">
        <v>0</v>
      </c>
      <c r="K247" s="74">
        <v>10345.912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2270.5700000000002</v>
      </c>
      <c r="R247" s="74">
        <v>0</v>
      </c>
      <c r="S247" s="74">
        <v>0</v>
      </c>
    </row>
    <row r="248" spans="1:19">
      <c r="A248" s="74" t="s">
        <v>696</v>
      </c>
      <c r="B248" s="75">
        <v>603414000000</v>
      </c>
      <c r="C248" s="74">
        <v>464743.70199999999</v>
      </c>
      <c r="D248" s="74" t="s">
        <v>757</v>
      </c>
      <c r="E248" s="74">
        <v>115409.09600000001</v>
      </c>
      <c r="F248" s="74">
        <v>136430.36799999999</v>
      </c>
      <c r="G248" s="74">
        <v>35032.256000000001</v>
      </c>
      <c r="H248" s="74">
        <v>0</v>
      </c>
      <c r="I248" s="74">
        <v>167784.58799999999</v>
      </c>
      <c r="J248" s="74">
        <v>3589.95</v>
      </c>
      <c r="K248" s="74">
        <v>3607.2649999999999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2890.1790000000001</v>
      </c>
      <c r="R248" s="74">
        <v>0</v>
      </c>
      <c r="S248" s="74">
        <v>0</v>
      </c>
    </row>
    <row r="249" spans="1:19">
      <c r="A249" s="74" t="s">
        <v>697</v>
      </c>
      <c r="B249" s="75">
        <v>483634000000</v>
      </c>
      <c r="C249" s="74">
        <v>368626.147</v>
      </c>
      <c r="D249" s="74" t="s">
        <v>781</v>
      </c>
      <c r="E249" s="74">
        <v>115409.09600000001</v>
      </c>
      <c r="F249" s="74">
        <v>136430.36799999999</v>
      </c>
      <c r="G249" s="74">
        <v>32179.271000000001</v>
      </c>
      <c r="H249" s="74">
        <v>0</v>
      </c>
      <c r="I249" s="74">
        <v>76209.599000000002</v>
      </c>
      <c r="J249" s="74">
        <v>3589.95</v>
      </c>
      <c r="K249" s="74">
        <v>1935.799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2872.0639999999999</v>
      </c>
      <c r="R249" s="74">
        <v>0</v>
      </c>
      <c r="S249" s="74">
        <v>0</v>
      </c>
    </row>
    <row r="250" spans="1:19">
      <c r="A250" s="74" t="s">
        <v>698</v>
      </c>
      <c r="B250" s="75">
        <v>467979000000</v>
      </c>
      <c r="C250" s="74">
        <v>309504.34100000001</v>
      </c>
      <c r="D250" s="74" t="s">
        <v>819</v>
      </c>
      <c r="E250" s="74">
        <v>115409.09600000001</v>
      </c>
      <c r="F250" s="74">
        <v>136430.36799999999</v>
      </c>
      <c r="G250" s="74">
        <v>30835.208999999999</v>
      </c>
      <c r="H250" s="74">
        <v>0</v>
      </c>
      <c r="I250" s="74">
        <v>19647.392</v>
      </c>
      <c r="J250" s="74">
        <v>3589.95</v>
      </c>
      <c r="K250" s="74">
        <v>1249.5889999999999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2342.7359999999999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7612750000000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437263000000</v>
      </c>
      <c r="C253" s="74">
        <v>309504.34100000001</v>
      </c>
      <c r="D253" s="74"/>
      <c r="E253" s="74">
        <v>77122.967000000004</v>
      </c>
      <c r="F253" s="74">
        <v>127075.755</v>
      </c>
      <c r="G253" s="74">
        <v>30835.208999999999</v>
      </c>
      <c r="H253" s="74">
        <v>0</v>
      </c>
      <c r="I253" s="74">
        <v>19647.392</v>
      </c>
      <c r="J253" s="74">
        <v>0</v>
      </c>
      <c r="K253" s="74">
        <v>1249.5889999999999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2232.5810000000001</v>
      </c>
      <c r="R253" s="74">
        <v>0</v>
      </c>
      <c r="S253" s="74">
        <v>0</v>
      </c>
    </row>
    <row r="254" spans="1:19">
      <c r="A254" s="74" t="s">
        <v>701</v>
      </c>
      <c r="B254" s="75">
        <v>928659000000</v>
      </c>
      <c r="C254" s="74">
        <v>664457.82499999995</v>
      </c>
      <c r="D254" s="74"/>
      <c r="E254" s="74">
        <v>115409.09600000001</v>
      </c>
      <c r="F254" s="74">
        <v>136430.36799999999</v>
      </c>
      <c r="G254" s="74">
        <v>106149.02099999999</v>
      </c>
      <c r="H254" s="74">
        <v>0</v>
      </c>
      <c r="I254" s="74">
        <v>308730.04700000002</v>
      </c>
      <c r="J254" s="74">
        <v>3589.95</v>
      </c>
      <c r="K254" s="74">
        <v>13029.573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2950.5140000000001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78281.95</v>
      </c>
      <c r="C257" s="74">
        <v>70113.929999999993</v>
      </c>
      <c r="D257" s="74">
        <v>0</v>
      </c>
      <c r="E257" s="74">
        <v>148395.88</v>
      </c>
    </row>
    <row r="258" spans="1:5">
      <c r="A258" s="74" t="s">
        <v>735</v>
      </c>
      <c r="B258" s="74">
        <v>6.9</v>
      </c>
      <c r="C258" s="74">
        <v>6.18</v>
      </c>
      <c r="D258" s="74">
        <v>0</v>
      </c>
      <c r="E258" s="74">
        <v>13.08</v>
      </c>
    </row>
    <row r="259" spans="1:5">
      <c r="A259" s="74" t="s">
        <v>736</v>
      </c>
      <c r="B259" s="74">
        <v>6.9</v>
      </c>
      <c r="C259" s="74">
        <v>6.18</v>
      </c>
      <c r="D259" s="74">
        <v>0</v>
      </c>
      <c r="E259" s="74">
        <v>13.08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16915.27</v>
      </c>
      <c r="C2" s="74">
        <v>1490.95</v>
      </c>
      <c r="D2" s="74">
        <v>1490.95</v>
      </c>
    </row>
    <row r="3" spans="1:7">
      <c r="A3" s="74" t="s">
        <v>424</v>
      </c>
      <c r="B3" s="74">
        <v>16915.27</v>
      </c>
      <c r="C3" s="74">
        <v>1490.95</v>
      </c>
      <c r="D3" s="74">
        <v>1490.95</v>
      </c>
    </row>
    <row r="4" spans="1:7">
      <c r="A4" s="74" t="s">
        <v>425</v>
      </c>
      <c r="B4" s="74">
        <v>22405.55</v>
      </c>
      <c r="C4" s="74">
        <v>1974.88</v>
      </c>
      <c r="D4" s="74">
        <v>1974.88</v>
      </c>
    </row>
    <row r="5" spans="1:7">
      <c r="A5" s="74" t="s">
        <v>426</v>
      </c>
      <c r="B5" s="74">
        <v>22405.55</v>
      </c>
      <c r="C5" s="74">
        <v>1974.88</v>
      </c>
      <c r="D5" s="74">
        <v>1974.88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2088.65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975.92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56.3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780.79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50.65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6985.33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74.989999999999995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6052.43</v>
      </c>
      <c r="C28" s="74">
        <v>10862.83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0.59099999999999997</v>
      </c>
      <c r="E63" s="74">
        <v>0.65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0.59099999999999997</v>
      </c>
      <c r="E64" s="74">
        <v>0.65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0.59099999999999997</v>
      </c>
      <c r="E66" s="74">
        <v>0.65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0.59099999999999997</v>
      </c>
      <c r="E67" s="74">
        <v>0.65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0.59099999999999997</v>
      </c>
      <c r="E68" s="74">
        <v>0.65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0.59099999999999997</v>
      </c>
      <c r="E69" s="74">
        <v>0.65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0.59099999999999997</v>
      </c>
      <c r="E70" s="74">
        <v>0.65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0.59099999999999997</v>
      </c>
      <c r="E71" s="74">
        <v>0.65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0.59099999999999997</v>
      </c>
      <c r="E72" s="74">
        <v>0.65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0.59099999999999997</v>
      </c>
      <c r="E74" s="74">
        <v>0.65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0.59099999999999997</v>
      </c>
      <c r="E75" s="74">
        <v>0.65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0.59099999999999997</v>
      </c>
      <c r="E76" s="74">
        <v>0.65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0.59099999999999997</v>
      </c>
      <c r="E77" s="74">
        <v>0.65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0.59099999999999997</v>
      </c>
      <c r="E79" s="74">
        <v>0.65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0.59099999999999997</v>
      </c>
      <c r="E80" s="74">
        <v>0.65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0.59099999999999997</v>
      </c>
      <c r="E81" s="74">
        <v>0.65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0.59099999999999997</v>
      </c>
      <c r="E82" s="74">
        <v>0.65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0.59099999999999997</v>
      </c>
      <c r="E83" s="74">
        <v>0.65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0.59099999999999997</v>
      </c>
      <c r="E84" s="74">
        <v>0.65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0.59099999999999997</v>
      </c>
      <c r="E85" s="74">
        <v>0.65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0.59099999999999997</v>
      </c>
      <c r="E86" s="74">
        <v>0.65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0.59099999999999997</v>
      </c>
      <c r="E87" s="74">
        <v>0.65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0.59099999999999997</v>
      </c>
      <c r="E88" s="74">
        <v>0.65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0.59099999999999997</v>
      </c>
      <c r="E89" s="74">
        <v>0.65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0.59099999999999997</v>
      </c>
      <c r="E90" s="74">
        <v>0.65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0.59099999999999997</v>
      </c>
      <c r="E91" s="74">
        <v>0.65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0.59099999999999997</v>
      </c>
      <c r="E92" s="74">
        <v>0.65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0.59099999999999997</v>
      </c>
      <c r="E93" s="74">
        <v>0.65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0.59099999999999997</v>
      </c>
      <c r="E94" s="74">
        <v>0.65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0.59099999999999997</v>
      </c>
      <c r="E96" s="74">
        <v>0.65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0.59099999999999997</v>
      </c>
      <c r="E97" s="74">
        <v>0.65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0.59099999999999997</v>
      </c>
      <c r="E99" s="74">
        <v>0.65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0.59099999999999997</v>
      </c>
      <c r="E101" s="74">
        <v>0.65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0.59099999999999997</v>
      </c>
      <c r="E103" s="74">
        <v>0.65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0.59099999999999997</v>
      </c>
      <c r="E105" s="74">
        <v>0.65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0.59099999999999997</v>
      </c>
      <c r="E106" s="74">
        <v>0.65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0.59099999999999997</v>
      </c>
      <c r="E107" s="74">
        <v>0.65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0.59099999999999997</v>
      </c>
      <c r="E109" s="74">
        <v>0.65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0.59099999999999997</v>
      </c>
      <c r="E110" s="74">
        <v>0.65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0.59099999999999997</v>
      </c>
      <c r="E111" s="74">
        <v>0.65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0.40200000000000002</v>
      </c>
      <c r="G116" s="74">
        <v>0.495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0.40200000000000002</v>
      </c>
      <c r="G117" s="74">
        <v>0.495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0.40200000000000002</v>
      </c>
      <c r="G118" s="74">
        <v>0.495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0.40200000000000002</v>
      </c>
      <c r="G119" s="74">
        <v>0.495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0.40200000000000002</v>
      </c>
      <c r="G120" s="74">
        <v>0.495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0.501</v>
      </c>
      <c r="G121" s="74">
        <v>0.622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0.40200000000000002</v>
      </c>
      <c r="G122" s="74">
        <v>0.495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0.40200000000000002</v>
      </c>
      <c r="G123" s="74">
        <v>0.495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0.501</v>
      </c>
      <c r="G124" s="74">
        <v>0.622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0.40200000000000002</v>
      </c>
      <c r="G125" s="74">
        <v>0.495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0.40200000000000002</v>
      </c>
      <c r="G126" s="74">
        <v>0.495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0.501</v>
      </c>
      <c r="G127" s="74">
        <v>0.622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0.40200000000000002</v>
      </c>
      <c r="G128" s="74">
        <v>0.495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0.501</v>
      </c>
      <c r="G129" s="74">
        <v>0.622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0.501</v>
      </c>
      <c r="G130" s="74">
        <v>0.622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0.40200000000000002</v>
      </c>
      <c r="G131" s="74">
        <v>0.495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0.40200000000000002</v>
      </c>
      <c r="G132" s="74">
        <v>0.495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0.40200000000000002</v>
      </c>
      <c r="G133" s="74">
        <v>0.495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0.40200000000000002</v>
      </c>
      <c r="G134" s="74">
        <v>0.495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0.501</v>
      </c>
      <c r="G135" s="74">
        <v>0.622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0.40200000000000002</v>
      </c>
      <c r="G136" s="74">
        <v>0.495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0.40200000000000002</v>
      </c>
      <c r="G137" s="74">
        <v>0.495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0.501</v>
      </c>
      <c r="G138" s="74">
        <v>0.622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0.501</v>
      </c>
      <c r="G139" s="74">
        <v>0.622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0.501</v>
      </c>
      <c r="G140" s="74">
        <v>0.622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0.40200000000000002</v>
      </c>
      <c r="G141" s="74">
        <v>0.495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0.40200000000000002</v>
      </c>
      <c r="G142" s="74">
        <v>0.495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0.501</v>
      </c>
      <c r="G143" s="74">
        <v>0.622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0.501</v>
      </c>
      <c r="G144" s="74">
        <v>0.622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0.40200000000000002</v>
      </c>
      <c r="G145" s="74">
        <v>0.495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0.437</v>
      </c>
      <c r="G146" s="74">
        <v>0.54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0.501</v>
      </c>
      <c r="G147" s="74">
        <v>0.622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0.40200000000000002</v>
      </c>
      <c r="G148" s="74">
        <v>0.495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1303380.78</v>
      </c>
      <c r="D151" s="74">
        <v>2.8</v>
      </c>
    </row>
    <row r="152" spans="1:11">
      <c r="A152" s="74" t="s">
        <v>662</v>
      </c>
      <c r="B152" s="74" t="s">
        <v>663</v>
      </c>
      <c r="C152" s="74">
        <v>1125260.04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16113.72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13903.35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148561.97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97279.62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13393.69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11156.43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4913.12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4287.8100000000004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26965.02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590715.55000000005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370615.25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5475.25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1.26</v>
      </c>
      <c r="F197" s="74">
        <v>799.22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1.08</v>
      </c>
      <c r="F198" s="74">
        <v>684.16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11.04</v>
      </c>
      <c r="F199" s="74">
        <v>7027.86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7.57</v>
      </c>
      <c r="F200" s="74">
        <v>4819.37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1.04</v>
      </c>
      <c r="F201" s="74">
        <v>659.24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0.86</v>
      </c>
      <c r="F202" s="74">
        <v>544.77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0.39</v>
      </c>
      <c r="F203" s="74">
        <v>246.06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0.34</v>
      </c>
      <c r="F204" s="74">
        <v>213.75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2.06</v>
      </c>
      <c r="F205" s="74">
        <v>1310.67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34.81</v>
      </c>
      <c r="F208" s="74">
        <v>78678.539999999994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6252.49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11943.68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85465.498399999997</v>
      </c>
      <c r="C221" s="74">
        <v>92.094200000000001</v>
      </c>
      <c r="D221" s="74">
        <v>93.036799999999999</v>
      </c>
      <c r="E221" s="74">
        <v>0</v>
      </c>
      <c r="F221" s="74">
        <v>5.0000000000000001E-4</v>
      </c>
      <c r="G221" s="75">
        <v>1225400</v>
      </c>
      <c r="H221" s="74">
        <v>31134.347099999999</v>
      </c>
    </row>
    <row r="222" spans="1:8">
      <c r="A222" s="74" t="s">
        <v>689</v>
      </c>
      <c r="B222" s="74">
        <v>71601.045299999998</v>
      </c>
      <c r="C222" s="74">
        <v>78.402600000000007</v>
      </c>
      <c r="D222" s="74">
        <v>85.913399999999996</v>
      </c>
      <c r="E222" s="74">
        <v>0</v>
      </c>
      <c r="F222" s="74">
        <v>4.0000000000000002E-4</v>
      </c>
      <c r="G222" s="75">
        <v>1132080</v>
      </c>
      <c r="H222" s="74">
        <v>26217.325199999999</v>
      </c>
    </row>
    <row r="223" spans="1:8">
      <c r="A223" s="74" t="s">
        <v>690</v>
      </c>
      <c r="B223" s="74">
        <v>78380.985199999996</v>
      </c>
      <c r="C223" s="74">
        <v>86.440299999999993</v>
      </c>
      <c r="D223" s="74">
        <v>97.967500000000001</v>
      </c>
      <c r="E223" s="74">
        <v>0</v>
      </c>
      <c r="F223" s="74">
        <v>5.0000000000000001E-4</v>
      </c>
      <c r="G223" s="75">
        <v>1291140</v>
      </c>
      <c r="H223" s="74">
        <v>28765.593799999999</v>
      </c>
    </row>
    <row r="224" spans="1:8">
      <c r="A224" s="74" t="s">
        <v>691</v>
      </c>
      <c r="B224" s="74">
        <v>69368.349300000002</v>
      </c>
      <c r="C224" s="74">
        <v>78.421499999999995</v>
      </c>
      <c r="D224" s="74">
        <v>98.965000000000003</v>
      </c>
      <c r="E224" s="74">
        <v>0</v>
      </c>
      <c r="F224" s="74">
        <v>5.0000000000000001E-4</v>
      </c>
      <c r="G224" s="75">
        <v>1304950</v>
      </c>
      <c r="H224" s="74">
        <v>25663.673999999999</v>
      </c>
    </row>
    <row r="225" spans="1:19">
      <c r="A225" s="74" t="s">
        <v>398</v>
      </c>
      <c r="B225" s="74">
        <v>67507.9764</v>
      </c>
      <c r="C225" s="74">
        <v>79.281199999999998</v>
      </c>
      <c r="D225" s="74">
        <v>115.2285</v>
      </c>
      <c r="E225" s="74">
        <v>0</v>
      </c>
      <c r="F225" s="74">
        <v>5.0000000000000001E-4</v>
      </c>
      <c r="G225" s="75">
        <v>1520300</v>
      </c>
      <c r="H225" s="74">
        <v>25292.735100000002</v>
      </c>
    </row>
    <row r="226" spans="1:19">
      <c r="A226" s="74" t="s">
        <v>692</v>
      </c>
      <c r="B226" s="74">
        <v>64198.825400000002</v>
      </c>
      <c r="C226" s="74">
        <v>77.278099999999995</v>
      </c>
      <c r="D226" s="74">
        <v>121.60339999999999</v>
      </c>
      <c r="E226" s="74">
        <v>0</v>
      </c>
      <c r="F226" s="74">
        <v>5.9999999999999995E-4</v>
      </c>
      <c r="G226" s="75">
        <v>1604890</v>
      </c>
      <c r="H226" s="74">
        <v>24254.601299999998</v>
      </c>
    </row>
    <row r="227" spans="1:19">
      <c r="A227" s="74" t="s">
        <v>693</v>
      </c>
      <c r="B227" s="74">
        <v>67016.573399999994</v>
      </c>
      <c r="C227" s="74">
        <v>82.470399999999998</v>
      </c>
      <c r="D227" s="74">
        <v>138.43639999999999</v>
      </c>
      <c r="E227" s="74">
        <v>0</v>
      </c>
      <c r="F227" s="74">
        <v>5.9999999999999995E-4</v>
      </c>
      <c r="G227" s="75">
        <v>1827460</v>
      </c>
      <c r="H227" s="74">
        <v>25511.991000000002</v>
      </c>
    </row>
    <row r="228" spans="1:19">
      <c r="A228" s="74" t="s">
        <v>694</v>
      </c>
      <c r="B228" s="74">
        <v>67114.5288</v>
      </c>
      <c r="C228" s="74">
        <v>82.871300000000005</v>
      </c>
      <c r="D228" s="74">
        <v>140.42910000000001</v>
      </c>
      <c r="E228" s="74">
        <v>0</v>
      </c>
      <c r="F228" s="74">
        <v>5.9999999999999995E-4</v>
      </c>
      <c r="G228" s="75">
        <v>1853830</v>
      </c>
      <c r="H228" s="74">
        <v>25579.312000000002</v>
      </c>
    </row>
    <row r="229" spans="1:19">
      <c r="A229" s="74" t="s">
        <v>695</v>
      </c>
      <c r="B229" s="74">
        <v>63396.673300000002</v>
      </c>
      <c r="C229" s="74">
        <v>76.490200000000002</v>
      </c>
      <c r="D229" s="74">
        <v>121.21850000000001</v>
      </c>
      <c r="E229" s="74">
        <v>0</v>
      </c>
      <c r="F229" s="74">
        <v>5.0000000000000001E-4</v>
      </c>
      <c r="G229" s="75">
        <v>1599850</v>
      </c>
      <c r="H229" s="74">
        <v>23970.573700000001</v>
      </c>
    </row>
    <row r="230" spans="1:19">
      <c r="A230" s="74" t="s">
        <v>696</v>
      </c>
      <c r="B230" s="74">
        <v>65671.5723</v>
      </c>
      <c r="C230" s="74">
        <v>75.986800000000002</v>
      </c>
      <c r="D230" s="74">
        <v>104.8293</v>
      </c>
      <c r="E230" s="74">
        <v>0</v>
      </c>
      <c r="F230" s="74">
        <v>5.0000000000000001E-4</v>
      </c>
      <c r="G230" s="75">
        <v>1382810</v>
      </c>
      <c r="H230" s="74">
        <v>24482.8433</v>
      </c>
    </row>
    <row r="231" spans="1:19">
      <c r="A231" s="74" t="s">
        <v>697</v>
      </c>
      <c r="B231" s="74">
        <v>73100.931800000006</v>
      </c>
      <c r="C231" s="74">
        <v>80.700599999999994</v>
      </c>
      <c r="D231" s="74">
        <v>91.899699999999996</v>
      </c>
      <c r="E231" s="74">
        <v>0</v>
      </c>
      <c r="F231" s="74">
        <v>5.0000000000000001E-4</v>
      </c>
      <c r="G231" s="75">
        <v>1211200</v>
      </c>
      <c r="H231" s="74">
        <v>26836.748500000002</v>
      </c>
    </row>
    <row r="232" spans="1:19">
      <c r="A232" s="74" t="s">
        <v>698</v>
      </c>
      <c r="B232" s="74">
        <v>84010.662800000006</v>
      </c>
      <c r="C232" s="74">
        <v>90.743799999999993</v>
      </c>
      <c r="D232" s="74">
        <v>92.840800000000002</v>
      </c>
      <c r="E232" s="74">
        <v>0</v>
      </c>
      <c r="F232" s="74">
        <v>5.0000000000000001E-4</v>
      </c>
      <c r="G232" s="75">
        <v>1222910</v>
      </c>
      <c r="H232" s="74">
        <v>30627.639599999999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4">
        <v>856833.62250000006</v>
      </c>
      <c r="C234" s="74">
        <v>981.18100000000004</v>
      </c>
      <c r="D234" s="74">
        <v>1302.3686</v>
      </c>
      <c r="E234" s="74">
        <v>0</v>
      </c>
      <c r="F234" s="74">
        <v>6.1999999999999998E-3</v>
      </c>
      <c r="G234" s="75">
        <v>17176800</v>
      </c>
      <c r="H234" s="74">
        <v>318337.38439999998</v>
      </c>
    </row>
    <row r="235" spans="1:19">
      <c r="A235" s="74" t="s">
        <v>700</v>
      </c>
      <c r="B235" s="74">
        <v>63396.673300000002</v>
      </c>
      <c r="C235" s="74">
        <v>75.986800000000002</v>
      </c>
      <c r="D235" s="74">
        <v>85.913399999999996</v>
      </c>
      <c r="E235" s="74">
        <v>0</v>
      </c>
      <c r="F235" s="74">
        <v>4.0000000000000002E-4</v>
      </c>
      <c r="G235" s="75">
        <v>1132080</v>
      </c>
      <c r="H235" s="74">
        <v>23970.573700000001</v>
      </c>
    </row>
    <row r="236" spans="1:19">
      <c r="A236" s="74" t="s">
        <v>701</v>
      </c>
      <c r="B236" s="74">
        <v>85465.498399999997</v>
      </c>
      <c r="C236" s="74">
        <v>92.094200000000001</v>
      </c>
      <c r="D236" s="74">
        <v>140.42910000000001</v>
      </c>
      <c r="E236" s="74">
        <v>0</v>
      </c>
      <c r="F236" s="74">
        <v>5.9999999999999995E-4</v>
      </c>
      <c r="G236" s="75">
        <v>1853830</v>
      </c>
      <c r="H236" s="74">
        <v>31134.347099999999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431784000000</v>
      </c>
      <c r="C239" s="74">
        <v>288834.65700000001</v>
      </c>
      <c r="D239" s="74" t="s">
        <v>820</v>
      </c>
      <c r="E239" s="74">
        <v>115409.09600000001</v>
      </c>
      <c r="F239" s="74">
        <v>136430.36799999999</v>
      </c>
      <c r="G239" s="74">
        <v>25911.047999999999</v>
      </c>
      <c r="H239" s="74">
        <v>0</v>
      </c>
      <c r="I239" s="74">
        <v>2958.9879999999998</v>
      </c>
      <c r="J239" s="74">
        <v>3589.95</v>
      </c>
      <c r="K239" s="74">
        <v>1668.884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2866.3240000000001</v>
      </c>
      <c r="R239" s="74">
        <v>0</v>
      </c>
      <c r="S239" s="74">
        <v>0</v>
      </c>
    </row>
    <row r="240" spans="1:19">
      <c r="A240" s="74" t="s">
        <v>689</v>
      </c>
      <c r="B240" s="75">
        <v>398900000000</v>
      </c>
      <c r="C240" s="74">
        <v>324093.87599999999</v>
      </c>
      <c r="D240" s="74" t="s">
        <v>821</v>
      </c>
      <c r="E240" s="74">
        <v>115409.09600000001</v>
      </c>
      <c r="F240" s="74">
        <v>136430.36799999999</v>
      </c>
      <c r="G240" s="74">
        <v>27422.219000000001</v>
      </c>
      <c r="H240" s="74">
        <v>0</v>
      </c>
      <c r="I240" s="74">
        <v>37424.010999999999</v>
      </c>
      <c r="J240" s="74">
        <v>3589.95</v>
      </c>
      <c r="K240" s="74">
        <v>1476.7049999999999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2341.527</v>
      </c>
      <c r="R240" s="74">
        <v>0</v>
      </c>
      <c r="S240" s="74">
        <v>0</v>
      </c>
    </row>
    <row r="241" spans="1:19">
      <c r="A241" s="74" t="s">
        <v>690</v>
      </c>
      <c r="B241" s="75">
        <v>454946000000</v>
      </c>
      <c r="C241" s="74">
        <v>381598.48100000003</v>
      </c>
      <c r="D241" s="74" t="s">
        <v>822</v>
      </c>
      <c r="E241" s="74">
        <v>115409.09600000001</v>
      </c>
      <c r="F241" s="74">
        <v>136430.36799999999</v>
      </c>
      <c r="G241" s="74">
        <v>28499.79</v>
      </c>
      <c r="H241" s="74">
        <v>0</v>
      </c>
      <c r="I241" s="74">
        <v>92170.104000000007</v>
      </c>
      <c r="J241" s="74">
        <v>3589.95</v>
      </c>
      <c r="K241" s="74">
        <v>2606.0509999999999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2893.1219999999998</v>
      </c>
      <c r="R241" s="74">
        <v>0</v>
      </c>
      <c r="S241" s="74">
        <v>0</v>
      </c>
    </row>
    <row r="242" spans="1:19">
      <c r="A242" s="74" t="s">
        <v>691</v>
      </c>
      <c r="B242" s="75">
        <v>459813000000</v>
      </c>
      <c r="C242" s="74">
        <v>369372.43800000002</v>
      </c>
      <c r="D242" s="74" t="s">
        <v>763</v>
      </c>
      <c r="E242" s="74">
        <v>115409.09600000001</v>
      </c>
      <c r="F242" s="74">
        <v>136430.36799999999</v>
      </c>
      <c r="G242" s="74">
        <v>28232.241000000002</v>
      </c>
      <c r="H242" s="74">
        <v>0</v>
      </c>
      <c r="I242" s="74">
        <v>81463.650999999998</v>
      </c>
      <c r="J242" s="74">
        <v>3589.95</v>
      </c>
      <c r="K242" s="74">
        <v>1892.204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2354.9279999999999</v>
      </c>
      <c r="R242" s="74">
        <v>0</v>
      </c>
      <c r="S242" s="74">
        <v>0</v>
      </c>
    </row>
    <row r="243" spans="1:19">
      <c r="A243" s="74" t="s">
        <v>398</v>
      </c>
      <c r="B243" s="75">
        <v>535695000000</v>
      </c>
      <c r="C243" s="74">
        <v>419742.07199999999</v>
      </c>
      <c r="D243" s="74" t="s">
        <v>823</v>
      </c>
      <c r="E243" s="74">
        <v>115409.09600000001</v>
      </c>
      <c r="F243" s="74">
        <v>136430.36799999999</v>
      </c>
      <c r="G243" s="74">
        <v>29889.491999999998</v>
      </c>
      <c r="H243" s="74">
        <v>0</v>
      </c>
      <c r="I243" s="74">
        <v>128106.6</v>
      </c>
      <c r="J243" s="74">
        <v>3589.95</v>
      </c>
      <c r="K243" s="74">
        <v>3409.4769999999999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2907.0889999999999</v>
      </c>
      <c r="R243" s="74">
        <v>0</v>
      </c>
      <c r="S243" s="74">
        <v>0</v>
      </c>
    </row>
    <row r="244" spans="1:19">
      <c r="A244" s="74" t="s">
        <v>692</v>
      </c>
      <c r="B244" s="75">
        <v>565501000000</v>
      </c>
      <c r="C244" s="74">
        <v>443882.53</v>
      </c>
      <c r="D244" s="74" t="s">
        <v>754</v>
      </c>
      <c r="E244" s="74">
        <v>115409.09600000001</v>
      </c>
      <c r="F244" s="74">
        <v>136430.36799999999</v>
      </c>
      <c r="G244" s="74">
        <v>30897.439999999999</v>
      </c>
      <c r="H244" s="74">
        <v>0</v>
      </c>
      <c r="I244" s="74">
        <v>154330.61799999999</v>
      </c>
      <c r="J244" s="74">
        <v>0</v>
      </c>
      <c r="K244" s="74">
        <v>4440.1859999999997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2374.8209999999999</v>
      </c>
      <c r="R244" s="74">
        <v>0</v>
      </c>
      <c r="S244" s="74">
        <v>0</v>
      </c>
    </row>
    <row r="245" spans="1:19">
      <c r="A245" s="74" t="s">
        <v>693</v>
      </c>
      <c r="B245" s="75">
        <v>643926000000</v>
      </c>
      <c r="C245" s="74">
        <v>477333.30499999999</v>
      </c>
      <c r="D245" s="74" t="s">
        <v>824</v>
      </c>
      <c r="E245" s="74">
        <v>115409.09600000001</v>
      </c>
      <c r="F245" s="74">
        <v>136430.36799999999</v>
      </c>
      <c r="G245" s="74">
        <v>32418.69</v>
      </c>
      <c r="H245" s="74">
        <v>0</v>
      </c>
      <c r="I245" s="74">
        <v>186307.99600000001</v>
      </c>
      <c r="J245" s="74">
        <v>0</v>
      </c>
      <c r="K245" s="74">
        <v>3841.3789999999999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2925.7759999999998</v>
      </c>
      <c r="R245" s="74">
        <v>0</v>
      </c>
      <c r="S245" s="74">
        <v>0</v>
      </c>
    </row>
    <row r="246" spans="1:19">
      <c r="A246" s="74" t="s">
        <v>694</v>
      </c>
      <c r="B246" s="75">
        <v>653215000000</v>
      </c>
      <c r="C246" s="74">
        <v>453926.00099999999</v>
      </c>
      <c r="D246" s="74" t="s">
        <v>825</v>
      </c>
      <c r="E246" s="74">
        <v>115409.09600000001</v>
      </c>
      <c r="F246" s="74">
        <v>136430.36799999999</v>
      </c>
      <c r="G246" s="74">
        <v>30931.641</v>
      </c>
      <c r="H246" s="74">
        <v>0</v>
      </c>
      <c r="I246" s="74">
        <v>165130.755</v>
      </c>
      <c r="J246" s="74">
        <v>0</v>
      </c>
      <c r="K246" s="74">
        <v>3625.1610000000001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2398.98</v>
      </c>
      <c r="R246" s="74">
        <v>0</v>
      </c>
      <c r="S246" s="74">
        <v>0</v>
      </c>
    </row>
    <row r="247" spans="1:19">
      <c r="A247" s="74" t="s">
        <v>695</v>
      </c>
      <c r="B247" s="75">
        <v>563725000000</v>
      </c>
      <c r="C247" s="74">
        <v>544968.05099999998</v>
      </c>
      <c r="D247" s="74" t="s">
        <v>826</v>
      </c>
      <c r="E247" s="74">
        <v>87035.740999999995</v>
      </c>
      <c r="F247" s="74">
        <v>134092.70499999999</v>
      </c>
      <c r="G247" s="74">
        <v>30507.850999999999</v>
      </c>
      <c r="H247" s="74">
        <v>0</v>
      </c>
      <c r="I247" s="74">
        <v>286057.299</v>
      </c>
      <c r="J247" s="74">
        <v>0</v>
      </c>
      <c r="K247" s="74">
        <v>5006.2449999999999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2268.21</v>
      </c>
      <c r="R247" s="74">
        <v>0</v>
      </c>
      <c r="S247" s="74">
        <v>0</v>
      </c>
    </row>
    <row r="248" spans="1:19">
      <c r="A248" s="74" t="s">
        <v>696</v>
      </c>
      <c r="B248" s="75">
        <v>487247000000</v>
      </c>
      <c r="C248" s="74">
        <v>386311.23</v>
      </c>
      <c r="D248" s="74" t="s">
        <v>827</v>
      </c>
      <c r="E248" s="74">
        <v>115409.09600000001</v>
      </c>
      <c r="F248" s="74">
        <v>136430.36799999999</v>
      </c>
      <c r="G248" s="74">
        <v>28159.306</v>
      </c>
      <c r="H248" s="74">
        <v>0</v>
      </c>
      <c r="I248" s="74">
        <v>98343.784</v>
      </c>
      <c r="J248" s="74">
        <v>3589.95</v>
      </c>
      <c r="K248" s="74">
        <v>2026.5260000000001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2352.201</v>
      </c>
      <c r="R248" s="74">
        <v>0</v>
      </c>
      <c r="S248" s="74">
        <v>0</v>
      </c>
    </row>
    <row r="249" spans="1:19">
      <c r="A249" s="74" t="s">
        <v>697</v>
      </c>
      <c r="B249" s="75">
        <v>426778000000</v>
      </c>
      <c r="C249" s="74">
        <v>322270.22100000002</v>
      </c>
      <c r="D249" s="74" t="s">
        <v>801</v>
      </c>
      <c r="E249" s="74">
        <v>115409.09600000001</v>
      </c>
      <c r="F249" s="74">
        <v>136430.36799999999</v>
      </c>
      <c r="G249" s="74">
        <v>27033.809000000001</v>
      </c>
      <c r="H249" s="74">
        <v>0</v>
      </c>
      <c r="I249" s="74">
        <v>35152.453999999998</v>
      </c>
      <c r="J249" s="74">
        <v>3589.95</v>
      </c>
      <c r="K249" s="74">
        <v>1754.62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2899.924</v>
      </c>
      <c r="R249" s="74">
        <v>0</v>
      </c>
      <c r="S249" s="74">
        <v>0</v>
      </c>
    </row>
    <row r="250" spans="1:19">
      <c r="A250" s="74" t="s">
        <v>698</v>
      </c>
      <c r="B250" s="75">
        <v>430904000000</v>
      </c>
      <c r="C250" s="74">
        <v>286961.72200000001</v>
      </c>
      <c r="D250" s="74" t="s">
        <v>828</v>
      </c>
      <c r="E250" s="74">
        <v>115409.09600000001</v>
      </c>
      <c r="F250" s="74">
        <v>136430.36799999999</v>
      </c>
      <c r="G250" s="74">
        <v>26637.394</v>
      </c>
      <c r="H250" s="74">
        <v>0</v>
      </c>
      <c r="I250" s="74">
        <v>848.28700000000003</v>
      </c>
      <c r="J250" s="74">
        <v>3589.95</v>
      </c>
      <c r="K250" s="74">
        <v>1154.883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2891.7429999999999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6052430000000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398900000000</v>
      </c>
      <c r="C253" s="74">
        <v>286961.72200000001</v>
      </c>
      <c r="D253" s="74"/>
      <c r="E253" s="74">
        <v>87035.740999999995</v>
      </c>
      <c r="F253" s="74">
        <v>134092.70499999999</v>
      </c>
      <c r="G253" s="74">
        <v>25911.047999999999</v>
      </c>
      <c r="H253" s="74">
        <v>0</v>
      </c>
      <c r="I253" s="74">
        <v>848.28700000000003</v>
      </c>
      <c r="J253" s="74">
        <v>0</v>
      </c>
      <c r="K253" s="74">
        <v>1154.883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2268.21</v>
      </c>
      <c r="R253" s="74">
        <v>0</v>
      </c>
      <c r="S253" s="74">
        <v>0</v>
      </c>
    </row>
    <row r="254" spans="1:19">
      <c r="A254" s="74" t="s">
        <v>701</v>
      </c>
      <c r="B254" s="75">
        <v>653215000000</v>
      </c>
      <c r="C254" s="74">
        <v>544968.05099999998</v>
      </c>
      <c r="D254" s="74"/>
      <c r="E254" s="74">
        <v>115409.09600000001</v>
      </c>
      <c r="F254" s="74">
        <v>136430.36799999999</v>
      </c>
      <c r="G254" s="74">
        <v>32418.69</v>
      </c>
      <c r="H254" s="74">
        <v>0</v>
      </c>
      <c r="I254" s="74">
        <v>286057.299</v>
      </c>
      <c r="J254" s="74">
        <v>3589.95</v>
      </c>
      <c r="K254" s="74">
        <v>5006.2449999999999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2925.7759999999998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123141.55</v>
      </c>
      <c r="C257" s="74">
        <v>90224.74</v>
      </c>
      <c r="D257" s="74">
        <v>0</v>
      </c>
      <c r="E257" s="74">
        <v>213366.28</v>
      </c>
    </row>
    <row r="258" spans="1:5">
      <c r="A258" s="74" t="s">
        <v>735</v>
      </c>
      <c r="B258" s="74">
        <v>10.85</v>
      </c>
      <c r="C258" s="74">
        <v>7.95</v>
      </c>
      <c r="D258" s="74">
        <v>0</v>
      </c>
      <c r="E258" s="74">
        <v>18.809999999999999</v>
      </c>
    </row>
    <row r="259" spans="1:5">
      <c r="A259" s="74" t="s">
        <v>736</v>
      </c>
      <c r="B259" s="74">
        <v>10.85</v>
      </c>
      <c r="C259" s="74">
        <v>7.95</v>
      </c>
      <c r="D259" s="74">
        <v>0</v>
      </c>
      <c r="E259" s="74">
        <v>18.809999999999999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19989.48</v>
      </c>
      <c r="C2" s="74">
        <v>1761.92</v>
      </c>
      <c r="D2" s="74">
        <v>1761.92</v>
      </c>
    </row>
    <row r="3" spans="1:7">
      <c r="A3" s="74" t="s">
        <v>424</v>
      </c>
      <c r="B3" s="74">
        <v>19989.48</v>
      </c>
      <c r="C3" s="74">
        <v>1761.92</v>
      </c>
      <c r="D3" s="74">
        <v>1761.92</v>
      </c>
    </row>
    <row r="4" spans="1:7">
      <c r="A4" s="74" t="s">
        <v>425</v>
      </c>
      <c r="B4" s="74">
        <v>38927.39</v>
      </c>
      <c r="C4" s="74">
        <v>3431.15</v>
      </c>
      <c r="D4" s="74">
        <v>3431.15</v>
      </c>
    </row>
    <row r="5" spans="1:7">
      <c r="A5" s="74" t="s">
        <v>426</v>
      </c>
      <c r="B5" s="74">
        <v>38927.39</v>
      </c>
      <c r="C5" s="74">
        <v>3431.15</v>
      </c>
      <c r="D5" s="74">
        <v>3431.15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3976.8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1871.74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786.68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64.37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7256.07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74.8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6967.76</v>
      </c>
      <c r="C28" s="74">
        <v>13021.71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0.51200000000000001</v>
      </c>
      <c r="E63" s="74">
        <v>0.55000000000000004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0.51200000000000001</v>
      </c>
      <c r="E64" s="74">
        <v>0.55000000000000004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0.51200000000000001</v>
      </c>
      <c r="E66" s="74">
        <v>0.55000000000000004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0.51200000000000001</v>
      </c>
      <c r="E67" s="74">
        <v>0.55000000000000004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0.51200000000000001</v>
      </c>
      <c r="E68" s="74">
        <v>0.55000000000000004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0.51200000000000001</v>
      </c>
      <c r="E69" s="74">
        <v>0.55000000000000004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0.51200000000000001</v>
      </c>
      <c r="E70" s="74">
        <v>0.55000000000000004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0.51200000000000001</v>
      </c>
      <c r="E71" s="74">
        <v>0.55000000000000004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0.51200000000000001</v>
      </c>
      <c r="E72" s="74">
        <v>0.55000000000000004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0.51200000000000001</v>
      </c>
      <c r="E74" s="74">
        <v>0.55000000000000004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0.51200000000000001</v>
      </c>
      <c r="E75" s="74">
        <v>0.55000000000000004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0.51200000000000001</v>
      </c>
      <c r="E76" s="74">
        <v>0.55000000000000004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0.51200000000000001</v>
      </c>
      <c r="E77" s="74">
        <v>0.55000000000000004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0.51200000000000001</v>
      </c>
      <c r="E79" s="74">
        <v>0.55000000000000004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0.51200000000000001</v>
      </c>
      <c r="E80" s="74">
        <v>0.55000000000000004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0.51200000000000001</v>
      </c>
      <c r="E81" s="74">
        <v>0.55000000000000004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0.51200000000000001</v>
      </c>
      <c r="E82" s="74">
        <v>0.55000000000000004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0.51200000000000001</v>
      </c>
      <c r="E83" s="74">
        <v>0.55000000000000004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0.51200000000000001</v>
      </c>
      <c r="E84" s="74">
        <v>0.55000000000000004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0.51200000000000001</v>
      </c>
      <c r="E85" s="74">
        <v>0.55000000000000004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0.51200000000000001</v>
      </c>
      <c r="E86" s="74">
        <v>0.55000000000000004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0.51200000000000001</v>
      </c>
      <c r="E87" s="74">
        <v>0.55000000000000004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0.51200000000000001</v>
      </c>
      <c r="E88" s="74">
        <v>0.55000000000000004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0.51200000000000001</v>
      </c>
      <c r="E89" s="74">
        <v>0.55000000000000004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0.51200000000000001</v>
      </c>
      <c r="E90" s="74">
        <v>0.55000000000000004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0.51200000000000001</v>
      </c>
      <c r="E91" s="74">
        <v>0.55000000000000004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0.51200000000000001</v>
      </c>
      <c r="E92" s="74">
        <v>0.55000000000000004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0.51200000000000001</v>
      </c>
      <c r="E93" s="74">
        <v>0.55000000000000004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0.51200000000000001</v>
      </c>
      <c r="E94" s="74">
        <v>0.55000000000000004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0.51200000000000001</v>
      </c>
      <c r="E96" s="74">
        <v>0.55000000000000004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0.51200000000000001</v>
      </c>
      <c r="E97" s="74">
        <v>0.55000000000000004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0.51200000000000001</v>
      </c>
      <c r="E99" s="74">
        <v>0.55000000000000004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0.51200000000000001</v>
      </c>
      <c r="E101" s="74">
        <v>0.55000000000000004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0.51200000000000001</v>
      </c>
      <c r="E103" s="74">
        <v>0.55000000000000004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0.51200000000000001</v>
      </c>
      <c r="E105" s="74">
        <v>0.55000000000000004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0.51200000000000001</v>
      </c>
      <c r="E106" s="74">
        <v>0.55000000000000004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0.51200000000000001</v>
      </c>
      <c r="E107" s="74">
        <v>0.55000000000000004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0.51200000000000001</v>
      </c>
      <c r="E109" s="74">
        <v>0.55000000000000004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0.51200000000000001</v>
      </c>
      <c r="E110" s="74">
        <v>0.55000000000000004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0.51200000000000001</v>
      </c>
      <c r="E111" s="74">
        <v>0.55000000000000004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0.40200000000000002</v>
      </c>
      <c r="G116" s="74">
        <v>0.495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0.40200000000000002</v>
      </c>
      <c r="G117" s="74">
        <v>0.495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0.40200000000000002</v>
      </c>
      <c r="G118" s="74">
        <v>0.495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0.40200000000000002</v>
      </c>
      <c r="G119" s="74">
        <v>0.495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0.40200000000000002</v>
      </c>
      <c r="G120" s="74">
        <v>0.495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0.501</v>
      </c>
      <c r="G121" s="74">
        <v>0.622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0.40200000000000002</v>
      </c>
      <c r="G122" s="74">
        <v>0.495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0.40200000000000002</v>
      </c>
      <c r="G123" s="74">
        <v>0.495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0.501</v>
      </c>
      <c r="G124" s="74">
        <v>0.622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0.40200000000000002</v>
      </c>
      <c r="G125" s="74">
        <v>0.495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0.40200000000000002</v>
      </c>
      <c r="G126" s="74">
        <v>0.495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0.501</v>
      </c>
      <c r="G127" s="74">
        <v>0.622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0.40200000000000002</v>
      </c>
      <c r="G128" s="74">
        <v>0.495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0.501</v>
      </c>
      <c r="G129" s="74">
        <v>0.622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0.501</v>
      </c>
      <c r="G130" s="74">
        <v>0.622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0.40200000000000002</v>
      </c>
      <c r="G131" s="74">
        <v>0.495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0.40200000000000002</v>
      </c>
      <c r="G132" s="74">
        <v>0.495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0.40200000000000002</v>
      </c>
      <c r="G133" s="74">
        <v>0.495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0.40200000000000002</v>
      </c>
      <c r="G134" s="74">
        <v>0.495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0.501</v>
      </c>
      <c r="G135" s="74">
        <v>0.622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0.40200000000000002</v>
      </c>
      <c r="G136" s="74">
        <v>0.495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0.40200000000000002</v>
      </c>
      <c r="G137" s="74">
        <v>0.495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0.501</v>
      </c>
      <c r="G138" s="74">
        <v>0.622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0.501</v>
      </c>
      <c r="G139" s="74">
        <v>0.622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0.501</v>
      </c>
      <c r="G140" s="74">
        <v>0.622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0.40200000000000002</v>
      </c>
      <c r="G141" s="74">
        <v>0.495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0.40200000000000002</v>
      </c>
      <c r="G142" s="74">
        <v>0.495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0.501</v>
      </c>
      <c r="G143" s="74">
        <v>0.622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0.501</v>
      </c>
      <c r="G144" s="74">
        <v>0.622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0.40200000000000002</v>
      </c>
      <c r="G145" s="74">
        <v>0.495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0.437</v>
      </c>
      <c r="G146" s="74">
        <v>0.54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0.501</v>
      </c>
      <c r="G147" s="74">
        <v>0.622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0.40200000000000002</v>
      </c>
      <c r="G148" s="74">
        <v>0.495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1704523.28</v>
      </c>
      <c r="D151" s="74">
        <v>2.8</v>
      </c>
    </row>
    <row r="152" spans="1:11">
      <c r="A152" s="74" t="s">
        <v>662</v>
      </c>
      <c r="B152" s="74" t="s">
        <v>663</v>
      </c>
      <c r="C152" s="74">
        <v>1506118.24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17570.29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16918.34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161023.21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137750.41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15075.24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13836.23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5391.68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5265.22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28461.97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864742.23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432530.14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5958.31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1.26</v>
      </c>
      <c r="F197" s="74">
        <v>801.18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1.21</v>
      </c>
      <c r="F198" s="74">
        <v>768.37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10.029999999999999</v>
      </c>
      <c r="F199" s="74">
        <v>6379.64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8.4600000000000009</v>
      </c>
      <c r="F200" s="74">
        <v>5386.24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1.06</v>
      </c>
      <c r="F201" s="74">
        <v>673.95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0.96</v>
      </c>
      <c r="F202" s="74">
        <v>610.72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0.39</v>
      </c>
      <c r="F203" s="74">
        <v>250.04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0.38</v>
      </c>
      <c r="F204" s="74">
        <v>244.07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1.86</v>
      </c>
      <c r="F205" s="74">
        <v>1186.26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35.83</v>
      </c>
      <c r="F208" s="74">
        <v>80979.62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8368.7199999999993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15619.6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244647.14110000001</v>
      </c>
      <c r="C221" s="74">
        <v>356.93950000000001</v>
      </c>
      <c r="D221" s="74">
        <v>809.53920000000005</v>
      </c>
      <c r="E221" s="74">
        <v>0</v>
      </c>
      <c r="F221" s="74">
        <v>2.5999999999999999E-3</v>
      </c>
      <c r="G221" s="74">
        <v>186250.2507</v>
      </c>
      <c r="H221" s="74">
        <v>97567.988400000002</v>
      </c>
    </row>
    <row r="222" spans="1:8">
      <c r="A222" s="74" t="s">
        <v>689</v>
      </c>
      <c r="B222" s="74">
        <v>213810.9662</v>
      </c>
      <c r="C222" s="74">
        <v>316.02809999999999</v>
      </c>
      <c r="D222" s="74">
        <v>731.95129999999995</v>
      </c>
      <c r="E222" s="74">
        <v>0</v>
      </c>
      <c r="F222" s="74">
        <v>2.3999999999999998E-3</v>
      </c>
      <c r="G222" s="74">
        <v>168408.41510000001</v>
      </c>
      <c r="H222" s="74">
        <v>85660.124899999995</v>
      </c>
    </row>
    <row r="223" spans="1:8">
      <c r="A223" s="74" t="s">
        <v>690</v>
      </c>
      <c r="B223" s="74">
        <v>225076.693</v>
      </c>
      <c r="C223" s="74">
        <v>341.48719999999997</v>
      </c>
      <c r="D223" s="74">
        <v>823.31709999999998</v>
      </c>
      <c r="E223" s="74">
        <v>0</v>
      </c>
      <c r="F223" s="74">
        <v>2.5999999999999999E-3</v>
      </c>
      <c r="G223" s="74">
        <v>189448.25700000001</v>
      </c>
      <c r="H223" s="74">
        <v>91015.667000000001</v>
      </c>
    </row>
    <row r="224" spans="1:8">
      <c r="A224" s="74" t="s">
        <v>691</v>
      </c>
      <c r="B224" s="74">
        <v>210436.51579999999</v>
      </c>
      <c r="C224" s="74">
        <v>335.16730000000001</v>
      </c>
      <c r="D224" s="74">
        <v>865.03369999999995</v>
      </c>
      <c r="E224" s="74">
        <v>0</v>
      </c>
      <c r="F224" s="74">
        <v>2.7000000000000001E-3</v>
      </c>
      <c r="G224" s="74">
        <v>199078.28829999999</v>
      </c>
      <c r="H224" s="74">
        <v>86614.992299999998</v>
      </c>
    </row>
    <row r="225" spans="1:19">
      <c r="A225" s="74" t="s">
        <v>398</v>
      </c>
      <c r="B225" s="74">
        <v>252051.2843</v>
      </c>
      <c r="C225" s="74">
        <v>419.98829999999998</v>
      </c>
      <c r="D225" s="74">
        <v>1147.2411</v>
      </c>
      <c r="E225" s="74">
        <v>0</v>
      </c>
      <c r="F225" s="74">
        <v>3.5000000000000001E-3</v>
      </c>
      <c r="G225" s="74">
        <v>264057.35330000002</v>
      </c>
      <c r="H225" s="74">
        <v>105516.1302</v>
      </c>
    </row>
    <row r="226" spans="1:19">
      <c r="A226" s="74" t="s">
        <v>692</v>
      </c>
      <c r="B226" s="74">
        <v>299679.27189999999</v>
      </c>
      <c r="C226" s="74">
        <v>512.96429999999998</v>
      </c>
      <c r="D226" s="74">
        <v>1445.64</v>
      </c>
      <c r="E226" s="74">
        <v>0</v>
      </c>
      <c r="F226" s="74">
        <v>4.4000000000000003E-3</v>
      </c>
      <c r="G226" s="74">
        <v>332760.25420000002</v>
      </c>
      <c r="H226" s="74">
        <v>126756.29399999999</v>
      </c>
    </row>
    <row r="227" spans="1:19">
      <c r="A227" s="74" t="s">
        <v>693</v>
      </c>
      <c r="B227" s="74">
        <v>343551.43969999999</v>
      </c>
      <c r="C227" s="74">
        <v>594.15430000000003</v>
      </c>
      <c r="D227" s="74">
        <v>1693.807</v>
      </c>
      <c r="E227" s="74">
        <v>0</v>
      </c>
      <c r="F227" s="74">
        <v>5.1999999999999998E-3</v>
      </c>
      <c r="G227" s="74">
        <v>389892.8076</v>
      </c>
      <c r="H227" s="74">
        <v>145895.6587</v>
      </c>
    </row>
    <row r="228" spans="1:19">
      <c r="A228" s="74" t="s">
        <v>694</v>
      </c>
      <c r="B228" s="74">
        <v>329417.69669999997</v>
      </c>
      <c r="C228" s="74">
        <v>569.11260000000004</v>
      </c>
      <c r="D228" s="74">
        <v>1620.5379</v>
      </c>
      <c r="E228" s="74">
        <v>0</v>
      </c>
      <c r="F228" s="74">
        <v>5.0000000000000001E-3</v>
      </c>
      <c r="G228" s="74">
        <v>373026.32329999999</v>
      </c>
      <c r="H228" s="74">
        <v>139836.3064</v>
      </c>
    </row>
    <row r="229" spans="1:19">
      <c r="A229" s="74" t="s">
        <v>695</v>
      </c>
      <c r="B229" s="74">
        <v>268116.08740000002</v>
      </c>
      <c r="C229" s="74">
        <v>457.12400000000002</v>
      </c>
      <c r="D229" s="74">
        <v>1282.5106000000001</v>
      </c>
      <c r="E229" s="74">
        <v>0</v>
      </c>
      <c r="F229" s="74">
        <v>3.8999999999999998E-3</v>
      </c>
      <c r="G229" s="74">
        <v>295208.14569999999</v>
      </c>
      <c r="H229" s="74">
        <v>113232.5481</v>
      </c>
    </row>
    <row r="230" spans="1:19">
      <c r="A230" s="74" t="s">
        <v>696</v>
      </c>
      <c r="B230" s="74">
        <v>227107.69010000001</v>
      </c>
      <c r="C230" s="74">
        <v>373.74149999999997</v>
      </c>
      <c r="D230" s="74">
        <v>1005.6294</v>
      </c>
      <c r="E230" s="74">
        <v>0</v>
      </c>
      <c r="F230" s="74">
        <v>3.0999999999999999E-3</v>
      </c>
      <c r="G230" s="74">
        <v>231455.66759999999</v>
      </c>
      <c r="H230" s="74">
        <v>94626.184399999998</v>
      </c>
    </row>
    <row r="231" spans="1:19">
      <c r="A231" s="74" t="s">
        <v>697</v>
      </c>
      <c r="B231" s="74">
        <v>209409.22440000001</v>
      </c>
      <c r="C231" s="74">
        <v>325.69659999999999</v>
      </c>
      <c r="D231" s="74">
        <v>813.84519999999998</v>
      </c>
      <c r="E231" s="74">
        <v>0</v>
      </c>
      <c r="F231" s="74">
        <v>2.5999999999999999E-3</v>
      </c>
      <c r="G231" s="74">
        <v>187284.25339999999</v>
      </c>
      <c r="H231" s="74">
        <v>85443.101699999999</v>
      </c>
    </row>
    <row r="232" spans="1:19">
      <c r="A232" s="74" t="s">
        <v>698</v>
      </c>
      <c r="B232" s="74">
        <v>236011.24530000001</v>
      </c>
      <c r="C232" s="74">
        <v>348.86419999999998</v>
      </c>
      <c r="D232" s="74">
        <v>808.08590000000004</v>
      </c>
      <c r="E232" s="74">
        <v>0</v>
      </c>
      <c r="F232" s="74">
        <v>2.5999999999999999E-3</v>
      </c>
      <c r="G232" s="74">
        <v>185925.6109</v>
      </c>
      <c r="H232" s="74">
        <v>94556.484700000001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3059320</v>
      </c>
      <c r="C234" s="74">
        <v>4951.268</v>
      </c>
      <c r="D234" s="74">
        <v>13047.1384</v>
      </c>
      <c r="E234" s="74">
        <v>0</v>
      </c>
      <c r="F234" s="74">
        <v>4.07E-2</v>
      </c>
      <c r="G234" s="75">
        <v>3002800</v>
      </c>
      <c r="H234" s="75">
        <v>1266720</v>
      </c>
    </row>
    <row r="235" spans="1:19">
      <c r="A235" s="74" t="s">
        <v>700</v>
      </c>
      <c r="B235" s="74">
        <v>209409.22440000001</v>
      </c>
      <c r="C235" s="74">
        <v>316.02809999999999</v>
      </c>
      <c r="D235" s="74">
        <v>731.95129999999995</v>
      </c>
      <c r="E235" s="74">
        <v>0</v>
      </c>
      <c r="F235" s="74">
        <v>2.3999999999999998E-3</v>
      </c>
      <c r="G235" s="74">
        <v>168408.41510000001</v>
      </c>
      <c r="H235" s="74">
        <v>85443.101699999999</v>
      </c>
    </row>
    <row r="236" spans="1:19">
      <c r="A236" s="74" t="s">
        <v>701</v>
      </c>
      <c r="B236" s="74">
        <v>343551.43969999999</v>
      </c>
      <c r="C236" s="74">
        <v>594.15430000000003</v>
      </c>
      <c r="D236" s="74">
        <v>1693.807</v>
      </c>
      <c r="E236" s="74">
        <v>0</v>
      </c>
      <c r="F236" s="74">
        <v>5.1999999999999998E-3</v>
      </c>
      <c r="G236" s="74">
        <v>389892.8076</v>
      </c>
      <c r="H236" s="74">
        <v>145895.6587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432180000000</v>
      </c>
      <c r="C239" s="74">
        <v>292804.46999999997</v>
      </c>
      <c r="D239" s="74" t="s">
        <v>829</v>
      </c>
      <c r="E239" s="74">
        <v>115409.09600000001</v>
      </c>
      <c r="F239" s="74">
        <v>136430.36799999999</v>
      </c>
      <c r="G239" s="74">
        <v>26472.116999999998</v>
      </c>
      <c r="H239" s="74">
        <v>0</v>
      </c>
      <c r="I239" s="74">
        <v>7343.9610000000002</v>
      </c>
      <c r="J239" s="74">
        <v>3589.95</v>
      </c>
      <c r="K239" s="74">
        <v>1203.3309999999999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2355.6469999999999</v>
      </c>
      <c r="R239" s="74">
        <v>0</v>
      </c>
      <c r="S239" s="74">
        <v>0</v>
      </c>
    </row>
    <row r="240" spans="1:19">
      <c r="A240" s="74" t="s">
        <v>689</v>
      </c>
      <c r="B240" s="75">
        <v>390779000000</v>
      </c>
      <c r="C240" s="74">
        <v>291240.61200000002</v>
      </c>
      <c r="D240" s="74" t="s">
        <v>830</v>
      </c>
      <c r="E240" s="74">
        <v>115409.09600000001</v>
      </c>
      <c r="F240" s="74">
        <v>136430.36799999999</v>
      </c>
      <c r="G240" s="74">
        <v>26618.495999999999</v>
      </c>
      <c r="H240" s="74">
        <v>0</v>
      </c>
      <c r="I240" s="74">
        <v>5152.0150000000003</v>
      </c>
      <c r="J240" s="74">
        <v>3589.95</v>
      </c>
      <c r="K240" s="74">
        <v>1161.4480000000001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2879.239</v>
      </c>
      <c r="R240" s="74">
        <v>0</v>
      </c>
      <c r="S240" s="74">
        <v>0</v>
      </c>
    </row>
    <row r="241" spans="1:19">
      <c r="A241" s="74" t="s">
        <v>690</v>
      </c>
      <c r="B241" s="75">
        <v>439600000000</v>
      </c>
      <c r="C241" s="74">
        <v>378788.19799999997</v>
      </c>
      <c r="D241" s="74" t="s">
        <v>831</v>
      </c>
      <c r="E241" s="74">
        <v>115409.09600000001</v>
      </c>
      <c r="F241" s="74">
        <v>136430.36799999999</v>
      </c>
      <c r="G241" s="74">
        <v>27891.909</v>
      </c>
      <c r="H241" s="74">
        <v>0</v>
      </c>
      <c r="I241" s="74">
        <v>91140.816999999995</v>
      </c>
      <c r="J241" s="74">
        <v>3589.95</v>
      </c>
      <c r="K241" s="74">
        <v>1970.9670000000001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2355.0920000000001</v>
      </c>
      <c r="R241" s="74">
        <v>0</v>
      </c>
      <c r="S241" s="74">
        <v>0</v>
      </c>
    </row>
    <row r="242" spans="1:19">
      <c r="A242" s="74" t="s">
        <v>691</v>
      </c>
      <c r="B242" s="75">
        <v>461946000000</v>
      </c>
      <c r="C242" s="74">
        <v>370806.81400000001</v>
      </c>
      <c r="D242" s="74" t="s">
        <v>832</v>
      </c>
      <c r="E242" s="74">
        <v>102647.053</v>
      </c>
      <c r="F242" s="74">
        <v>127075.755</v>
      </c>
      <c r="G242" s="74">
        <v>28430.681</v>
      </c>
      <c r="H242" s="74">
        <v>0</v>
      </c>
      <c r="I242" s="74">
        <v>108229.889</v>
      </c>
      <c r="J242" s="74">
        <v>0</v>
      </c>
      <c r="K242" s="74">
        <v>2109.9479999999999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2313.4879999999998</v>
      </c>
      <c r="R242" s="74">
        <v>0</v>
      </c>
      <c r="S242" s="74">
        <v>0</v>
      </c>
    </row>
    <row r="243" spans="1:19">
      <c r="A243" s="74" t="s">
        <v>398</v>
      </c>
      <c r="B243" s="75">
        <v>612725000000</v>
      </c>
      <c r="C243" s="74">
        <v>499473.60700000002</v>
      </c>
      <c r="D243" s="74" t="s">
        <v>833</v>
      </c>
      <c r="E243" s="74">
        <v>77122.967000000004</v>
      </c>
      <c r="F243" s="74">
        <v>134092.70499999999</v>
      </c>
      <c r="G243" s="74">
        <v>28389.923999999999</v>
      </c>
      <c r="H243" s="74">
        <v>0</v>
      </c>
      <c r="I243" s="74">
        <v>253205.83799999999</v>
      </c>
      <c r="J243" s="74">
        <v>0</v>
      </c>
      <c r="K243" s="74">
        <v>4374.1679999999997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2288.0039999999999</v>
      </c>
      <c r="R243" s="74">
        <v>0</v>
      </c>
      <c r="S243" s="74">
        <v>0</v>
      </c>
    </row>
    <row r="244" spans="1:19">
      <c r="A244" s="74" t="s">
        <v>692</v>
      </c>
      <c r="B244" s="75">
        <v>772145000000</v>
      </c>
      <c r="C244" s="74">
        <v>539762.72400000005</v>
      </c>
      <c r="D244" s="74" t="s">
        <v>834</v>
      </c>
      <c r="E244" s="74">
        <v>115409.09600000001</v>
      </c>
      <c r="F244" s="74">
        <v>136430.36799999999</v>
      </c>
      <c r="G244" s="74">
        <v>29957.268</v>
      </c>
      <c r="H244" s="74">
        <v>0</v>
      </c>
      <c r="I244" s="74">
        <v>250413.97</v>
      </c>
      <c r="J244" s="74">
        <v>0</v>
      </c>
      <c r="K244" s="74">
        <v>4626.8459999999995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2925.1759999999999</v>
      </c>
      <c r="R244" s="74">
        <v>0</v>
      </c>
      <c r="S244" s="74">
        <v>0</v>
      </c>
    </row>
    <row r="245" spans="1:19">
      <c r="A245" s="74" t="s">
        <v>693</v>
      </c>
      <c r="B245" s="75">
        <v>904717000000</v>
      </c>
      <c r="C245" s="74">
        <v>629290.90899999999</v>
      </c>
      <c r="D245" s="74" t="s">
        <v>835</v>
      </c>
      <c r="E245" s="74">
        <v>77122.967000000004</v>
      </c>
      <c r="F245" s="74">
        <v>134092.70499999999</v>
      </c>
      <c r="G245" s="74">
        <v>31087.126</v>
      </c>
      <c r="H245" s="74">
        <v>0</v>
      </c>
      <c r="I245" s="74">
        <v>379049.24900000001</v>
      </c>
      <c r="J245" s="74">
        <v>0</v>
      </c>
      <c r="K245" s="74">
        <v>5647.732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2291.1309999999999</v>
      </c>
      <c r="R245" s="74">
        <v>0</v>
      </c>
      <c r="S245" s="74">
        <v>0</v>
      </c>
    </row>
    <row r="246" spans="1:19">
      <c r="A246" s="74" t="s">
        <v>694</v>
      </c>
      <c r="B246" s="75">
        <v>865579000000</v>
      </c>
      <c r="C246" s="74">
        <v>662502.77500000002</v>
      </c>
      <c r="D246" s="74" t="s">
        <v>836</v>
      </c>
      <c r="E246" s="74">
        <v>115409.09600000001</v>
      </c>
      <c r="F246" s="74">
        <v>136430.36799999999</v>
      </c>
      <c r="G246" s="74">
        <v>32365.351999999999</v>
      </c>
      <c r="H246" s="74">
        <v>0</v>
      </c>
      <c r="I246" s="74">
        <v>365727.29499999998</v>
      </c>
      <c r="J246" s="74">
        <v>3589.95</v>
      </c>
      <c r="K246" s="74">
        <v>6579.0069999999996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2401.7069999999999</v>
      </c>
      <c r="R246" s="74">
        <v>0</v>
      </c>
      <c r="S246" s="74">
        <v>0</v>
      </c>
    </row>
    <row r="247" spans="1:19">
      <c r="A247" s="74" t="s">
        <v>695</v>
      </c>
      <c r="B247" s="75">
        <v>685008000000</v>
      </c>
      <c r="C247" s="74">
        <v>521280.81699999998</v>
      </c>
      <c r="D247" s="74" t="s">
        <v>837</v>
      </c>
      <c r="E247" s="74">
        <v>115409.09600000001</v>
      </c>
      <c r="F247" s="74">
        <v>136430.36799999999</v>
      </c>
      <c r="G247" s="74">
        <v>30758.291000000001</v>
      </c>
      <c r="H247" s="74">
        <v>0</v>
      </c>
      <c r="I247" s="74">
        <v>227461.734</v>
      </c>
      <c r="J247" s="74">
        <v>3589.95</v>
      </c>
      <c r="K247" s="74">
        <v>4707.0039999999999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2924.373</v>
      </c>
      <c r="R247" s="74">
        <v>0</v>
      </c>
      <c r="S247" s="74">
        <v>0</v>
      </c>
    </row>
    <row r="248" spans="1:19">
      <c r="A248" s="74" t="s">
        <v>696</v>
      </c>
      <c r="B248" s="75">
        <v>537075000000</v>
      </c>
      <c r="C248" s="74">
        <v>451174.15399999998</v>
      </c>
      <c r="D248" s="74" t="s">
        <v>838</v>
      </c>
      <c r="E248" s="74">
        <v>115409.09600000001</v>
      </c>
      <c r="F248" s="74">
        <v>136430.36799999999</v>
      </c>
      <c r="G248" s="74">
        <v>28226.76</v>
      </c>
      <c r="H248" s="74">
        <v>0</v>
      </c>
      <c r="I248" s="74">
        <v>161350.28</v>
      </c>
      <c r="J248" s="74">
        <v>3589.95</v>
      </c>
      <c r="K248" s="74">
        <v>3247.3820000000001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2920.3180000000002</v>
      </c>
      <c r="R248" s="74">
        <v>0</v>
      </c>
      <c r="S248" s="74">
        <v>0</v>
      </c>
    </row>
    <row r="249" spans="1:19">
      <c r="A249" s="74" t="s">
        <v>697</v>
      </c>
      <c r="B249" s="75">
        <v>434579000000</v>
      </c>
      <c r="C249" s="74">
        <v>425558.43300000002</v>
      </c>
      <c r="D249" s="74" t="s">
        <v>839</v>
      </c>
      <c r="E249" s="74">
        <v>115409.09600000001</v>
      </c>
      <c r="F249" s="74">
        <v>136430.36799999999</v>
      </c>
      <c r="G249" s="74">
        <v>28054.98</v>
      </c>
      <c r="H249" s="74">
        <v>0</v>
      </c>
      <c r="I249" s="74">
        <v>136410.58100000001</v>
      </c>
      <c r="J249" s="74">
        <v>3589.95</v>
      </c>
      <c r="K249" s="74">
        <v>2743.9450000000002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2919.5120000000002</v>
      </c>
      <c r="R249" s="74">
        <v>0</v>
      </c>
      <c r="S249" s="74">
        <v>0</v>
      </c>
    </row>
    <row r="250" spans="1:19">
      <c r="A250" s="74" t="s">
        <v>698</v>
      </c>
      <c r="B250" s="75">
        <v>431426000000</v>
      </c>
      <c r="C250" s="74">
        <v>292761.77600000001</v>
      </c>
      <c r="D250" s="74" t="s">
        <v>840</v>
      </c>
      <c r="E250" s="74">
        <v>115409.09600000001</v>
      </c>
      <c r="F250" s="74">
        <v>136430.36799999999</v>
      </c>
      <c r="G250" s="74">
        <v>26479.897000000001</v>
      </c>
      <c r="H250" s="74">
        <v>0</v>
      </c>
      <c r="I250" s="74">
        <v>6806.1180000000004</v>
      </c>
      <c r="J250" s="74">
        <v>3589.95</v>
      </c>
      <c r="K250" s="74">
        <v>1166.9380000000001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2879.41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6967760000000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390779000000</v>
      </c>
      <c r="C253" s="74">
        <v>291240.61200000002</v>
      </c>
      <c r="D253" s="74"/>
      <c r="E253" s="74">
        <v>77122.967000000004</v>
      </c>
      <c r="F253" s="74">
        <v>127075.755</v>
      </c>
      <c r="G253" s="74">
        <v>26472.116999999998</v>
      </c>
      <c r="H253" s="74">
        <v>0</v>
      </c>
      <c r="I253" s="74">
        <v>5152.0150000000003</v>
      </c>
      <c r="J253" s="74">
        <v>0</v>
      </c>
      <c r="K253" s="74">
        <v>1161.4480000000001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2288.0039999999999</v>
      </c>
      <c r="R253" s="74">
        <v>0</v>
      </c>
      <c r="S253" s="74">
        <v>0</v>
      </c>
    </row>
    <row r="254" spans="1:19">
      <c r="A254" s="74" t="s">
        <v>701</v>
      </c>
      <c r="B254" s="75">
        <v>904717000000</v>
      </c>
      <c r="C254" s="74">
        <v>662502.77500000002</v>
      </c>
      <c r="D254" s="74"/>
      <c r="E254" s="74">
        <v>115409.09600000001</v>
      </c>
      <c r="F254" s="74">
        <v>136430.36799999999</v>
      </c>
      <c r="G254" s="74">
        <v>32365.351999999999</v>
      </c>
      <c r="H254" s="74">
        <v>0</v>
      </c>
      <c r="I254" s="74">
        <v>379049.24900000001</v>
      </c>
      <c r="J254" s="74">
        <v>3589.95</v>
      </c>
      <c r="K254" s="74">
        <v>6579.0069999999996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2925.1759999999999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181110.76</v>
      </c>
      <c r="C257" s="74">
        <v>114530.26</v>
      </c>
      <c r="D257" s="74">
        <v>0</v>
      </c>
      <c r="E257" s="74">
        <v>295641.02</v>
      </c>
    </row>
    <row r="258" spans="1:5">
      <c r="A258" s="74" t="s">
        <v>735</v>
      </c>
      <c r="B258" s="74">
        <v>15.96</v>
      </c>
      <c r="C258" s="74">
        <v>10.09</v>
      </c>
      <c r="D258" s="74">
        <v>0</v>
      </c>
      <c r="E258" s="74">
        <v>26.06</v>
      </c>
    </row>
    <row r="259" spans="1:5">
      <c r="A259" s="74" t="s">
        <v>736</v>
      </c>
      <c r="B259" s="74">
        <v>15.96</v>
      </c>
      <c r="C259" s="74">
        <v>10.09</v>
      </c>
      <c r="D259" s="74">
        <v>0</v>
      </c>
      <c r="E259" s="74">
        <v>26.06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18321.18</v>
      </c>
      <c r="C2" s="74">
        <v>1614.87</v>
      </c>
      <c r="D2" s="74">
        <v>1614.87</v>
      </c>
    </row>
    <row r="3" spans="1:7">
      <c r="A3" s="74" t="s">
        <v>424</v>
      </c>
      <c r="B3" s="74">
        <v>18321.18</v>
      </c>
      <c r="C3" s="74">
        <v>1614.87</v>
      </c>
      <c r="D3" s="74">
        <v>1614.87</v>
      </c>
    </row>
    <row r="4" spans="1:7">
      <c r="A4" s="74" t="s">
        <v>425</v>
      </c>
      <c r="B4" s="74">
        <v>34999.29</v>
      </c>
      <c r="C4" s="74">
        <v>3084.92</v>
      </c>
      <c r="D4" s="74">
        <v>3084.92</v>
      </c>
    </row>
    <row r="5" spans="1:7">
      <c r="A5" s="74" t="s">
        <v>426</v>
      </c>
      <c r="B5" s="74">
        <v>34999.29</v>
      </c>
      <c r="C5" s="74">
        <v>3084.92</v>
      </c>
      <c r="D5" s="74">
        <v>3084.92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2575.77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1526.94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56.37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904.26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59.22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7221.36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74.63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6735.2</v>
      </c>
      <c r="C28" s="74">
        <v>11585.98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0.51200000000000001</v>
      </c>
      <c r="E63" s="74">
        <v>0.55000000000000004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0.51200000000000001</v>
      </c>
      <c r="E64" s="74">
        <v>0.55000000000000004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0.51200000000000001</v>
      </c>
      <c r="E66" s="74">
        <v>0.55000000000000004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0.51200000000000001</v>
      </c>
      <c r="E67" s="74">
        <v>0.55000000000000004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0.51200000000000001</v>
      </c>
      <c r="E68" s="74">
        <v>0.55000000000000004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0.51200000000000001</v>
      </c>
      <c r="E69" s="74">
        <v>0.55000000000000004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0.51200000000000001</v>
      </c>
      <c r="E70" s="74">
        <v>0.55000000000000004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0.51200000000000001</v>
      </c>
      <c r="E71" s="74">
        <v>0.55000000000000004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0.51200000000000001</v>
      </c>
      <c r="E72" s="74">
        <v>0.55000000000000004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0.51200000000000001</v>
      </c>
      <c r="E74" s="74">
        <v>0.55000000000000004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0.51200000000000001</v>
      </c>
      <c r="E75" s="74">
        <v>0.55000000000000004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0.51200000000000001</v>
      </c>
      <c r="E76" s="74">
        <v>0.55000000000000004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0.51200000000000001</v>
      </c>
      <c r="E77" s="74">
        <v>0.55000000000000004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0.51200000000000001</v>
      </c>
      <c r="E79" s="74">
        <v>0.55000000000000004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0.51200000000000001</v>
      </c>
      <c r="E80" s="74">
        <v>0.55000000000000004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0.51200000000000001</v>
      </c>
      <c r="E81" s="74">
        <v>0.55000000000000004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0.51200000000000001</v>
      </c>
      <c r="E82" s="74">
        <v>0.55000000000000004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0.51200000000000001</v>
      </c>
      <c r="E83" s="74">
        <v>0.55000000000000004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0.51200000000000001</v>
      </c>
      <c r="E84" s="74">
        <v>0.55000000000000004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0.51200000000000001</v>
      </c>
      <c r="E85" s="74">
        <v>0.55000000000000004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0.51200000000000001</v>
      </c>
      <c r="E86" s="74">
        <v>0.55000000000000004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0.51200000000000001</v>
      </c>
      <c r="E87" s="74">
        <v>0.55000000000000004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0.51200000000000001</v>
      </c>
      <c r="E88" s="74">
        <v>0.55000000000000004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0.51200000000000001</v>
      </c>
      <c r="E89" s="74">
        <v>0.55000000000000004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0.51200000000000001</v>
      </c>
      <c r="E90" s="74">
        <v>0.55000000000000004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0.51200000000000001</v>
      </c>
      <c r="E91" s="74">
        <v>0.55000000000000004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0.51200000000000001</v>
      </c>
      <c r="E92" s="74">
        <v>0.55000000000000004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0.51200000000000001</v>
      </c>
      <c r="E93" s="74">
        <v>0.55000000000000004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0.51200000000000001</v>
      </c>
      <c r="E94" s="74">
        <v>0.55000000000000004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0.51200000000000001</v>
      </c>
      <c r="E96" s="74">
        <v>0.55000000000000004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0.51200000000000001</v>
      </c>
      <c r="E97" s="74">
        <v>0.55000000000000004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0.51200000000000001</v>
      </c>
      <c r="E99" s="74">
        <v>0.55000000000000004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0.51200000000000001</v>
      </c>
      <c r="E101" s="74">
        <v>0.55000000000000004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0.51200000000000001</v>
      </c>
      <c r="E103" s="74">
        <v>0.55000000000000004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0.51200000000000001</v>
      </c>
      <c r="E105" s="74">
        <v>0.55000000000000004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0.51200000000000001</v>
      </c>
      <c r="E106" s="74">
        <v>0.55000000000000004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0.51200000000000001</v>
      </c>
      <c r="E107" s="74">
        <v>0.55000000000000004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0.51200000000000001</v>
      </c>
      <c r="E109" s="74">
        <v>0.55000000000000004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0.51200000000000001</v>
      </c>
      <c r="E110" s="74">
        <v>0.55000000000000004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0.51200000000000001</v>
      </c>
      <c r="E111" s="74">
        <v>0.55000000000000004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0.40200000000000002</v>
      </c>
      <c r="G116" s="74">
        <v>0.495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0.40200000000000002</v>
      </c>
      <c r="G117" s="74">
        <v>0.495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0.40200000000000002</v>
      </c>
      <c r="G118" s="74">
        <v>0.495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0.40200000000000002</v>
      </c>
      <c r="G119" s="74">
        <v>0.495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0.40200000000000002</v>
      </c>
      <c r="G120" s="74">
        <v>0.495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0.501</v>
      </c>
      <c r="G121" s="74">
        <v>0.622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0.40200000000000002</v>
      </c>
      <c r="G122" s="74">
        <v>0.495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0.40200000000000002</v>
      </c>
      <c r="G123" s="74">
        <v>0.495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0.501</v>
      </c>
      <c r="G124" s="74">
        <v>0.622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0.40200000000000002</v>
      </c>
      <c r="G125" s="74">
        <v>0.495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0.40200000000000002</v>
      </c>
      <c r="G126" s="74">
        <v>0.495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0.501</v>
      </c>
      <c r="G127" s="74">
        <v>0.622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0.40200000000000002</v>
      </c>
      <c r="G128" s="74">
        <v>0.495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0.501</v>
      </c>
      <c r="G129" s="74">
        <v>0.622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0.501</v>
      </c>
      <c r="G130" s="74">
        <v>0.622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0.40200000000000002</v>
      </c>
      <c r="G131" s="74">
        <v>0.495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0.40200000000000002</v>
      </c>
      <c r="G132" s="74">
        <v>0.495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0.40200000000000002</v>
      </c>
      <c r="G133" s="74">
        <v>0.495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0.40200000000000002</v>
      </c>
      <c r="G134" s="74">
        <v>0.495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0.501</v>
      </c>
      <c r="G135" s="74">
        <v>0.622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0.40200000000000002</v>
      </c>
      <c r="G136" s="74">
        <v>0.495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0.40200000000000002</v>
      </c>
      <c r="G137" s="74">
        <v>0.495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0.501</v>
      </c>
      <c r="G138" s="74">
        <v>0.622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0.501</v>
      </c>
      <c r="G139" s="74">
        <v>0.622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0.501</v>
      </c>
      <c r="G140" s="74">
        <v>0.622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0.40200000000000002</v>
      </c>
      <c r="G141" s="74">
        <v>0.495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0.40200000000000002</v>
      </c>
      <c r="G142" s="74">
        <v>0.495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0.501</v>
      </c>
      <c r="G143" s="74">
        <v>0.622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0.501</v>
      </c>
      <c r="G144" s="74">
        <v>0.622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0.40200000000000002</v>
      </c>
      <c r="G145" s="74">
        <v>0.495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0.437</v>
      </c>
      <c r="G146" s="74">
        <v>0.54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0.501</v>
      </c>
      <c r="G147" s="74">
        <v>0.622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0.40200000000000002</v>
      </c>
      <c r="G148" s="74">
        <v>0.495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1210074.4099999999</v>
      </c>
      <c r="D151" s="74">
        <v>2.8</v>
      </c>
    </row>
    <row r="152" spans="1:11">
      <c r="A152" s="74" t="s">
        <v>662</v>
      </c>
      <c r="B152" s="74" t="s">
        <v>663</v>
      </c>
      <c r="C152" s="74">
        <v>1343911.64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15128.53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14632.62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125460.5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104126.9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12354.04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11253.44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4680.16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4590.72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22053.95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545826.92000000004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344741.5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5225.13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1.44</v>
      </c>
      <c r="F197" s="74">
        <v>915.87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1.39</v>
      </c>
      <c r="F198" s="74">
        <v>885.41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11.36</v>
      </c>
      <c r="F199" s="74">
        <v>7225.87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9.81</v>
      </c>
      <c r="F200" s="74">
        <v>6239.69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1.17</v>
      </c>
      <c r="F201" s="74">
        <v>746.79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1.06</v>
      </c>
      <c r="F202" s="74">
        <v>677.61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0.45</v>
      </c>
      <c r="F203" s="74">
        <v>286.42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0.44</v>
      </c>
      <c r="F204" s="74">
        <v>282.02999999999997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2.06</v>
      </c>
      <c r="F205" s="74">
        <v>1308.77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0.62</v>
      </c>
      <c r="D208" s="74">
        <v>1388.3</v>
      </c>
      <c r="E208" s="74">
        <v>41.45</v>
      </c>
      <c r="F208" s="74">
        <v>93193.94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7467.42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11088.66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195673.47750000001</v>
      </c>
      <c r="C221" s="74">
        <v>280.55220000000003</v>
      </c>
      <c r="D221" s="74">
        <v>557.98689999999999</v>
      </c>
      <c r="E221" s="74">
        <v>0</v>
      </c>
      <c r="F221" s="74">
        <v>2.3E-3</v>
      </c>
      <c r="G221" s="74">
        <v>579823.81039999996</v>
      </c>
      <c r="H221" s="74">
        <v>77819.999100000001</v>
      </c>
    </row>
    <row r="222" spans="1:8">
      <c r="A222" s="74" t="s">
        <v>689</v>
      </c>
      <c r="B222" s="74">
        <v>174180.8175</v>
      </c>
      <c r="C222" s="74">
        <v>252.036</v>
      </c>
      <c r="D222" s="74">
        <v>509.14429999999999</v>
      </c>
      <c r="E222" s="74">
        <v>0</v>
      </c>
      <c r="F222" s="74">
        <v>2.0999999999999999E-3</v>
      </c>
      <c r="G222" s="74">
        <v>529093.09219999996</v>
      </c>
      <c r="H222" s="74">
        <v>69497.857499999998</v>
      </c>
    </row>
    <row r="223" spans="1:8">
      <c r="A223" s="74" t="s">
        <v>690</v>
      </c>
      <c r="B223" s="74">
        <v>190081.3596</v>
      </c>
      <c r="C223" s="74">
        <v>280.84640000000002</v>
      </c>
      <c r="D223" s="74">
        <v>587.02930000000003</v>
      </c>
      <c r="E223" s="74">
        <v>0</v>
      </c>
      <c r="F223" s="74">
        <v>2.3999999999999998E-3</v>
      </c>
      <c r="G223" s="74">
        <v>610087.28830000001</v>
      </c>
      <c r="H223" s="74">
        <v>76411.319099999993</v>
      </c>
    </row>
    <row r="224" spans="1:8">
      <c r="A224" s="74" t="s">
        <v>691</v>
      </c>
      <c r="B224" s="74">
        <v>183709.04079999999</v>
      </c>
      <c r="C224" s="74">
        <v>281.11520000000002</v>
      </c>
      <c r="D224" s="74">
        <v>619.76400000000001</v>
      </c>
      <c r="E224" s="74">
        <v>0</v>
      </c>
      <c r="F224" s="74">
        <v>2.5000000000000001E-3</v>
      </c>
      <c r="G224" s="74">
        <v>644198.70900000003</v>
      </c>
      <c r="H224" s="74">
        <v>74799.585999999996</v>
      </c>
    </row>
    <row r="225" spans="1:19">
      <c r="A225" s="74" t="s">
        <v>398</v>
      </c>
      <c r="B225" s="74">
        <v>197282.3927</v>
      </c>
      <c r="C225" s="74">
        <v>309.78160000000003</v>
      </c>
      <c r="D225" s="74">
        <v>708.29359999999997</v>
      </c>
      <c r="E225" s="74">
        <v>0</v>
      </c>
      <c r="F225" s="74">
        <v>2.8E-3</v>
      </c>
      <c r="G225" s="74">
        <v>736286.48880000005</v>
      </c>
      <c r="H225" s="74">
        <v>81100.6921</v>
      </c>
    </row>
    <row r="226" spans="1:19">
      <c r="A226" s="74" t="s">
        <v>692</v>
      </c>
      <c r="B226" s="74">
        <v>207642.02040000001</v>
      </c>
      <c r="C226" s="74">
        <v>333.48439999999999</v>
      </c>
      <c r="D226" s="74">
        <v>785.73310000000004</v>
      </c>
      <c r="E226" s="74">
        <v>0</v>
      </c>
      <c r="F226" s="74">
        <v>3.0999999999999999E-3</v>
      </c>
      <c r="G226" s="74">
        <v>816846.52139999997</v>
      </c>
      <c r="H226" s="74">
        <v>86088.788700000005</v>
      </c>
    </row>
    <row r="227" spans="1:19">
      <c r="A227" s="74" t="s">
        <v>693</v>
      </c>
      <c r="B227" s="74">
        <v>245686.6067</v>
      </c>
      <c r="C227" s="74">
        <v>401.5247</v>
      </c>
      <c r="D227" s="74">
        <v>967.25199999999995</v>
      </c>
      <c r="E227" s="74">
        <v>0</v>
      </c>
      <c r="F227" s="74">
        <v>3.8E-3</v>
      </c>
      <c r="G227" s="75">
        <v>1005610</v>
      </c>
      <c r="H227" s="74">
        <v>102542.75320000001</v>
      </c>
    </row>
    <row r="228" spans="1:19">
      <c r="A228" s="74" t="s">
        <v>694</v>
      </c>
      <c r="B228" s="74">
        <v>229593.35200000001</v>
      </c>
      <c r="C228" s="74">
        <v>373.84399999999999</v>
      </c>
      <c r="D228" s="74">
        <v>896.42660000000001</v>
      </c>
      <c r="E228" s="74">
        <v>0</v>
      </c>
      <c r="F228" s="74">
        <v>3.5999999999999999E-3</v>
      </c>
      <c r="G228" s="74">
        <v>931962.38630000001</v>
      </c>
      <c r="H228" s="74">
        <v>95690.549299999999</v>
      </c>
    </row>
    <row r="229" spans="1:19">
      <c r="A229" s="74" t="s">
        <v>695</v>
      </c>
      <c r="B229" s="74">
        <v>200771.8211</v>
      </c>
      <c r="C229" s="74">
        <v>322.53910000000002</v>
      </c>
      <c r="D229" s="74">
        <v>760.21500000000003</v>
      </c>
      <c r="E229" s="74">
        <v>0</v>
      </c>
      <c r="F229" s="74">
        <v>3.0000000000000001E-3</v>
      </c>
      <c r="G229" s="74">
        <v>790318.57559999998</v>
      </c>
      <c r="H229" s="74">
        <v>83249.074900000007</v>
      </c>
    </row>
    <row r="230" spans="1:19">
      <c r="A230" s="74" t="s">
        <v>696</v>
      </c>
      <c r="B230" s="74">
        <v>189387.24470000001</v>
      </c>
      <c r="C230" s="74">
        <v>295.72899999999998</v>
      </c>
      <c r="D230" s="74">
        <v>670.98889999999994</v>
      </c>
      <c r="E230" s="74">
        <v>0</v>
      </c>
      <c r="F230" s="74">
        <v>2.7000000000000001E-3</v>
      </c>
      <c r="G230" s="74">
        <v>697494.08880000003</v>
      </c>
      <c r="H230" s="74">
        <v>77692.717000000004</v>
      </c>
    </row>
    <row r="231" spans="1:19">
      <c r="A231" s="74" t="s">
        <v>697</v>
      </c>
      <c r="B231" s="74">
        <v>177012.1286</v>
      </c>
      <c r="C231" s="74">
        <v>263.60700000000003</v>
      </c>
      <c r="D231" s="74">
        <v>557.8741</v>
      </c>
      <c r="E231" s="74">
        <v>0</v>
      </c>
      <c r="F231" s="74">
        <v>2.3E-3</v>
      </c>
      <c r="G231" s="74">
        <v>579806.37760000001</v>
      </c>
      <c r="H231" s="74">
        <v>71360.6783</v>
      </c>
    </row>
    <row r="232" spans="1:19">
      <c r="A232" s="74" t="s">
        <v>698</v>
      </c>
      <c r="B232" s="74">
        <v>193396.50140000001</v>
      </c>
      <c r="C232" s="74">
        <v>277.4171</v>
      </c>
      <c r="D232" s="74">
        <v>552.19560000000001</v>
      </c>
      <c r="E232" s="74">
        <v>0</v>
      </c>
      <c r="F232" s="74">
        <v>2.3E-3</v>
      </c>
      <c r="G232" s="74">
        <v>573807.23030000005</v>
      </c>
      <c r="H232" s="74">
        <v>76927.156900000002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2384420</v>
      </c>
      <c r="C234" s="74">
        <v>3672.4766</v>
      </c>
      <c r="D234" s="74">
        <v>8172.9035000000003</v>
      </c>
      <c r="E234" s="74">
        <v>0</v>
      </c>
      <c r="F234" s="74">
        <v>3.3099999999999997E-2</v>
      </c>
      <c r="G234" s="75">
        <v>8495330</v>
      </c>
      <c r="H234" s="74">
        <v>973181.17209999997</v>
      </c>
    </row>
    <row r="235" spans="1:19">
      <c r="A235" s="74" t="s">
        <v>700</v>
      </c>
      <c r="B235" s="74">
        <v>174180.8175</v>
      </c>
      <c r="C235" s="74">
        <v>252.036</v>
      </c>
      <c r="D235" s="74">
        <v>509.14429999999999</v>
      </c>
      <c r="E235" s="74">
        <v>0</v>
      </c>
      <c r="F235" s="74">
        <v>2.0999999999999999E-3</v>
      </c>
      <c r="G235" s="74">
        <v>529093.09219999996</v>
      </c>
      <c r="H235" s="74">
        <v>69497.857499999998</v>
      </c>
    </row>
    <row r="236" spans="1:19">
      <c r="A236" s="74" t="s">
        <v>701</v>
      </c>
      <c r="B236" s="74">
        <v>245686.6067</v>
      </c>
      <c r="C236" s="74">
        <v>401.5247</v>
      </c>
      <c r="D236" s="74">
        <v>967.25199999999995</v>
      </c>
      <c r="E236" s="74">
        <v>0</v>
      </c>
      <c r="F236" s="74">
        <v>3.8E-3</v>
      </c>
      <c r="G236" s="75">
        <v>1005610</v>
      </c>
      <c r="H236" s="74">
        <v>102542.75320000001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459691000000</v>
      </c>
      <c r="C239" s="74">
        <v>316820.84999999998</v>
      </c>
      <c r="D239" s="74" t="s">
        <v>841</v>
      </c>
      <c r="E239" s="74">
        <v>115409.09600000001</v>
      </c>
      <c r="F239" s="74">
        <v>136430.36799999999</v>
      </c>
      <c r="G239" s="74">
        <v>31415.317999999999</v>
      </c>
      <c r="H239" s="74">
        <v>0</v>
      </c>
      <c r="I239" s="74">
        <v>26354.605</v>
      </c>
      <c r="J239" s="74">
        <v>3589.95</v>
      </c>
      <c r="K239" s="74">
        <v>1281.105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2340.4079999999999</v>
      </c>
      <c r="R239" s="74">
        <v>0</v>
      </c>
      <c r="S239" s="74">
        <v>0</v>
      </c>
    </row>
    <row r="240" spans="1:19">
      <c r="A240" s="74" t="s">
        <v>689</v>
      </c>
      <c r="B240" s="75">
        <v>419471000000</v>
      </c>
      <c r="C240" s="74">
        <v>312028.64899999998</v>
      </c>
      <c r="D240" s="74" t="s">
        <v>842</v>
      </c>
      <c r="E240" s="74">
        <v>115409.09600000001</v>
      </c>
      <c r="F240" s="74">
        <v>136430.36799999999</v>
      </c>
      <c r="G240" s="74">
        <v>31193.255000000001</v>
      </c>
      <c r="H240" s="74">
        <v>0</v>
      </c>
      <c r="I240" s="74">
        <v>21815.886999999999</v>
      </c>
      <c r="J240" s="74">
        <v>3589.95</v>
      </c>
      <c r="K240" s="74">
        <v>1249.2560000000001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2340.8380000000002</v>
      </c>
      <c r="R240" s="74">
        <v>0</v>
      </c>
      <c r="S240" s="74">
        <v>0</v>
      </c>
    </row>
    <row r="241" spans="1:19">
      <c r="A241" s="74" t="s">
        <v>690</v>
      </c>
      <c r="B241" s="75">
        <v>483685000000</v>
      </c>
      <c r="C241" s="74">
        <v>391796.43099999998</v>
      </c>
      <c r="D241" s="74" t="s">
        <v>794</v>
      </c>
      <c r="E241" s="74">
        <v>108704.859</v>
      </c>
      <c r="F241" s="74">
        <v>134943.93599999999</v>
      </c>
      <c r="G241" s="74">
        <v>32103.737000000001</v>
      </c>
      <c r="H241" s="74">
        <v>0</v>
      </c>
      <c r="I241" s="74">
        <v>107394.673</v>
      </c>
      <c r="J241" s="74">
        <v>3589.95</v>
      </c>
      <c r="K241" s="74">
        <v>2228.6039999999998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2830.6729999999998</v>
      </c>
      <c r="R241" s="74">
        <v>0</v>
      </c>
      <c r="S241" s="74">
        <v>0</v>
      </c>
    </row>
    <row r="242" spans="1:19">
      <c r="A242" s="74" t="s">
        <v>691</v>
      </c>
      <c r="B242" s="75">
        <v>510728000000</v>
      </c>
      <c r="C242" s="74">
        <v>416044.54200000002</v>
      </c>
      <c r="D242" s="74" t="s">
        <v>843</v>
      </c>
      <c r="E242" s="74">
        <v>115409.09600000001</v>
      </c>
      <c r="F242" s="74">
        <v>136430.36799999999</v>
      </c>
      <c r="G242" s="74">
        <v>34263.163999999997</v>
      </c>
      <c r="H242" s="74">
        <v>0</v>
      </c>
      <c r="I242" s="74">
        <v>120953.879</v>
      </c>
      <c r="J242" s="74">
        <v>3589.95</v>
      </c>
      <c r="K242" s="74">
        <v>2531.3389999999999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2866.7460000000001</v>
      </c>
      <c r="R242" s="74">
        <v>0</v>
      </c>
      <c r="S242" s="74">
        <v>0</v>
      </c>
    </row>
    <row r="243" spans="1:19">
      <c r="A243" s="74" t="s">
        <v>398</v>
      </c>
      <c r="B243" s="75">
        <v>583737000000</v>
      </c>
      <c r="C243" s="74">
        <v>455635.42700000003</v>
      </c>
      <c r="D243" s="74" t="s">
        <v>844</v>
      </c>
      <c r="E243" s="74">
        <v>115409.09600000001</v>
      </c>
      <c r="F243" s="74">
        <v>136430.36799999999</v>
      </c>
      <c r="G243" s="74">
        <v>35790.434999999998</v>
      </c>
      <c r="H243" s="74">
        <v>0</v>
      </c>
      <c r="I243" s="74">
        <v>162396.99400000001</v>
      </c>
      <c r="J243" s="74">
        <v>0</v>
      </c>
      <c r="K243" s="74">
        <v>3242.194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2366.3389999999999</v>
      </c>
      <c r="R243" s="74">
        <v>0</v>
      </c>
      <c r="S243" s="74">
        <v>0</v>
      </c>
    </row>
    <row r="244" spans="1:19">
      <c r="A244" s="74" t="s">
        <v>692</v>
      </c>
      <c r="B244" s="75">
        <v>647606000000</v>
      </c>
      <c r="C244" s="74">
        <v>481018.56099999999</v>
      </c>
      <c r="D244" s="74" t="s">
        <v>754</v>
      </c>
      <c r="E244" s="74">
        <v>115409.09600000001</v>
      </c>
      <c r="F244" s="74">
        <v>136430.36799999999</v>
      </c>
      <c r="G244" s="74">
        <v>37289.535000000003</v>
      </c>
      <c r="H244" s="74">
        <v>0</v>
      </c>
      <c r="I244" s="74">
        <v>185918.36799999999</v>
      </c>
      <c r="J244" s="74">
        <v>0</v>
      </c>
      <c r="K244" s="74">
        <v>3604.3159999999998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2366.877</v>
      </c>
      <c r="R244" s="74">
        <v>0</v>
      </c>
      <c r="S244" s="74">
        <v>0</v>
      </c>
    </row>
    <row r="245" spans="1:19">
      <c r="A245" s="74" t="s">
        <v>693</v>
      </c>
      <c r="B245" s="75">
        <v>797257000000</v>
      </c>
      <c r="C245" s="74">
        <v>578605.43799999997</v>
      </c>
      <c r="D245" s="74" t="s">
        <v>845</v>
      </c>
      <c r="E245" s="74">
        <v>115409.09600000001</v>
      </c>
      <c r="F245" s="74">
        <v>136430.36799999999</v>
      </c>
      <c r="G245" s="74">
        <v>86531.474000000002</v>
      </c>
      <c r="H245" s="74">
        <v>0</v>
      </c>
      <c r="I245" s="74">
        <v>226852.908</v>
      </c>
      <c r="J245" s="74">
        <v>3589.95</v>
      </c>
      <c r="K245" s="74">
        <v>6856.5690000000004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2935.0720000000001</v>
      </c>
      <c r="R245" s="74">
        <v>0</v>
      </c>
      <c r="S245" s="74">
        <v>0</v>
      </c>
    </row>
    <row r="246" spans="1:19">
      <c r="A246" s="74" t="s">
        <v>694</v>
      </c>
      <c r="B246" s="75">
        <v>738871000000</v>
      </c>
      <c r="C246" s="74">
        <v>506018.32500000001</v>
      </c>
      <c r="D246" s="74" t="s">
        <v>846</v>
      </c>
      <c r="E246" s="74">
        <v>102647.053</v>
      </c>
      <c r="F246" s="74">
        <v>127075.755</v>
      </c>
      <c r="G246" s="74">
        <v>38419.974999999999</v>
      </c>
      <c r="H246" s="74">
        <v>0</v>
      </c>
      <c r="I246" s="74">
        <v>231485.916</v>
      </c>
      <c r="J246" s="74">
        <v>0</v>
      </c>
      <c r="K246" s="74">
        <v>4067.2820000000002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2322.3449999999998</v>
      </c>
      <c r="R246" s="74">
        <v>0</v>
      </c>
      <c r="S246" s="74">
        <v>0</v>
      </c>
    </row>
    <row r="247" spans="1:19">
      <c r="A247" s="74" t="s">
        <v>695</v>
      </c>
      <c r="B247" s="75">
        <v>626574000000</v>
      </c>
      <c r="C247" s="74">
        <v>467970.26799999998</v>
      </c>
      <c r="D247" s="74" t="s">
        <v>847</v>
      </c>
      <c r="E247" s="74">
        <v>102647.053</v>
      </c>
      <c r="F247" s="74">
        <v>127075.755</v>
      </c>
      <c r="G247" s="74">
        <v>36206.506999999998</v>
      </c>
      <c r="H247" s="74">
        <v>0</v>
      </c>
      <c r="I247" s="74">
        <v>196120.95699999999</v>
      </c>
      <c r="J247" s="74">
        <v>0</v>
      </c>
      <c r="K247" s="74">
        <v>3592.3049999999998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2327.692</v>
      </c>
      <c r="R247" s="74">
        <v>0</v>
      </c>
      <c r="S247" s="74">
        <v>0</v>
      </c>
    </row>
    <row r="248" spans="1:19">
      <c r="A248" s="74" t="s">
        <v>696</v>
      </c>
      <c r="B248" s="75">
        <v>552982000000</v>
      </c>
      <c r="C248" s="74">
        <v>405144.23100000003</v>
      </c>
      <c r="D248" s="74" t="s">
        <v>848</v>
      </c>
      <c r="E248" s="74">
        <v>108704.859</v>
      </c>
      <c r="F248" s="74">
        <v>134943.93599999999</v>
      </c>
      <c r="G248" s="74">
        <v>33283.834000000003</v>
      </c>
      <c r="H248" s="74">
        <v>0</v>
      </c>
      <c r="I248" s="74">
        <v>118204.518</v>
      </c>
      <c r="J248" s="74">
        <v>3589.95</v>
      </c>
      <c r="K248" s="74">
        <v>3553.299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2863.8359999999998</v>
      </c>
      <c r="R248" s="74">
        <v>0</v>
      </c>
      <c r="S248" s="74">
        <v>0</v>
      </c>
    </row>
    <row r="249" spans="1:19">
      <c r="A249" s="74" t="s">
        <v>697</v>
      </c>
      <c r="B249" s="75">
        <v>459677000000</v>
      </c>
      <c r="C249" s="74">
        <v>317999.23599999998</v>
      </c>
      <c r="D249" s="74" t="s">
        <v>849</v>
      </c>
      <c r="E249" s="74">
        <v>115409.09600000001</v>
      </c>
      <c r="F249" s="74">
        <v>136430.36799999999</v>
      </c>
      <c r="G249" s="74">
        <v>31179.392</v>
      </c>
      <c r="H249" s="74">
        <v>0</v>
      </c>
      <c r="I249" s="74">
        <v>27757.550999999999</v>
      </c>
      <c r="J249" s="74">
        <v>3589.95</v>
      </c>
      <c r="K249" s="74">
        <v>1292.635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2340.2440000000001</v>
      </c>
      <c r="R249" s="74">
        <v>0</v>
      </c>
      <c r="S249" s="74">
        <v>0</v>
      </c>
    </row>
    <row r="250" spans="1:19">
      <c r="A250" s="74" t="s">
        <v>698</v>
      </c>
      <c r="B250" s="75">
        <v>454921000000</v>
      </c>
      <c r="C250" s="74">
        <v>304092.87300000002</v>
      </c>
      <c r="D250" s="74" t="s">
        <v>850</v>
      </c>
      <c r="E250" s="74">
        <v>115409.09600000001</v>
      </c>
      <c r="F250" s="74">
        <v>136430.36799999999</v>
      </c>
      <c r="G250" s="74">
        <v>30759.808000000001</v>
      </c>
      <c r="H250" s="74">
        <v>0</v>
      </c>
      <c r="I250" s="74">
        <v>13821.665999999999</v>
      </c>
      <c r="J250" s="74">
        <v>3589.95</v>
      </c>
      <c r="K250" s="74">
        <v>1215.2370000000001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2866.7469999999998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6735200000000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419471000000</v>
      </c>
      <c r="C253" s="74">
        <v>304092.87300000002</v>
      </c>
      <c r="D253" s="74"/>
      <c r="E253" s="74">
        <v>102647.053</v>
      </c>
      <c r="F253" s="74">
        <v>127075.755</v>
      </c>
      <c r="G253" s="74">
        <v>30759.808000000001</v>
      </c>
      <c r="H253" s="74">
        <v>0</v>
      </c>
      <c r="I253" s="74">
        <v>13821.665999999999</v>
      </c>
      <c r="J253" s="74">
        <v>0</v>
      </c>
      <c r="K253" s="74">
        <v>1215.2370000000001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2322.3449999999998</v>
      </c>
      <c r="R253" s="74">
        <v>0</v>
      </c>
      <c r="S253" s="74">
        <v>0</v>
      </c>
    </row>
    <row r="254" spans="1:19">
      <c r="A254" s="74" t="s">
        <v>701</v>
      </c>
      <c r="B254" s="75">
        <v>797257000000</v>
      </c>
      <c r="C254" s="74">
        <v>578605.43799999997</v>
      </c>
      <c r="D254" s="74"/>
      <c r="E254" s="74">
        <v>115409.09600000001</v>
      </c>
      <c r="F254" s="74">
        <v>136430.36799999999</v>
      </c>
      <c r="G254" s="74">
        <v>86531.474000000002</v>
      </c>
      <c r="H254" s="74">
        <v>0</v>
      </c>
      <c r="I254" s="74">
        <v>231485.916</v>
      </c>
      <c r="J254" s="74">
        <v>3589.95</v>
      </c>
      <c r="K254" s="74">
        <v>6856.5690000000004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2935.0720000000001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69280.33</v>
      </c>
      <c r="C257" s="74">
        <v>82920.42</v>
      </c>
      <c r="D257" s="74">
        <v>0</v>
      </c>
      <c r="E257" s="74">
        <v>152200.75</v>
      </c>
    </row>
    <row r="258" spans="1:5">
      <c r="A258" s="74" t="s">
        <v>735</v>
      </c>
      <c r="B258" s="74">
        <v>6.11</v>
      </c>
      <c r="C258" s="74">
        <v>7.31</v>
      </c>
      <c r="D258" s="74">
        <v>0</v>
      </c>
      <c r="E258" s="74">
        <v>13.42</v>
      </c>
    </row>
    <row r="259" spans="1:5">
      <c r="A259" s="74" t="s">
        <v>736</v>
      </c>
      <c r="B259" s="74">
        <v>6.11</v>
      </c>
      <c r="C259" s="74">
        <v>7.31</v>
      </c>
      <c r="D259" s="74">
        <v>0</v>
      </c>
      <c r="E259" s="74">
        <v>13.42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21953.13</v>
      </c>
      <c r="C2" s="74">
        <v>1935</v>
      </c>
      <c r="D2" s="74">
        <v>1935</v>
      </c>
    </row>
    <row r="3" spans="1:7">
      <c r="A3" s="74" t="s">
        <v>424</v>
      </c>
      <c r="B3" s="74">
        <v>21953.13</v>
      </c>
      <c r="C3" s="74">
        <v>1935</v>
      </c>
      <c r="D3" s="74">
        <v>1935</v>
      </c>
    </row>
    <row r="4" spans="1:7">
      <c r="A4" s="74" t="s">
        <v>425</v>
      </c>
      <c r="B4" s="74">
        <v>40012.660000000003</v>
      </c>
      <c r="C4" s="74">
        <v>3526.81</v>
      </c>
      <c r="D4" s="74">
        <v>3526.81</v>
      </c>
    </row>
    <row r="5" spans="1:7">
      <c r="A5" s="74" t="s">
        <v>426</v>
      </c>
      <c r="B5" s="74">
        <v>40012.660000000003</v>
      </c>
      <c r="C5" s="74">
        <v>3526.81</v>
      </c>
      <c r="D5" s="74">
        <v>3526.81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5493.9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1725.12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56.36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802.27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67.87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7830.35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74.62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6840.02</v>
      </c>
      <c r="C28" s="74">
        <v>15113.11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0.51200000000000001</v>
      </c>
      <c r="E63" s="74">
        <v>0.55000000000000004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0.51200000000000001</v>
      </c>
      <c r="E64" s="74">
        <v>0.55000000000000004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0.51200000000000001</v>
      </c>
      <c r="E66" s="74">
        <v>0.55000000000000004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0.51200000000000001</v>
      </c>
      <c r="E67" s="74">
        <v>0.55000000000000004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0.51200000000000001</v>
      </c>
      <c r="E68" s="74">
        <v>0.55000000000000004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0.51200000000000001</v>
      </c>
      <c r="E69" s="74">
        <v>0.55000000000000004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0.51200000000000001</v>
      </c>
      <c r="E70" s="74">
        <v>0.55000000000000004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0.51200000000000001</v>
      </c>
      <c r="E71" s="74">
        <v>0.55000000000000004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0.51200000000000001</v>
      </c>
      <c r="E72" s="74">
        <v>0.55000000000000004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0.51200000000000001</v>
      </c>
      <c r="E74" s="74">
        <v>0.55000000000000004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0.51200000000000001</v>
      </c>
      <c r="E75" s="74">
        <v>0.55000000000000004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0.51200000000000001</v>
      </c>
      <c r="E76" s="74">
        <v>0.55000000000000004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0.51200000000000001</v>
      </c>
      <c r="E77" s="74">
        <v>0.55000000000000004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0.51200000000000001</v>
      </c>
      <c r="E79" s="74">
        <v>0.55000000000000004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0.51200000000000001</v>
      </c>
      <c r="E80" s="74">
        <v>0.55000000000000004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0.51200000000000001</v>
      </c>
      <c r="E81" s="74">
        <v>0.55000000000000004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0.51200000000000001</v>
      </c>
      <c r="E82" s="74">
        <v>0.55000000000000004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0.51200000000000001</v>
      </c>
      <c r="E83" s="74">
        <v>0.55000000000000004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0.51200000000000001</v>
      </c>
      <c r="E84" s="74">
        <v>0.55000000000000004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0.51200000000000001</v>
      </c>
      <c r="E85" s="74">
        <v>0.55000000000000004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0.51200000000000001</v>
      </c>
      <c r="E86" s="74">
        <v>0.55000000000000004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0.51200000000000001</v>
      </c>
      <c r="E87" s="74">
        <v>0.55000000000000004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0.51200000000000001</v>
      </c>
      <c r="E88" s="74">
        <v>0.55000000000000004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0.51200000000000001</v>
      </c>
      <c r="E89" s="74">
        <v>0.55000000000000004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0.51200000000000001</v>
      </c>
      <c r="E90" s="74">
        <v>0.55000000000000004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0.51200000000000001</v>
      </c>
      <c r="E91" s="74">
        <v>0.55000000000000004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0.51200000000000001</v>
      </c>
      <c r="E92" s="74">
        <v>0.55000000000000004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0.51200000000000001</v>
      </c>
      <c r="E93" s="74">
        <v>0.55000000000000004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0.51200000000000001</v>
      </c>
      <c r="E94" s="74">
        <v>0.55000000000000004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0.51200000000000001</v>
      </c>
      <c r="E96" s="74">
        <v>0.55000000000000004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0.51200000000000001</v>
      </c>
      <c r="E97" s="74">
        <v>0.55000000000000004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0.51200000000000001</v>
      </c>
      <c r="E99" s="74">
        <v>0.55000000000000004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0.51200000000000001</v>
      </c>
      <c r="E101" s="74">
        <v>0.55000000000000004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0.51200000000000001</v>
      </c>
      <c r="E103" s="74">
        <v>0.55000000000000004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0.51200000000000001</v>
      </c>
      <c r="E105" s="74">
        <v>0.55000000000000004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0.51200000000000001</v>
      </c>
      <c r="E106" s="74">
        <v>0.55000000000000004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0.51200000000000001</v>
      </c>
      <c r="E107" s="74">
        <v>0.55000000000000004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0.51200000000000001</v>
      </c>
      <c r="E109" s="74">
        <v>0.55000000000000004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0.51200000000000001</v>
      </c>
      <c r="E110" s="74">
        <v>0.55000000000000004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0.51200000000000001</v>
      </c>
      <c r="E111" s="74">
        <v>0.55000000000000004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0.40200000000000002</v>
      </c>
      <c r="G116" s="74">
        <v>0.495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0.40200000000000002</v>
      </c>
      <c r="G117" s="74">
        <v>0.495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0.40200000000000002</v>
      </c>
      <c r="G118" s="74">
        <v>0.495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0.40200000000000002</v>
      </c>
      <c r="G119" s="74">
        <v>0.495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0.40200000000000002</v>
      </c>
      <c r="G120" s="74">
        <v>0.495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0.501</v>
      </c>
      <c r="G121" s="74">
        <v>0.622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0.40200000000000002</v>
      </c>
      <c r="G122" s="74">
        <v>0.495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0.40200000000000002</v>
      </c>
      <c r="G123" s="74">
        <v>0.495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0.501</v>
      </c>
      <c r="G124" s="74">
        <v>0.622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0.40200000000000002</v>
      </c>
      <c r="G125" s="74">
        <v>0.495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0.40200000000000002</v>
      </c>
      <c r="G126" s="74">
        <v>0.495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0.501</v>
      </c>
      <c r="G127" s="74">
        <v>0.622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0.40200000000000002</v>
      </c>
      <c r="G128" s="74">
        <v>0.495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0.501</v>
      </c>
      <c r="G129" s="74">
        <v>0.622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0.501</v>
      </c>
      <c r="G130" s="74">
        <v>0.622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0.40200000000000002</v>
      </c>
      <c r="G131" s="74">
        <v>0.495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0.40200000000000002</v>
      </c>
      <c r="G132" s="74">
        <v>0.495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0.40200000000000002</v>
      </c>
      <c r="G133" s="74">
        <v>0.495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0.40200000000000002</v>
      </c>
      <c r="G134" s="74">
        <v>0.495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0.501</v>
      </c>
      <c r="G135" s="74">
        <v>0.622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0.40200000000000002</v>
      </c>
      <c r="G136" s="74">
        <v>0.495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0.40200000000000002</v>
      </c>
      <c r="G137" s="74">
        <v>0.495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0.501</v>
      </c>
      <c r="G138" s="74">
        <v>0.622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0.501</v>
      </c>
      <c r="G139" s="74">
        <v>0.622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0.501</v>
      </c>
      <c r="G140" s="74">
        <v>0.622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0.40200000000000002</v>
      </c>
      <c r="G141" s="74">
        <v>0.495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0.40200000000000002</v>
      </c>
      <c r="G142" s="74">
        <v>0.495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0.501</v>
      </c>
      <c r="G143" s="74">
        <v>0.622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0.501</v>
      </c>
      <c r="G144" s="74">
        <v>0.622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0.40200000000000002</v>
      </c>
      <c r="G145" s="74">
        <v>0.495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0.437</v>
      </c>
      <c r="G146" s="74">
        <v>0.54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0.501</v>
      </c>
      <c r="G147" s="74">
        <v>0.622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0.40200000000000002</v>
      </c>
      <c r="G148" s="74">
        <v>0.495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1653238.75</v>
      </c>
      <c r="D151" s="74">
        <v>2.8</v>
      </c>
    </row>
    <row r="152" spans="1:11">
      <c r="A152" s="74" t="s">
        <v>662</v>
      </c>
      <c r="B152" s="74" t="s">
        <v>663</v>
      </c>
      <c r="C152" s="74">
        <v>1626156.19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17383.310000000001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16526.150000000001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161115.44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133217.32999999999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15135.15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13673.29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5298.82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5107.4799999999996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28658.9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822772.84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428486.2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5863.83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1.28</v>
      </c>
      <c r="F197" s="74">
        <v>812.56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1.21</v>
      </c>
      <c r="F198" s="74">
        <v>767.29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10.47</v>
      </c>
      <c r="F199" s="74">
        <v>6660.13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8.6</v>
      </c>
      <c r="F200" s="74">
        <v>5474.81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1.0900000000000001</v>
      </c>
      <c r="F201" s="74">
        <v>693.98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0.97</v>
      </c>
      <c r="F202" s="74">
        <v>618.95000000000005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0.39</v>
      </c>
      <c r="F203" s="74">
        <v>251.26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0.38</v>
      </c>
      <c r="F204" s="74">
        <v>241.77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1.95</v>
      </c>
      <c r="F205" s="74">
        <v>1242.32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36.18</v>
      </c>
      <c r="F208" s="74">
        <v>81773.78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9035.7099999999991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15149.64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218861.41990000001</v>
      </c>
      <c r="C221" s="74">
        <v>286.07350000000002</v>
      </c>
      <c r="D221" s="74">
        <v>285.63600000000002</v>
      </c>
      <c r="E221" s="74">
        <v>0</v>
      </c>
      <c r="F221" s="74">
        <v>2.3E-3</v>
      </c>
      <c r="G221" s="74">
        <v>187343.63250000001</v>
      </c>
      <c r="H221" s="74">
        <v>84103.716</v>
      </c>
    </row>
    <row r="222" spans="1:8">
      <c r="A222" s="74" t="s">
        <v>689</v>
      </c>
      <c r="B222" s="74">
        <v>185325.47140000001</v>
      </c>
      <c r="C222" s="74">
        <v>246.91120000000001</v>
      </c>
      <c r="D222" s="74">
        <v>257.08260000000001</v>
      </c>
      <c r="E222" s="74">
        <v>0</v>
      </c>
      <c r="F222" s="74">
        <v>2.0999999999999999E-3</v>
      </c>
      <c r="G222" s="74">
        <v>168655.4853</v>
      </c>
      <c r="H222" s="74">
        <v>71663.204199999993</v>
      </c>
    </row>
    <row r="223" spans="1:8">
      <c r="A223" s="74" t="s">
        <v>690</v>
      </c>
      <c r="B223" s="74">
        <v>179769.5717</v>
      </c>
      <c r="C223" s="74">
        <v>252.3775</v>
      </c>
      <c r="D223" s="74">
        <v>291.2774</v>
      </c>
      <c r="E223" s="74">
        <v>0</v>
      </c>
      <c r="F223" s="74">
        <v>2.3E-3</v>
      </c>
      <c r="G223" s="74">
        <v>191190.8186</v>
      </c>
      <c r="H223" s="74">
        <v>70744.859400000001</v>
      </c>
    </row>
    <row r="224" spans="1:8">
      <c r="A224" s="74" t="s">
        <v>691</v>
      </c>
      <c r="B224" s="74">
        <v>161253.3806</v>
      </c>
      <c r="C224" s="74">
        <v>242.64769999999999</v>
      </c>
      <c r="D224" s="74">
        <v>314.23750000000001</v>
      </c>
      <c r="E224" s="74">
        <v>0</v>
      </c>
      <c r="F224" s="74">
        <v>2.3999999999999998E-3</v>
      </c>
      <c r="G224" s="74">
        <v>206372.22010000001</v>
      </c>
      <c r="H224" s="74">
        <v>65012.886500000001</v>
      </c>
    </row>
    <row r="225" spans="1:19">
      <c r="A225" s="74" t="s">
        <v>398</v>
      </c>
      <c r="B225" s="74">
        <v>186502.23050000001</v>
      </c>
      <c r="C225" s="74">
        <v>298.50020000000001</v>
      </c>
      <c r="D225" s="74">
        <v>421.59210000000002</v>
      </c>
      <c r="E225" s="74">
        <v>0</v>
      </c>
      <c r="F225" s="74">
        <v>3.2000000000000002E-3</v>
      </c>
      <c r="G225" s="74">
        <v>276977.33429999999</v>
      </c>
      <c r="H225" s="74">
        <v>76899.601800000004</v>
      </c>
    </row>
    <row r="226" spans="1:19">
      <c r="A226" s="74" t="s">
        <v>692</v>
      </c>
      <c r="B226" s="74">
        <v>205914.19870000001</v>
      </c>
      <c r="C226" s="74">
        <v>340.52069999999998</v>
      </c>
      <c r="D226" s="74">
        <v>501.13260000000002</v>
      </c>
      <c r="E226" s="74">
        <v>0</v>
      </c>
      <c r="F226" s="74">
        <v>3.7000000000000002E-3</v>
      </c>
      <c r="G226" s="74">
        <v>329287.2268</v>
      </c>
      <c r="H226" s="74">
        <v>85950.450899999996</v>
      </c>
    </row>
    <row r="227" spans="1:19">
      <c r="A227" s="74" t="s">
        <v>693</v>
      </c>
      <c r="B227" s="74">
        <v>226913.48910000001</v>
      </c>
      <c r="C227" s="74">
        <v>380.3562</v>
      </c>
      <c r="D227" s="74">
        <v>568.87369999999999</v>
      </c>
      <c r="E227" s="74">
        <v>0</v>
      </c>
      <c r="F227" s="74">
        <v>4.1999999999999997E-3</v>
      </c>
      <c r="G227" s="74">
        <v>373822.1593</v>
      </c>
      <c r="H227" s="74">
        <v>95204.084000000003</v>
      </c>
    </row>
    <row r="228" spans="1:19">
      <c r="A228" s="74" t="s">
        <v>694</v>
      </c>
      <c r="B228" s="74">
        <v>221322.28200000001</v>
      </c>
      <c r="C228" s="74">
        <v>371.18389999999999</v>
      </c>
      <c r="D228" s="74">
        <v>555.50720000000001</v>
      </c>
      <c r="E228" s="74">
        <v>0</v>
      </c>
      <c r="F228" s="74">
        <v>4.1000000000000003E-3</v>
      </c>
      <c r="G228" s="74">
        <v>365039.54840000003</v>
      </c>
      <c r="H228" s="74">
        <v>92877.3321</v>
      </c>
    </row>
    <row r="229" spans="1:19">
      <c r="A229" s="74" t="s">
        <v>695</v>
      </c>
      <c r="B229" s="74">
        <v>171914.87179999999</v>
      </c>
      <c r="C229" s="74">
        <v>280.39710000000002</v>
      </c>
      <c r="D229" s="74">
        <v>405.69330000000002</v>
      </c>
      <c r="E229" s="74">
        <v>0</v>
      </c>
      <c r="F229" s="74">
        <v>3.0000000000000001E-3</v>
      </c>
      <c r="G229" s="74">
        <v>266557.73670000001</v>
      </c>
      <c r="H229" s="74">
        <v>71386.146900000007</v>
      </c>
    </row>
    <row r="230" spans="1:19">
      <c r="A230" s="74" t="s">
        <v>696</v>
      </c>
      <c r="B230" s="74">
        <v>157480.666</v>
      </c>
      <c r="C230" s="74">
        <v>241.7604</v>
      </c>
      <c r="D230" s="74">
        <v>322.48160000000001</v>
      </c>
      <c r="E230" s="74">
        <v>0</v>
      </c>
      <c r="F230" s="74">
        <v>2.5000000000000001E-3</v>
      </c>
      <c r="G230" s="74">
        <v>211813.5716</v>
      </c>
      <c r="H230" s="74">
        <v>63949.665500000003</v>
      </c>
    </row>
    <row r="231" spans="1:19">
      <c r="A231" s="74" t="s">
        <v>697</v>
      </c>
      <c r="B231" s="74">
        <v>167051.46530000001</v>
      </c>
      <c r="C231" s="74">
        <v>237.46199999999999</v>
      </c>
      <c r="D231" s="74">
        <v>280.24160000000001</v>
      </c>
      <c r="E231" s="74">
        <v>0</v>
      </c>
      <c r="F231" s="74">
        <v>2.2000000000000001E-3</v>
      </c>
      <c r="G231" s="74">
        <v>183967.06909999999</v>
      </c>
      <c r="H231" s="74">
        <v>66020.859400000001</v>
      </c>
    </row>
    <row r="232" spans="1:19">
      <c r="A232" s="74" t="s">
        <v>698</v>
      </c>
      <c r="B232" s="74">
        <v>204415.88630000001</v>
      </c>
      <c r="C232" s="74">
        <v>272.66680000000002</v>
      </c>
      <c r="D232" s="74">
        <v>284.61079999999998</v>
      </c>
      <c r="E232" s="74">
        <v>0</v>
      </c>
      <c r="F232" s="74">
        <v>2.3E-3</v>
      </c>
      <c r="G232" s="74">
        <v>186717.49729999999</v>
      </c>
      <c r="H232" s="74">
        <v>79075.9519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2286720</v>
      </c>
      <c r="C234" s="74">
        <v>3450.8573999999999</v>
      </c>
      <c r="D234" s="74">
        <v>4488.3665000000001</v>
      </c>
      <c r="E234" s="74">
        <v>0</v>
      </c>
      <c r="F234" s="74">
        <v>3.44E-2</v>
      </c>
      <c r="G234" s="75">
        <v>2947740</v>
      </c>
      <c r="H234" s="74">
        <v>922888.7585</v>
      </c>
    </row>
    <row r="235" spans="1:19">
      <c r="A235" s="74" t="s">
        <v>700</v>
      </c>
      <c r="B235" s="74">
        <v>157480.666</v>
      </c>
      <c r="C235" s="74">
        <v>237.46199999999999</v>
      </c>
      <c r="D235" s="74">
        <v>257.08260000000001</v>
      </c>
      <c r="E235" s="74">
        <v>0</v>
      </c>
      <c r="F235" s="74">
        <v>2.0999999999999999E-3</v>
      </c>
      <c r="G235" s="74">
        <v>168655.4853</v>
      </c>
      <c r="H235" s="74">
        <v>63949.665500000003</v>
      </c>
    </row>
    <row r="236" spans="1:19">
      <c r="A236" s="74" t="s">
        <v>701</v>
      </c>
      <c r="B236" s="74">
        <v>226913.48910000001</v>
      </c>
      <c r="C236" s="74">
        <v>380.3562</v>
      </c>
      <c r="D236" s="74">
        <v>568.87369999999999</v>
      </c>
      <c r="E236" s="74">
        <v>0</v>
      </c>
      <c r="F236" s="74">
        <v>4.1999999999999997E-3</v>
      </c>
      <c r="G236" s="74">
        <v>373822.1593</v>
      </c>
      <c r="H236" s="74">
        <v>95204.084000000003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434717000000</v>
      </c>
      <c r="C239" s="74">
        <v>288134.55499999999</v>
      </c>
      <c r="D239" s="74" t="s">
        <v>851</v>
      </c>
      <c r="E239" s="74">
        <v>115409.09600000001</v>
      </c>
      <c r="F239" s="74">
        <v>136430.36799999999</v>
      </c>
      <c r="G239" s="74">
        <v>25567.115000000002</v>
      </c>
      <c r="H239" s="74">
        <v>0</v>
      </c>
      <c r="I239" s="74">
        <v>0</v>
      </c>
      <c r="J239" s="74">
        <v>3589.95</v>
      </c>
      <c r="K239" s="74">
        <v>4273.7950000000001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2864.2310000000002</v>
      </c>
      <c r="R239" s="74">
        <v>0</v>
      </c>
      <c r="S239" s="74">
        <v>0</v>
      </c>
    </row>
    <row r="240" spans="1:19">
      <c r="A240" s="74" t="s">
        <v>689</v>
      </c>
      <c r="B240" s="75">
        <v>391352000000</v>
      </c>
      <c r="C240" s="74">
        <v>287774.51699999999</v>
      </c>
      <c r="D240" s="74" t="s">
        <v>852</v>
      </c>
      <c r="E240" s="74">
        <v>115409.09600000001</v>
      </c>
      <c r="F240" s="74">
        <v>136430.36799999999</v>
      </c>
      <c r="G240" s="74">
        <v>25756.264999999999</v>
      </c>
      <c r="H240" s="74">
        <v>0</v>
      </c>
      <c r="I240" s="74">
        <v>0</v>
      </c>
      <c r="J240" s="74">
        <v>3589.95</v>
      </c>
      <c r="K240" s="74">
        <v>4250.2839999999997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2338.5540000000001</v>
      </c>
      <c r="R240" s="74">
        <v>0</v>
      </c>
      <c r="S240" s="74">
        <v>0</v>
      </c>
    </row>
    <row r="241" spans="1:19">
      <c r="A241" s="74" t="s">
        <v>690</v>
      </c>
      <c r="B241" s="75">
        <v>443644000000</v>
      </c>
      <c r="C241" s="74">
        <v>333177.41200000001</v>
      </c>
      <c r="D241" s="74" t="s">
        <v>853</v>
      </c>
      <c r="E241" s="74">
        <v>108704.859</v>
      </c>
      <c r="F241" s="74">
        <v>134943.93599999999</v>
      </c>
      <c r="G241" s="74">
        <v>27711.252</v>
      </c>
      <c r="H241" s="74">
        <v>0</v>
      </c>
      <c r="I241" s="74">
        <v>53370.014999999999</v>
      </c>
      <c r="J241" s="74">
        <v>3589.95</v>
      </c>
      <c r="K241" s="74">
        <v>1991.1869999999999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2866.2139999999999</v>
      </c>
      <c r="R241" s="74">
        <v>0</v>
      </c>
      <c r="S241" s="74">
        <v>0</v>
      </c>
    </row>
    <row r="242" spans="1:19">
      <c r="A242" s="74" t="s">
        <v>691</v>
      </c>
      <c r="B242" s="75">
        <v>478871000000</v>
      </c>
      <c r="C242" s="74">
        <v>428199.08799999999</v>
      </c>
      <c r="D242" s="74" t="s">
        <v>854</v>
      </c>
      <c r="E242" s="74">
        <v>108704.859</v>
      </c>
      <c r="F242" s="74">
        <v>134943.93599999999</v>
      </c>
      <c r="G242" s="74">
        <v>28330.359</v>
      </c>
      <c r="H242" s="74">
        <v>0</v>
      </c>
      <c r="I242" s="74">
        <v>146768.12299999999</v>
      </c>
      <c r="J242" s="74">
        <v>3589.95</v>
      </c>
      <c r="K242" s="74">
        <v>2979.4920000000002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2882.3690000000001</v>
      </c>
      <c r="R242" s="74">
        <v>0</v>
      </c>
      <c r="S242" s="74">
        <v>0</v>
      </c>
    </row>
    <row r="243" spans="1:19">
      <c r="A243" s="74" t="s">
        <v>398</v>
      </c>
      <c r="B243" s="75">
        <v>642705000000</v>
      </c>
      <c r="C243" s="74">
        <v>600510.56799999997</v>
      </c>
      <c r="D243" s="74" t="s">
        <v>855</v>
      </c>
      <c r="E243" s="74">
        <v>87035.740999999995</v>
      </c>
      <c r="F243" s="74">
        <v>134092.70499999999</v>
      </c>
      <c r="G243" s="74">
        <v>30725.945</v>
      </c>
      <c r="H243" s="74">
        <v>0</v>
      </c>
      <c r="I243" s="74">
        <v>341415.46299999999</v>
      </c>
      <c r="J243" s="74">
        <v>0</v>
      </c>
      <c r="K243" s="74">
        <v>4949.6440000000002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2291.069</v>
      </c>
      <c r="R243" s="74">
        <v>0</v>
      </c>
      <c r="S243" s="74">
        <v>0</v>
      </c>
    </row>
    <row r="244" spans="1:19">
      <c r="A244" s="74" t="s">
        <v>692</v>
      </c>
      <c r="B244" s="75">
        <v>764086000000</v>
      </c>
      <c r="C244" s="74">
        <v>627651.46100000001</v>
      </c>
      <c r="D244" s="74" t="s">
        <v>856</v>
      </c>
      <c r="E244" s="74">
        <v>102647.053</v>
      </c>
      <c r="F244" s="74">
        <v>127075.755</v>
      </c>
      <c r="G244" s="74">
        <v>33683.338000000003</v>
      </c>
      <c r="H244" s="74">
        <v>0</v>
      </c>
      <c r="I244" s="74">
        <v>355543.54200000002</v>
      </c>
      <c r="J244" s="74">
        <v>0</v>
      </c>
      <c r="K244" s="74">
        <v>5776.4629999999997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2925.31</v>
      </c>
      <c r="R244" s="74">
        <v>0</v>
      </c>
      <c r="S244" s="74">
        <v>0</v>
      </c>
    </row>
    <row r="245" spans="1:19">
      <c r="A245" s="74" t="s">
        <v>693</v>
      </c>
      <c r="B245" s="75">
        <v>867426000000</v>
      </c>
      <c r="C245" s="74">
        <v>656969.29700000002</v>
      </c>
      <c r="D245" s="74" t="s">
        <v>857</v>
      </c>
      <c r="E245" s="74">
        <v>102647.053</v>
      </c>
      <c r="F245" s="74">
        <v>127075.755</v>
      </c>
      <c r="G245" s="74">
        <v>31785.598999999998</v>
      </c>
      <c r="H245" s="74">
        <v>0</v>
      </c>
      <c r="I245" s="74">
        <v>386368.65500000003</v>
      </c>
      <c r="J245" s="74">
        <v>0</v>
      </c>
      <c r="K245" s="74">
        <v>6168.3339999999998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2923.9009999999998</v>
      </c>
      <c r="R245" s="74">
        <v>0</v>
      </c>
      <c r="S245" s="74">
        <v>0</v>
      </c>
    </row>
    <row r="246" spans="1:19">
      <c r="A246" s="74" t="s">
        <v>694</v>
      </c>
      <c r="B246" s="75">
        <v>847047000000</v>
      </c>
      <c r="C246" s="74">
        <v>625902.40300000005</v>
      </c>
      <c r="D246" s="74" t="s">
        <v>858</v>
      </c>
      <c r="E246" s="74">
        <v>115409.09600000001</v>
      </c>
      <c r="F246" s="74">
        <v>136430.36799999999</v>
      </c>
      <c r="G246" s="74">
        <v>32530.530999999999</v>
      </c>
      <c r="H246" s="74">
        <v>0</v>
      </c>
      <c r="I246" s="74">
        <v>329631.91600000003</v>
      </c>
      <c r="J246" s="74">
        <v>3589.95</v>
      </c>
      <c r="K246" s="74">
        <v>5909.6750000000002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2400.8670000000002</v>
      </c>
      <c r="R246" s="74">
        <v>0</v>
      </c>
      <c r="S246" s="74">
        <v>0</v>
      </c>
    </row>
    <row r="247" spans="1:19">
      <c r="A247" s="74" t="s">
        <v>695</v>
      </c>
      <c r="B247" s="75">
        <v>618527000000</v>
      </c>
      <c r="C247" s="74">
        <v>473909.81800000003</v>
      </c>
      <c r="D247" s="74" t="s">
        <v>859</v>
      </c>
      <c r="E247" s="74">
        <v>115409.09600000001</v>
      </c>
      <c r="F247" s="74">
        <v>136430.36799999999</v>
      </c>
      <c r="G247" s="74">
        <v>28729.873</v>
      </c>
      <c r="H247" s="74">
        <v>0</v>
      </c>
      <c r="I247" s="74">
        <v>183660.53099999999</v>
      </c>
      <c r="J247" s="74">
        <v>3589.95</v>
      </c>
      <c r="K247" s="74">
        <v>3694.3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2395.6999999999998</v>
      </c>
      <c r="R247" s="74">
        <v>0</v>
      </c>
      <c r="S247" s="74">
        <v>0</v>
      </c>
    </row>
    <row r="248" spans="1:19">
      <c r="A248" s="74" t="s">
        <v>696</v>
      </c>
      <c r="B248" s="75">
        <v>491497000000</v>
      </c>
      <c r="C248" s="74">
        <v>424132.10800000001</v>
      </c>
      <c r="D248" s="74" t="s">
        <v>860</v>
      </c>
      <c r="E248" s="74">
        <v>108704.859</v>
      </c>
      <c r="F248" s="74">
        <v>134943.93599999999</v>
      </c>
      <c r="G248" s="74">
        <v>28821.613000000001</v>
      </c>
      <c r="H248" s="74">
        <v>0</v>
      </c>
      <c r="I248" s="74">
        <v>142252.47500000001</v>
      </c>
      <c r="J248" s="74">
        <v>3589.95</v>
      </c>
      <c r="K248" s="74">
        <v>2936.2869999999998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2882.989</v>
      </c>
      <c r="R248" s="74">
        <v>0</v>
      </c>
      <c r="S248" s="74">
        <v>0</v>
      </c>
    </row>
    <row r="249" spans="1:19">
      <c r="A249" s="74" t="s">
        <v>697</v>
      </c>
      <c r="B249" s="75">
        <v>426882000000</v>
      </c>
      <c r="C249" s="74">
        <v>312448.12699999998</v>
      </c>
      <c r="D249" s="74" t="s">
        <v>861</v>
      </c>
      <c r="E249" s="74">
        <v>115409.09600000001</v>
      </c>
      <c r="F249" s="74">
        <v>136430.36799999999</v>
      </c>
      <c r="G249" s="74">
        <v>28031.501</v>
      </c>
      <c r="H249" s="74">
        <v>0</v>
      </c>
      <c r="I249" s="74">
        <v>24635.153999999999</v>
      </c>
      <c r="J249" s="74">
        <v>3589.95</v>
      </c>
      <c r="K249" s="74">
        <v>1462.5940000000001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2889.4639999999999</v>
      </c>
      <c r="R249" s="74">
        <v>0</v>
      </c>
      <c r="S249" s="74">
        <v>0</v>
      </c>
    </row>
    <row r="250" spans="1:19">
      <c r="A250" s="74" t="s">
        <v>698</v>
      </c>
      <c r="B250" s="75">
        <v>433264000000</v>
      </c>
      <c r="C250" s="74">
        <v>287545.65500000003</v>
      </c>
      <c r="D250" s="74" t="s">
        <v>862</v>
      </c>
      <c r="E250" s="74">
        <v>115409.09600000001</v>
      </c>
      <c r="F250" s="74">
        <v>136430.36799999999</v>
      </c>
      <c r="G250" s="74">
        <v>24969.9</v>
      </c>
      <c r="H250" s="74">
        <v>0</v>
      </c>
      <c r="I250" s="74">
        <v>0</v>
      </c>
      <c r="J250" s="74">
        <v>3589.95</v>
      </c>
      <c r="K250" s="74">
        <v>4293.1059999999998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2853.2350000000001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6840020000000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391352000000</v>
      </c>
      <c r="C253" s="74">
        <v>287545.65500000003</v>
      </c>
      <c r="D253" s="74"/>
      <c r="E253" s="74">
        <v>87035.740999999995</v>
      </c>
      <c r="F253" s="74">
        <v>127075.755</v>
      </c>
      <c r="G253" s="74">
        <v>24969.9</v>
      </c>
      <c r="H253" s="74">
        <v>0</v>
      </c>
      <c r="I253" s="74">
        <v>0</v>
      </c>
      <c r="J253" s="74">
        <v>0</v>
      </c>
      <c r="K253" s="74">
        <v>1462.5940000000001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2291.069</v>
      </c>
      <c r="R253" s="74">
        <v>0</v>
      </c>
      <c r="S253" s="74">
        <v>0</v>
      </c>
    </row>
    <row r="254" spans="1:19">
      <c r="A254" s="74" t="s">
        <v>701</v>
      </c>
      <c r="B254" s="75">
        <v>867426000000</v>
      </c>
      <c r="C254" s="74">
        <v>656969.29700000002</v>
      </c>
      <c r="D254" s="74"/>
      <c r="E254" s="74">
        <v>115409.09600000001</v>
      </c>
      <c r="F254" s="74">
        <v>136430.36799999999</v>
      </c>
      <c r="G254" s="74">
        <v>33683.338000000003</v>
      </c>
      <c r="H254" s="74">
        <v>0</v>
      </c>
      <c r="I254" s="74">
        <v>386368.65500000003</v>
      </c>
      <c r="J254" s="74">
        <v>3589.95</v>
      </c>
      <c r="K254" s="74">
        <v>6168.3339999999998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2925.31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110697.56</v>
      </c>
      <c r="C257" s="74">
        <v>120311.02</v>
      </c>
      <c r="D257" s="74">
        <v>0</v>
      </c>
      <c r="E257" s="74">
        <v>231008.58</v>
      </c>
    </row>
    <row r="258" spans="1:5">
      <c r="A258" s="74" t="s">
        <v>735</v>
      </c>
      <c r="B258" s="74">
        <v>9.76</v>
      </c>
      <c r="C258" s="74">
        <v>10.6</v>
      </c>
      <c r="D258" s="74">
        <v>0</v>
      </c>
      <c r="E258" s="74">
        <v>20.36</v>
      </c>
    </row>
    <row r="259" spans="1:5">
      <c r="A259" s="74" t="s">
        <v>736</v>
      </c>
      <c r="B259" s="74">
        <v>9.76</v>
      </c>
      <c r="C259" s="74">
        <v>10.6</v>
      </c>
      <c r="D259" s="74">
        <v>0</v>
      </c>
      <c r="E259" s="74">
        <v>20.36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20342.189999999999</v>
      </c>
      <c r="C2" s="74">
        <v>1793.01</v>
      </c>
      <c r="D2" s="74">
        <v>1793.01</v>
      </c>
    </row>
    <row r="3" spans="1:7">
      <c r="A3" s="74" t="s">
        <v>424</v>
      </c>
      <c r="B3" s="74">
        <v>20342.189999999999</v>
      </c>
      <c r="C3" s="74">
        <v>1793.01</v>
      </c>
      <c r="D3" s="74">
        <v>1793.01</v>
      </c>
    </row>
    <row r="4" spans="1:7">
      <c r="A4" s="74" t="s">
        <v>425</v>
      </c>
      <c r="B4" s="74">
        <v>37397.129999999997</v>
      </c>
      <c r="C4" s="74">
        <v>3296.27</v>
      </c>
      <c r="D4" s="74">
        <v>3296.27</v>
      </c>
    </row>
    <row r="5" spans="1:7">
      <c r="A5" s="74" t="s">
        <v>426</v>
      </c>
      <c r="B5" s="74">
        <v>37397.129999999997</v>
      </c>
      <c r="C5" s="74">
        <v>3296.27</v>
      </c>
      <c r="D5" s="74">
        <v>3296.27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4249.79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1182.22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56.35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881.55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60.56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7934.64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74.44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6368.9</v>
      </c>
      <c r="C28" s="74">
        <v>13973.29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0.51200000000000001</v>
      </c>
      <c r="E63" s="74">
        <v>0.55000000000000004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0.51200000000000001</v>
      </c>
      <c r="E64" s="74">
        <v>0.55000000000000004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0.51200000000000001</v>
      </c>
      <c r="E66" s="74">
        <v>0.55000000000000004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0.51200000000000001</v>
      </c>
      <c r="E67" s="74">
        <v>0.55000000000000004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0.51200000000000001</v>
      </c>
      <c r="E68" s="74">
        <v>0.55000000000000004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0.51200000000000001</v>
      </c>
      <c r="E69" s="74">
        <v>0.55000000000000004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0.51200000000000001</v>
      </c>
      <c r="E70" s="74">
        <v>0.55000000000000004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0.51200000000000001</v>
      </c>
      <c r="E71" s="74">
        <v>0.55000000000000004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0.51200000000000001</v>
      </c>
      <c r="E72" s="74">
        <v>0.55000000000000004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0.51200000000000001</v>
      </c>
      <c r="E74" s="74">
        <v>0.55000000000000004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0.51200000000000001</v>
      </c>
      <c r="E75" s="74">
        <v>0.55000000000000004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0.51200000000000001</v>
      </c>
      <c r="E76" s="74">
        <v>0.55000000000000004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0.51200000000000001</v>
      </c>
      <c r="E77" s="74">
        <v>0.55000000000000004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0.51200000000000001</v>
      </c>
      <c r="E79" s="74">
        <v>0.55000000000000004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0.51200000000000001</v>
      </c>
      <c r="E80" s="74">
        <v>0.55000000000000004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0.51200000000000001</v>
      </c>
      <c r="E81" s="74">
        <v>0.55000000000000004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0.51200000000000001</v>
      </c>
      <c r="E82" s="74">
        <v>0.55000000000000004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0.51200000000000001</v>
      </c>
      <c r="E83" s="74">
        <v>0.55000000000000004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0.51200000000000001</v>
      </c>
      <c r="E84" s="74">
        <v>0.55000000000000004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0.51200000000000001</v>
      </c>
      <c r="E85" s="74">
        <v>0.55000000000000004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0.51200000000000001</v>
      </c>
      <c r="E86" s="74">
        <v>0.55000000000000004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0.51200000000000001</v>
      </c>
      <c r="E87" s="74">
        <v>0.55000000000000004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0.51200000000000001</v>
      </c>
      <c r="E88" s="74">
        <v>0.55000000000000004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0.51200000000000001</v>
      </c>
      <c r="E89" s="74">
        <v>0.55000000000000004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0.51200000000000001</v>
      </c>
      <c r="E90" s="74">
        <v>0.55000000000000004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0.51200000000000001</v>
      </c>
      <c r="E91" s="74">
        <v>0.55000000000000004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0.51200000000000001</v>
      </c>
      <c r="E92" s="74">
        <v>0.55000000000000004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0.51200000000000001</v>
      </c>
      <c r="E93" s="74">
        <v>0.55000000000000004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0.51200000000000001</v>
      </c>
      <c r="E94" s="74">
        <v>0.55000000000000004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0.51200000000000001</v>
      </c>
      <c r="E96" s="74">
        <v>0.55000000000000004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0.51200000000000001</v>
      </c>
      <c r="E97" s="74">
        <v>0.55000000000000004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0.51200000000000001</v>
      </c>
      <c r="E99" s="74">
        <v>0.55000000000000004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0.51200000000000001</v>
      </c>
      <c r="E101" s="74">
        <v>0.55000000000000004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0.51200000000000001</v>
      </c>
      <c r="E103" s="74">
        <v>0.55000000000000004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0.51200000000000001</v>
      </c>
      <c r="E105" s="74">
        <v>0.55000000000000004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0.51200000000000001</v>
      </c>
      <c r="E106" s="74">
        <v>0.55000000000000004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0.51200000000000001</v>
      </c>
      <c r="E107" s="74">
        <v>0.55000000000000004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0.51200000000000001</v>
      </c>
      <c r="E109" s="74">
        <v>0.55000000000000004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0.51200000000000001</v>
      </c>
      <c r="E110" s="74">
        <v>0.55000000000000004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0.51200000000000001</v>
      </c>
      <c r="E111" s="74">
        <v>0.55000000000000004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0.40200000000000002</v>
      </c>
      <c r="G116" s="74">
        <v>0.495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0.40200000000000002</v>
      </c>
      <c r="G117" s="74">
        <v>0.495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0.40200000000000002</v>
      </c>
      <c r="G118" s="74">
        <v>0.495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0.40200000000000002</v>
      </c>
      <c r="G119" s="74">
        <v>0.495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0.40200000000000002</v>
      </c>
      <c r="G120" s="74">
        <v>0.495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0.501</v>
      </c>
      <c r="G121" s="74">
        <v>0.622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0.40200000000000002</v>
      </c>
      <c r="G122" s="74">
        <v>0.495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0.40200000000000002</v>
      </c>
      <c r="G123" s="74">
        <v>0.495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0.501</v>
      </c>
      <c r="G124" s="74">
        <v>0.622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0.40200000000000002</v>
      </c>
      <c r="G125" s="74">
        <v>0.495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0.40200000000000002</v>
      </c>
      <c r="G126" s="74">
        <v>0.495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0.501</v>
      </c>
      <c r="G127" s="74">
        <v>0.622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0.40200000000000002</v>
      </c>
      <c r="G128" s="74">
        <v>0.495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0.501</v>
      </c>
      <c r="G129" s="74">
        <v>0.622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0.501</v>
      </c>
      <c r="G130" s="74">
        <v>0.622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0.40200000000000002</v>
      </c>
      <c r="G131" s="74">
        <v>0.495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0.40200000000000002</v>
      </c>
      <c r="G132" s="74">
        <v>0.495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0.40200000000000002</v>
      </c>
      <c r="G133" s="74">
        <v>0.495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0.40200000000000002</v>
      </c>
      <c r="G134" s="74">
        <v>0.495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0.501</v>
      </c>
      <c r="G135" s="74">
        <v>0.622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0.40200000000000002</v>
      </c>
      <c r="G136" s="74">
        <v>0.495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0.40200000000000002</v>
      </c>
      <c r="G137" s="74">
        <v>0.495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0.501</v>
      </c>
      <c r="G138" s="74">
        <v>0.622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0.501</v>
      </c>
      <c r="G139" s="74">
        <v>0.622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0.501</v>
      </c>
      <c r="G140" s="74">
        <v>0.622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0.40200000000000002</v>
      </c>
      <c r="G141" s="74">
        <v>0.495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0.40200000000000002</v>
      </c>
      <c r="G142" s="74">
        <v>0.495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0.501</v>
      </c>
      <c r="G143" s="74">
        <v>0.622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0.501</v>
      </c>
      <c r="G144" s="74">
        <v>0.622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0.40200000000000002</v>
      </c>
      <c r="G145" s="74">
        <v>0.495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0.437</v>
      </c>
      <c r="G146" s="74">
        <v>0.54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0.501</v>
      </c>
      <c r="G147" s="74">
        <v>0.622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0.40200000000000002</v>
      </c>
      <c r="G148" s="74">
        <v>0.495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1677984.41</v>
      </c>
      <c r="D151" s="74">
        <v>2.8</v>
      </c>
    </row>
    <row r="152" spans="1:11">
      <c r="A152" s="74" t="s">
        <v>662</v>
      </c>
      <c r="B152" s="74" t="s">
        <v>663</v>
      </c>
      <c r="C152" s="74">
        <v>1568301.77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15381.36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14361.65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183542.39999999999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135228.37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12915.97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11275.88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4734.87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4481.22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32576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906521.77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356868.43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5290.07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1.4</v>
      </c>
      <c r="F197" s="74">
        <v>888.46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1.3</v>
      </c>
      <c r="F198" s="74">
        <v>828.58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11.67</v>
      </c>
      <c r="F199" s="74">
        <v>7425.36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9.4600000000000009</v>
      </c>
      <c r="F200" s="74">
        <v>6021.52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1.17</v>
      </c>
      <c r="F201" s="74">
        <v>744.27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1.02</v>
      </c>
      <c r="F202" s="74">
        <v>650.78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0.43</v>
      </c>
      <c r="F203" s="74">
        <v>276.29000000000002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0.41</v>
      </c>
      <c r="F204" s="74">
        <v>262.92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2.17</v>
      </c>
      <c r="F205" s="74">
        <v>1379.71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0.62</v>
      </c>
      <c r="D208" s="74">
        <v>1388.3</v>
      </c>
      <c r="E208" s="74">
        <v>39.770000000000003</v>
      </c>
      <c r="F208" s="74">
        <v>89412.35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8714.24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15376.4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205131.06099999999</v>
      </c>
      <c r="C221" s="74">
        <v>276.3734</v>
      </c>
      <c r="D221" s="74">
        <v>327.05059999999997</v>
      </c>
      <c r="E221" s="74">
        <v>0</v>
      </c>
      <c r="F221" s="74">
        <v>2.5000000000000001E-3</v>
      </c>
      <c r="G221" s="75">
        <v>7746380</v>
      </c>
      <c r="H221" s="74">
        <v>79712.804699999993</v>
      </c>
    </row>
    <row r="222" spans="1:8">
      <c r="A222" s="74" t="s">
        <v>689</v>
      </c>
      <c r="B222" s="74">
        <v>177640.75930000001</v>
      </c>
      <c r="C222" s="74">
        <v>243.21870000000001</v>
      </c>
      <c r="D222" s="74">
        <v>297.2645</v>
      </c>
      <c r="E222" s="74">
        <v>0</v>
      </c>
      <c r="F222" s="74">
        <v>2.2000000000000001E-3</v>
      </c>
      <c r="G222" s="75">
        <v>7041960</v>
      </c>
      <c r="H222" s="74">
        <v>69405.575700000001</v>
      </c>
    </row>
    <row r="223" spans="1:8">
      <c r="A223" s="74" t="s">
        <v>690</v>
      </c>
      <c r="B223" s="74">
        <v>183028.75599999999</v>
      </c>
      <c r="C223" s="74">
        <v>262.5616</v>
      </c>
      <c r="D223" s="74">
        <v>349.55509999999998</v>
      </c>
      <c r="E223" s="74">
        <v>0</v>
      </c>
      <c r="F223" s="74">
        <v>2.5999999999999999E-3</v>
      </c>
      <c r="G223" s="75">
        <v>8283840</v>
      </c>
      <c r="H223" s="74">
        <v>72667.365999999995</v>
      </c>
    </row>
    <row r="224" spans="1:8">
      <c r="A224" s="74" t="s">
        <v>691</v>
      </c>
      <c r="B224" s="74">
        <v>166239.51980000001</v>
      </c>
      <c r="C224" s="74">
        <v>244.91380000000001</v>
      </c>
      <c r="D224" s="74">
        <v>340.76979999999998</v>
      </c>
      <c r="E224" s="74">
        <v>0</v>
      </c>
      <c r="F224" s="74">
        <v>2.5000000000000001E-3</v>
      </c>
      <c r="G224" s="75">
        <v>8077140</v>
      </c>
      <c r="H224" s="74">
        <v>66623.808099999995</v>
      </c>
    </row>
    <row r="225" spans="1:19">
      <c r="A225" s="74" t="s">
        <v>398</v>
      </c>
      <c r="B225" s="74">
        <v>175798.23329999999</v>
      </c>
      <c r="C225" s="74">
        <v>269.71820000000002</v>
      </c>
      <c r="D225" s="74">
        <v>399.13990000000001</v>
      </c>
      <c r="E225" s="74">
        <v>0</v>
      </c>
      <c r="F225" s="74">
        <v>2.8999999999999998E-3</v>
      </c>
      <c r="G225" s="75">
        <v>9462970</v>
      </c>
      <c r="H225" s="74">
        <v>71491.078099999999</v>
      </c>
    </row>
    <row r="226" spans="1:19">
      <c r="A226" s="74" t="s">
        <v>692</v>
      </c>
      <c r="B226" s="74">
        <v>191520.54430000001</v>
      </c>
      <c r="C226" s="74">
        <v>304.35419999999999</v>
      </c>
      <c r="D226" s="74">
        <v>472.86070000000001</v>
      </c>
      <c r="E226" s="74">
        <v>0</v>
      </c>
      <c r="F226" s="74">
        <v>3.3999999999999998E-3</v>
      </c>
      <c r="G226" s="75">
        <v>11212800</v>
      </c>
      <c r="H226" s="74">
        <v>78901.131800000003</v>
      </c>
    </row>
    <row r="227" spans="1:19">
      <c r="A227" s="74" t="s">
        <v>693</v>
      </c>
      <c r="B227" s="74">
        <v>217089.83739999999</v>
      </c>
      <c r="C227" s="74">
        <v>351.96600000000001</v>
      </c>
      <c r="D227" s="74">
        <v>561.22829999999999</v>
      </c>
      <c r="E227" s="74">
        <v>0</v>
      </c>
      <c r="F227" s="74">
        <v>4.0000000000000001E-3</v>
      </c>
      <c r="G227" s="75">
        <v>13309500</v>
      </c>
      <c r="H227" s="74">
        <v>90109.529200000004</v>
      </c>
    </row>
    <row r="228" spans="1:19">
      <c r="A228" s="74" t="s">
        <v>694</v>
      </c>
      <c r="B228" s="74">
        <v>204232.67910000001</v>
      </c>
      <c r="C228" s="74">
        <v>329.78460000000001</v>
      </c>
      <c r="D228" s="74">
        <v>523.15719999999999</v>
      </c>
      <c r="E228" s="74">
        <v>0</v>
      </c>
      <c r="F228" s="74">
        <v>3.7000000000000002E-3</v>
      </c>
      <c r="G228" s="75">
        <v>12406400</v>
      </c>
      <c r="H228" s="74">
        <v>84643.626799999998</v>
      </c>
    </row>
    <row r="229" spans="1:19">
      <c r="A229" s="74" t="s">
        <v>695</v>
      </c>
      <c r="B229" s="74">
        <v>177902.9558</v>
      </c>
      <c r="C229" s="74">
        <v>281.79489999999998</v>
      </c>
      <c r="D229" s="74">
        <v>435.91579999999999</v>
      </c>
      <c r="E229" s="74">
        <v>0</v>
      </c>
      <c r="F229" s="74">
        <v>3.0999999999999999E-3</v>
      </c>
      <c r="G229" s="75">
        <v>10336600</v>
      </c>
      <c r="H229" s="74">
        <v>73202.237099999998</v>
      </c>
    </row>
    <row r="230" spans="1:19">
      <c r="A230" s="74" t="s">
        <v>696</v>
      </c>
      <c r="B230" s="74">
        <v>167993.2115</v>
      </c>
      <c r="C230" s="74">
        <v>254.94540000000001</v>
      </c>
      <c r="D230" s="74">
        <v>371.30040000000002</v>
      </c>
      <c r="E230" s="74">
        <v>0</v>
      </c>
      <c r="F230" s="74">
        <v>2.7000000000000001E-3</v>
      </c>
      <c r="G230" s="75">
        <v>8802400</v>
      </c>
      <c r="H230" s="74">
        <v>68046.587799999994</v>
      </c>
    </row>
    <row r="231" spans="1:19">
      <c r="A231" s="74" t="s">
        <v>697</v>
      </c>
      <c r="B231" s="74">
        <v>168101.11079999999</v>
      </c>
      <c r="C231" s="74">
        <v>241.49959999999999</v>
      </c>
      <c r="D231" s="74">
        <v>322.31970000000001</v>
      </c>
      <c r="E231" s="74">
        <v>0</v>
      </c>
      <c r="F231" s="74">
        <v>2.3999999999999998E-3</v>
      </c>
      <c r="G231" s="75">
        <v>7638490</v>
      </c>
      <c r="H231" s="74">
        <v>66774.738599999997</v>
      </c>
    </row>
    <row r="232" spans="1:19">
      <c r="A232" s="74" t="s">
        <v>698</v>
      </c>
      <c r="B232" s="74">
        <v>197027.23120000001</v>
      </c>
      <c r="C232" s="74">
        <v>269.01299999999998</v>
      </c>
      <c r="D232" s="74">
        <v>326.9973</v>
      </c>
      <c r="E232" s="74">
        <v>0</v>
      </c>
      <c r="F232" s="74">
        <v>2.5000000000000001E-3</v>
      </c>
      <c r="G232" s="75">
        <v>7746110</v>
      </c>
      <c r="H232" s="74">
        <v>76907.618799999997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2231710</v>
      </c>
      <c r="C234" s="74">
        <v>3330.1432</v>
      </c>
      <c r="D234" s="74">
        <v>4727.5594000000001</v>
      </c>
      <c r="E234" s="74">
        <v>0</v>
      </c>
      <c r="F234" s="74">
        <v>3.4299999999999997E-2</v>
      </c>
      <c r="G234" s="75">
        <v>112065000</v>
      </c>
      <c r="H234" s="74">
        <v>898486.10250000004</v>
      </c>
    </row>
    <row r="235" spans="1:19">
      <c r="A235" s="74" t="s">
        <v>700</v>
      </c>
      <c r="B235" s="74">
        <v>166239.51980000001</v>
      </c>
      <c r="C235" s="74">
        <v>241.49959999999999</v>
      </c>
      <c r="D235" s="74">
        <v>297.2645</v>
      </c>
      <c r="E235" s="74">
        <v>0</v>
      </c>
      <c r="F235" s="74">
        <v>2.2000000000000001E-3</v>
      </c>
      <c r="G235" s="75">
        <v>7041960</v>
      </c>
      <c r="H235" s="74">
        <v>66623.808099999995</v>
      </c>
    </row>
    <row r="236" spans="1:19">
      <c r="A236" s="74" t="s">
        <v>701</v>
      </c>
      <c r="B236" s="74">
        <v>217089.83739999999</v>
      </c>
      <c r="C236" s="74">
        <v>351.96600000000001</v>
      </c>
      <c r="D236" s="74">
        <v>561.22829999999999</v>
      </c>
      <c r="E236" s="74">
        <v>0</v>
      </c>
      <c r="F236" s="74">
        <v>4.0000000000000001E-3</v>
      </c>
      <c r="G236" s="75">
        <v>13309500</v>
      </c>
      <c r="H236" s="74">
        <v>90109.529200000004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440245000000</v>
      </c>
      <c r="C239" s="74">
        <v>291556.77500000002</v>
      </c>
      <c r="D239" s="74" t="s">
        <v>863</v>
      </c>
      <c r="E239" s="74">
        <v>115409.09600000001</v>
      </c>
      <c r="F239" s="74">
        <v>136430.36799999999</v>
      </c>
      <c r="G239" s="74">
        <v>29341.817999999999</v>
      </c>
      <c r="H239" s="74">
        <v>0</v>
      </c>
      <c r="I239" s="74">
        <v>2645.9119999999998</v>
      </c>
      <c r="J239" s="74">
        <v>3589.95</v>
      </c>
      <c r="K239" s="74">
        <v>1274.1030000000001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2865.5279999999998</v>
      </c>
      <c r="R239" s="74">
        <v>0</v>
      </c>
      <c r="S239" s="74">
        <v>0</v>
      </c>
    </row>
    <row r="240" spans="1:19">
      <c r="A240" s="74" t="s">
        <v>689</v>
      </c>
      <c r="B240" s="75">
        <v>400211000000</v>
      </c>
      <c r="C240" s="74">
        <v>309665.56</v>
      </c>
      <c r="D240" s="74" t="s">
        <v>864</v>
      </c>
      <c r="E240" s="74">
        <v>115409.09600000001</v>
      </c>
      <c r="F240" s="74">
        <v>136430.36799999999</v>
      </c>
      <c r="G240" s="74">
        <v>30320.585999999999</v>
      </c>
      <c r="H240" s="74">
        <v>0</v>
      </c>
      <c r="I240" s="74">
        <v>20333.628000000001</v>
      </c>
      <c r="J240" s="74">
        <v>3589.95</v>
      </c>
      <c r="K240" s="74">
        <v>1241.9680000000001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2339.9630000000002</v>
      </c>
      <c r="R240" s="74">
        <v>0</v>
      </c>
      <c r="S240" s="74">
        <v>0</v>
      </c>
    </row>
    <row r="241" spans="1:19">
      <c r="A241" s="74" t="s">
        <v>690</v>
      </c>
      <c r="B241" s="75">
        <v>470791000000</v>
      </c>
      <c r="C241" s="74">
        <v>388946.59899999999</v>
      </c>
      <c r="D241" s="74" t="s">
        <v>865</v>
      </c>
      <c r="E241" s="74">
        <v>77122.967000000004</v>
      </c>
      <c r="F241" s="74">
        <v>134092.70499999999</v>
      </c>
      <c r="G241" s="74">
        <v>30919.867999999999</v>
      </c>
      <c r="H241" s="74">
        <v>0</v>
      </c>
      <c r="I241" s="74">
        <v>141748.47399999999</v>
      </c>
      <c r="J241" s="74">
        <v>0</v>
      </c>
      <c r="K241" s="74">
        <v>2828.4659999999999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2234.1190000000001</v>
      </c>
      <c r="R241" s="74">
        <v>0</v>
      </c>
      <c r="S241" s="74">
        <v>0</v>
      </c>
    </row>
    <row r="242" spans="1:19">
      <c r="A242" s="74" t="s">
        <v>691</v>
      </c>
      <c r="B242" s="75">
        <v>459043000000</v>
      </c>
      <c r="C242" s="74">
        <v>383438.33500000002</v>
      </c>
      <c r="D242" s="74" t="s">
        <v>866</v>
      </c>
      <c r="E242" s="74">
        <v>115409.09600000001</v>
      </c>
      <c r="F242" s="74">
        <v>136430.36799999999</v>
      </c>
      <c r="G242" s="74">
        <v>31675.241000000002</v>
      </c>
      <c r="H242" s="74">
        <v>0</v>
      </c>
      <c r="I242" s="74">
        <v>91388.172999999995</v>
      </c>
      <c r="J242" s="74">
        <v>3589.95</v>
      </c>
      <c r="K242" s="74">
        <v>2079.48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2866.027</v>
      </c>
      <c r="R242" s="74">
        <v>0</v>
      </c>
      <c r="S242" s="74">
        <v>0</v>
      </c>
    </row>
    <row r="243" spans="1:19">
      <c r="A243" s="74" t="s">
        <v>398</v>
      </c>
      <c r="B243" s="75">
        <v>537803000000</v>
      </c>
      <c r="C243" s="74">
        <v>439790.34499999997</v>
      </c>
      <c r="D243" s="74" t="s">
        <v>867</v>
      </c>
      <c r="E243" s="74">
        <v>115409.09600000001</v>
      </c>
      <c r="F243" s="74">
        <v>136430.36799999999</v>
      </c>
      <c r="G243" s="74">
        <v>33440.28</v>
      </c>
      <c r="H243" s="74">
        <v>0</v>
      </c>
      <c r="I243" s="74">
        <v>148450.49299999999</v>
      </c>
      <c r="J243" s="74">
        <v>0</v>
      </c>
      <c r="K243" s="74">
        <v>3165.1970000000001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2894.91</v>
      </c>
      <c r="R243" s="74">
        <v>0</v>
      </c>
      <c r="S243" s="74">
        <v>0</v>
      </c>
    </row>
    <row r="244" spans="1:19">
      <c r="A244" s="74" t="s">
        <v>692</v>
      </c>
      <c r="B244" s="75">
        <v>637252000000</v>
      </c>
      <c r="C244" s="74">
        <v>575687.37800000003</v>
      </c>
      <c r="D244" s="74" t="s">
        <v>868</v>
      </c>
      <c r="E244" s="74">
        <v>102647.053</v>
      </c>
      <c r="F244" s="74">
        <v>127075.755</v>
      </c>
      <c r="G244" s="74">
        <v>71245.08</v>
      </c>
      <c r="H244" s="74">
        <v>0</v>
      </c>
      <c r="I244" s="74">
        <v>258974.56599999999</v>
      </c>
      <c r="J244" s="74">
        <v>0</v>
      </c>
      <c r="K244" s="74">
        <v>12846.179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2898.7449999999999</v>
      </c>
      <c r="R244" s="74">
        <v>0</v>
      </c>
      <c r="S244" s="74">
        <v>0</v>
      </c>
    </row>
    <row r="245" spans="1:19">
      <c r="A245" s="74" t="s">
        <v>693</v>
      </c>
      <c r="B245" s="75">
        <v>756411000000</v>
      </c>
      <c r="C245" s="74">
        <v>614353.46200000006</v>
      </c>
      <c r="D245" s="74" t="s">
        <v>869</v>
      </c>
      <c r="E245" s="74">
        <v>115409.09600000001</v>
      </c>
      <c r="F245" s="74">
        <v>136430.36799999999</v>
      </c>
      <c r="G245" s="74">
        <v>93043.45</v>
      </c>
      <c r="H245" s="74">
        <v>0</v>
      </c>
      <c r="I245" s="74">
        <v>255035.90700000001</v>
      </c>
      <c r="J245" s="74">
        <v>0</v>
      </c>
      <c r="K245" s="74">
        <v>12060.449000000001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2374.1930000000002</v>
      </c>
      <c r="R245" s="74">
        <v>0</v>
      </c>
      <c r="S245" s="74">
        <v>0</v>
      </c>
    </row>
    <row r="246" spans="1:19">
      <c r="A246" s="74" t="s">
        <v>694</v>
      </c>
      <c r="B246" s="75">
        <v>705087000000</v>
      </c>
      <c r="C246" s="74">
        <v>519865.92</v>
      </c>
      <c r="D246" s="74" t="s">
        <v>870</v>
      </c>
      <c r="E246" s="74">
        <v>77122.967000000004</v>
      </c>
      <c r="F246" s="74">
        <v>134092.70499999999</v>
      </c>
      <c r="G246" s="74">
        <v>33901.544000000002</v>
      </c>
      <c r="H246" s="74">
        <v>0</v>
      </c>
      <c r="I246" s="74">
        <v>266250.71399999998</v>
      </c>
      <c r="J246" s="74">
        <v>0</v>
      </c>
      <c r="K246" s="74">
        <v>6238.9790000000003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2259.0100000000002</v>
      </c>
      <c r="R246" s="74">
        <v>0</v>
      </c>
      <c r="S246" s="74">
        <v>0</v>
      </c>
    </row>
    <row r="247" spans="1:19">
      <c r="A247" s="74" t="s">
        <v>695</v>
      </c>
      <c r="B247" s="75">
        <v>587453000000</v>
      </c>
      <c r="C247" s="74">
        <v>488499.435</v>
      </c>
      <c r="D247" s="74" t="s">
        <v>871</v>
      </c>
      <c r="E247" s="74">
        <v>77122.967000000004</v>
      </c>
      <c r="F247" s="74">
        <v>134092.70499999999</v>
      </c>
      <c r="G247" s="74">
        <v>33022.506999999998</v>
      </c>
      <c r="H247" s="74">
        <v>0</v>
      </c>
      <c r="I247" s="74">
        <v>236600.351</v>
      </c>
      <c r="J247" s="74">
        <v>0</v>
      </c>
      <c r="K247" s="74">
        <v>5403.6090000000004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2257.2950000000001</v>
      </c>
      <c r="R247" s="74">
        <v>0</v>
      </c>
      <c r="S247" s="74">
        <v>0</v>
      </c>
    </row>
    <row r="248" spans="1:19">
      <c r="A248" s="74" t="s">
        <v>696</v>
      </c>
      <c r="B248" s="75">
        <v>500261000000</v>
      </c>
      <c r="C248" s="74">
        <v>408257.96899999998</v>
      </c>
      <c r="D248" s="74" t="s">
        <v>872</v>
      </c>
      <c r="E248" s="74">
        <v>102647.053</v>
      </c>
      <c r="F248" s="74">
        <v>127075.755</v>
      </c>
      <c r="G248" s="74">
        <v>31564.639999999999</v>
      </c>
      <c r="H248" s="74">
        <v>0</v>
      </c>
      <c r="I248" s="74">
        <v>137775.399</v>
      </c>
      <c r="J248" s="74">
        <v>3589.95</v>
      </c>
      <c r="K248" s="74">
        <v>2722.5459999999998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2882.627</v>
      </c>
      <c r="R248" s="74">
        <v>0</v>
      </c>
      <c r="S248" s="74">
        <v>0</v>
      </c>
    </row>
    <row r="249" spans="1:19">
      <c r="A249" s="74" t="s">
        <v>697</v>
      </c>
      <c r="B249" s="75">
        <v>434114000000</v>
      </c>
      <c r="C249" s="74">
        <v>312405.95299999998</v>
      </c>
      <c r="D249" s="74" t="s">
        <v>873</v>
      </c>
      <c r="E249" s="74">
        <v>115409.09600000001</v>
      </c>
      <c r="F249" s="74">
        <v>136430.36799999999</v>
      </c>
      <c r="G249" s="74">
        <v>30451.343000000001</v>
      </c>
      <c r="H249" s="74">
        <v>0</v>
      </c>
      <c r="I249" s="74">
        <v>22893.692999999999</v>
      </c>
      <c r="J249" s="74">
        <v>3589.95</v>
      </c>
      <c r="K249" s="74">
        <v>1290.7280000000001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2340.7739999999999</v>
      </c>
      <c r="R249" s="74">
        <v>0</v>
      </c>
      <c r="S249" s="74">
        <v>0</v>
      </c>
    </row>
    <row r="250" spans="1:19">
      <c r="A250" s="74" t="s">
        <v>698</v>
      </c>
      <c r="B250" s="75">
        <v>440230000000</v>
      </c>
      <c r="C250" s="74">
        <v>292424.15700000001</v>
      </c>
      <c r="D250" s="74" t="s">
        <v>874</v>
      </c>
      <c r="E250" s="74">
        <v>115409.09600000001</v>
      </c>
      <c r="F250" s="74">
        <v>136430.36799999999</v>
      </c>
      <c r="G250" s="74">
        <v>29391.228999999999</v>
      </c>
      <c r="H250" s="74">
        <v>0</v>
      </c>
      <c r="I250" s="74">
        <v>4064.83</v>
      </c>
      <c r="J250" s="74">
        <v>3589.95</v>
      </c>
      <c r="K250" s="74">
        <v>1198.1289999999999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2340.5540000000001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6368900000000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400211000000</v>
      </c>
      <c r="C253" s="74">
        <v>291556.77500000002</v>
      </c>
      <c r="D253" s="74"/>
      <c r="E253" s="74">
        <v>77122.967000000004</v>
      </c>
      <c r="F253" s="74">
        <v>127075.755</v>
      </c>
      <c r="G253" s="74">
        <v>29341.817999999999</v>
      </c>
      <c r="H253" s="74">
        <v>0</v>
      </c>
      <c r="I253" s="74">
        <v>2645.9119999999998</v>
      </c>
      <c r="J253" s="74">
        <v>0</v>
      </c>
      <c r="K253" s="74">
        <v>1198.1289999999999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2234.1190000000001</v>
      </c>
      <c r="R253" s="74">
        <v>0</v>
      </c>
      <c r="S253" s="74">
        <v>0</v>
      </c>
    </row>
    <row r="254" spans="1:19">
      <c r="A254" s="74" t="s">
        <v>701</v>
      </c>
      <c r="B254" s="75">
        <v>756411000000</v>
      </c>
      <c r="C254" s="74">
        <v>614353.46200000006</v>
      </c>
      <c r="D254" s="74"/>
      <c r="E254" s="74">
        <v>115409.09600000001</v>
      </c>
      <c r="F254" s="74">
        <v>136430.36799999999</v>
      </c>
      <c r="G254" s="74">
        <v>93043.45</v>
      </c>
      <c r="H254" s="74">
        <v>0</v>
      </c>
      <c r="I254" s="74">
        <v>266250.71399999998</v>
      </c>
      <c r="J254" s="74">
        <v>3589.95</v>
      </c>
      <c r="K254" s="74">
        <v>12846.179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2898.7449999999999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131169.76</v>
      </c>
      <c r="C257" s="74">
        <v>120524.2</v>
      </c>
      <c r="D257" s="74">
        <v>0</v>
      </c>
      <c r="E257" s="74">
        <v>251693.97</v>
      </c>
    </row>
    <row r="258" spans="1:5">
      <c r="A258" s="74" t="s">
        <v>735</v>
      </c>
      <c r="B258" s="74">
        <v>11.56</v>
      </c>
      <c r="C258" s="74">
        <v>10.62</v>
      </c>
      <c r="D258" s="74">
        <v>0</v>
      </c>
      <c r="E258" s="74">
        <v>22.18</v>
      </c>
    </row>
    <row r="259" spans="1:5">
      <c r="A259" s="74" t="s">
        <v>736</v>
      </c>
      <c r="B259" s="74">
        <v>11.56</v>
      </c>
      <c r="C259" s="74">
        <v>10.62</v>
      </c>
      <c r="D259" s="74">
        <v>0</v>
      </c>
      <c r="E259" s="74">
        <v>22.18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23467.13</v>
      </c>
      <c r="C2" s="74">
        <v>2068.4499999999998</v>
      </c>
      <c r="D2" s="74">
        <v>2068.4499999999998</v>
      </c>
    </row>
    <row r="3" spans="1:7">
      <c r="A3" s="74" t="s">
        <v>424</v>
      </c>
      <c r="B3" s="74">
        <v>23467.13</v>
      </c>
      <c r="C3" s="74">
        <v>2068.4499999999998</v>
      </c>
      <c r="D3" s="74">
        <v>2068.4499999999998</v>
      </c>
    </row>
    <row r="4" spans="1:7">
      <c r="A4" s="74" t="s">
        <v>425</v>
      </c>
      <c r="B4" s="74">
        <v>39907.440000000002</v>
      </c>
      <c r="C4" s="74">
        <v>3517.53</v>
      </c>
      <c r="D4" s="74">
        <v>3517.53</v>
      </c>
    </row>
    <row r="5" spans="1:7">
      <c r="A5" s="74" t="s">
        <v>426</v>
      </c>
      <c r="B5" s="74">
        <v>39907.440000000002</v>
      </c>
      <c r="C5" s="74">
        <v>3517.53</v>
      </c>
      <c r="D5" s="74">
        <v>3517.53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6810.54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955.08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56.32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829.24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61.34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8777.61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74.37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6090.12</v>
      </c>
      <c r="C28" s="74">
        <v>17377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0.45400000000000001</v>
      </c>
      <c r="E63" s="74">
        <v>0.49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0.45400000000000001</v>
      </c>
      <c r="E64" s="74">
        <v>0.49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0.45400000000000001</v>
      </c>
      <c r="E66" s="74">
        <v>0.49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0.45400000000000001</v>
      </c>
      <c r="E67" s="74">
        <v>0.49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0.45400000000000001</v>
      </c>
      <c r="E68" s="74">
        <v>0.49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0.45400000000000001</v>
      </c>
      <c r="E69" s="74">
        <v>0.49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0.45400000000000001</v>
      </c>
      <c r="E70" s="74">
        <v>0.49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0.45400000000000001</v>
      </c>
      <c r="E71" s="74">
        <v>0.49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0.45400000000000001</v>
      </c>
      <c r="E72" s="74">
        <v>0.49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0.45400000000000001</v>
      </c>
      <c r="E74" s="74">
        <v>0.49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0.45400000000000001</v>
      </c>
      <c r="E75" s="74">
        <v>0.49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0.45400000000000001</v>
      </c>
      <c r="E76" s="74">
        <v>0.49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0.45400000000000001</v>
      </c>
      <c r="E77" s="74">
        <v>0.49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0.45400000000000001</v>
      </c>
      <c r="E79" s="74">
        <v>0.49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0.45400000000000001</v>
      </c>
      <c r="E80" s="74">
        <v>0.49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0.45400000000000001</v>
      </c>
      <c r="E81" s="74">
        <v>0.49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0.45400000000000001</v>
      </c>
      <c r="E82" s="74">
        <v>0.49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0.45400000000000001</v>
      </c>
      <c r="E83" s="74">
        <v>0.49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0.45400000000000001</v>
      </c>
      <c r="E84" s="74">
        <v>0.49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0.45400000000000001</v>
      </c>
      <c r="E85" s="74">
        <v>0.49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0.45400000000000001</v>
      </c>
      <c r="E86" s="74">
        <v>0.49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0.45400000000000001</v>
      </c>
      <c r="E87" s="74">
        <v>0.49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0.45400000000000001</v>
      </c>
      <c r="E88" s="74">
        <v>0.49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0.45400000000000001</v>
      </c>
      <c r="E89" s="74">
        <v>0.49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0.45400000000000001</v>
      </c>
      <c r="E90" s="74">
        <v>0.49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0.45400000000000001</v>
      </c>
      <c r="E91" s="74">
        <v>0.49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0.45400000000000001</v>
      </c>
      <c r="E92" s="74">
        <v>0.49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0.45400000000000001</v>
      </c>
      <c r="E93" s="74">
        <v>0.49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0.45400000000000001</v>
      </c>
      <c r="E94" s="74">
        <v>0.49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0.45400000000000001</v>
      </c>
      <c r="E96" s="74">
        <v>0.49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0.45400000000000001</v>
      </c>
      <c r="E97" s="74">
        <v>0.49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0.45400000000000001</v>
      </c>
      <c r="E99" s="74">
        <v>0.49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0.45400000000000001</v>
      </c>
      <c r="E101" s="74">
        <v>0.49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0.45400000000000001</v>
      </c>
      <c r="E103" s="74">
        <v>0.49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0.45400000000000001</v>
      </c>
      <c r="E105" s="74">
        <v>0.49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0.45400000000000001</v>
      </c>
      <c r="E106" s="74">
        <v>0.49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0.45400000000000001</v>
      </c>
      <c r="E107" s="74">
        <v>0.49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0.45400000000000001</v>
      </c>
      <c r="E109" s="74">
        <v>0.49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0.45400000000000001</v>
      </c>
      <c r="E110" s="74">
        <v>0.49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0.45400000000000001</v>
      </c>
      <c r="E111" s="74">
        <v>0.49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0.501</v>
      </c>
      <c r="G116" s="74">
        <v>0.49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0.501</v>
      </c>
      <c r="G117" s="74">
        <v>0.49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0.501</v>
      </c>
      <c r="G118" s="74">
        <v>0.49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0.501</v>
      </c>
      <c r="G119" s="74">
        <v>0.49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0.501</v>
      </c>
      <c r="G120" s="74">
        <v>0.49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0.65100000000000002</v>
      </c>
      <c r="G121" s="74">
        <v>0.64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0.501</v>
      </c>
      <c r="G122" s="74">
        <v>0.49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0.501</v>
      </c>
      <c r="G123" s="74">
        <v>0.49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0.65100000000000002</v>
      </c>
      <c r="G124" s="74">
        <v>0.64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0.501</v>
      </c>
      <c r="G125" s="74">
        <v>0.49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0.501</v>
      </c>
      <c r="G126" s="74">
        <v>0.49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0.65100000000000002</v>
      </c>
      <c r="G127" s="74">
        <v>0.64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0.501</v>
      </c>
      <c r="G128" s="74">
        <v>0.49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0.65100000000000002</v>
      </c>
      <c r="G129" s="74">
        <v>0.64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0.65100000000000002</v>
      </c>
      <c r="G130" s="74">
        <v>0.64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0.501</v>
      </c>
      <c r="G131" s="74">
        <v>0.49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0.501</v>
      </c>
      <c r="G132" s="74">
        <v>0.49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0.501</v>
      </c>
      <c r="G133" s="74">
        <v>0.49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0.501</v>
      </c>
      <c r="G134" s="74">
        <v>0.49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0.65100000000000002</v>
      </c>
      <c r="G135" s="74">
        <v>0.64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0.501</v>
      </c>
      <c r="G136" s="74">
        <v>0.49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0.501</v>
      </c>
      <c r="G137" s="74">
        <v>0.49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0.65100000000000002</v>
      </c>
      <c r="G138" s="74">
        <v>0.64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0.65100000000000002</v>
      </c>
      <c r="G139" s="74">
        <v>0.64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0.65100000000000002</v>
      </c>
      <c r="G140" s="74">
        <v>0.64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0.501</v>
      </c>
      <c r="G141" s="74">
        <v>0.49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0.501</v>
      </c>
      <c r="G142" s="74">
        <v>0.49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0.65100000000000002</v>
      </c>
      <c r="G143" s="74">
        <v>0.64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0.65100000000000002</v>
      </c>
      <c r="G144" s="74">
        <v>0.64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0.501</v>
      </c>
      <c r="G145" s="74">
        <v>0.49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0.55500000000000005</v>
      </c>
      <c r="G146" s="74">
        <v>0.54300000000000004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0.65100000000000002</v>
      </c>
      <c r="G147" s="74">
        <v>0.64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0.501</v>
      </c>
      <c r="G148" s="74">
        <v>0.49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1513433.49</v>
      </c>
      <c r="D151" s="74">
        <v>2.8</v>
      </c>
    </row>
    <row r="152" spans="1:11">
      <c r="A152" s="74" t="s">
        <v>662</v>
      </c>
      <c r="B152" s="74" t="s">
        <v>663</v>
      </c>
      <c r="C152" s="74">
        <v>1666347.83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18163.47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17118.78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156705.31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121754.71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15320.48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13789.03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5511.2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5263.75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28260.19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709994.09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415431.67999999999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6120.8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1.42</v>
      </c>
      <c r="F197" s="74">
        <v>904.21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1.33</v>
      </c>
      <c r="F198" s="74">
        <v>847.87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11.2</v>
      </c>
      <c r="F199" s="74">
        <v>7125.86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8.6999999999999993</v>
      </c>
      <c r="F200" s="74">
        <v>5536.49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1.18</v>
      </c>
      <c r="F201" s="74">
        <v>753.07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1.05</v>
      </c>
      <c r="F202" s="74">
        <v>671.31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0.44</v>
      </c>
      <c r="F203" s="74">
        <v>276.89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0.42</v>
      </c>
      <c r="F204" s="74">
        <v>264.17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2.08</v>
      </c>
      <c r="F205" s="74">
        <v>1326.26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36.51</v>
      </c>
      <c r="F208" s="74">
        <v>82511.75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9259.0300000000007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13868.52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224209.66039999999</v>
      </c>
      <c r="C221" s="74">
        <v>291.4667</v>
      </c>
      <c r="D221" s="74">
        <v>287.4144</v>
      </c>
      <c r="E221" s="74">
        <v>0</v>
      </c>
      <c r="F221" s="74">
        <v>2.3999999999999998E-3</v>
      </c>
      <c r="G221" s="74">
        <v>188496.5576</v>
      </c>
      <c r="H221" s="74">
        <v>86006.233600000007</v>
      </c>
    </row>
    <row r="222" spans="1:8">
      <c r="A222" s="74" t="s">
        <v>689</v>
      </c>
      <c r="B222" s="74">
        <v>195629.5429</v>
      </c>
      <c r="C222" s="74">
        <v>256.95330000000001</v>
      </c>
      <c r="D222" s="74">
        <v>259.37389999999999</v>
      </c>
      <c r="E222" s="74">
        <v>0</v>
      </c>
      <c r="F222" s="74">
        <v>2.0999999999999999E-3</v>
      </c>
      <c r="G222" s="74">
        <v>170129.3089</v>
      </c>
      <c r="H222" s="74">
        <v>75295.327099999995</v>
      </c>
    </row>
    <row r="223" spans="1:8">
      <c r="A223" s="74" t="s">
        <v>690</v>
      </c>
      <c r="B223" s="74">
        <v>195799.967</v>
      </c>
      <c r="C223" s="74">
        <v>265.97280000000001</v>
      </c>
      <c r="D223" s="74">
        <v>288.23970000000003</v>
      </c>
      <c r="E223" s="74">
        <v>0</v>
      </c>
      <c r="F223" s="74">
        <v>2.3E-3</v>
      </c>
      <c r="G223" s="74">
        <v>189136.23680000001</v>
      </c>
      <c r="H223" s="74">
        <v>76201.662400000001</v>
      </c>
    </row>
    <row r="224" spans="1:8">
      <c r="A224" s="74" t="s">
        <v>691</v>
      </c>
      <c r="B224" s="74">
        <v>166886.3855</v>
      </c>
      <c r="C224" s="74">
        <v>239.273</v>
      </c>
      <c r="D224" s="74">
        <v>286.62580000000003</v>
      </c>
      <c r="E224" s="74">
        <v>0</v>
      </c>
      <c r="F224" s="74">
        <v>2.2000000000000001E-3</v>
      </c>
      <c r="G224" s="74">
        <v>188171.4344</v>
      </c>
      <c r="H224" s="74">
        <v>66151.157399999996</v>
      </c>
    </row>
    <row r="225" spans="1:19">
      <c r="A225" s="74" t="s">
        <v>398</v>
      </c>
      <c r="B225" s="74">
        <v>168256.80790000001</v>
      </c>
      <c r="C225" s="74">
        <v>254.8227</v>
      </c>
      <c r="D225" s="74">
        <v>333.214</v>
      </c>
      <c r="E225" s="74">
        <v>0</v>
      </c>
      <c r="F225" s="74">
        <v>2.5000000000000001E-3</v>
      </c>
      <c r="G225" s="74">
        <v>218844.0894</v>
      </c>
      <c r="H225" s="74">
        <v>67992.903300000005</v>
      </c>
    </row>
    <row r="226" spans="1:19">
      <c r="A226" s="74" t="s">
        <v>692</v>
      </c>
      <c r="B226" s="74">
        <v>177301.7096</v>
      </c>
      <c r="C226" s="74">
        <v>282.07119999999998</v>
      </c>
      <c r="D226" s="74">
        <v>395.2475</v>
      </c>
      <c r="E226" s="74">
        <v>0</v>
      </c>
      <c r="F226" s="74">
        <v>3.0000000000000001E-3</v>
      </c>
      <c r="G226" s="74">
        <v>259661.19140000001</v>
      </c>
      <c r="H226" s="74">
        <v>72943.169899999994</v>
      </c>
    </row>
    <row r="227" spans="1:19">
      <c r="A227" s="74" t="s">
        <v>693</v>
      </c>
      <c r="B227" s="74">
        <v>207101.897</v>
      </c>
      <c r="C227" s="74">
        <v>338.27109999999999</v>
      </c>
      <c r="D227" s="74">
        <v>490.30250000000001</v>
      </c>
      <c r="E227" s="74">
        <v>0</v>
      </c>
      <c r="F227" s="74">
        <v>3.7000000000000002E-3</v>
      </c>
      <c r="G227" s="74">
        <v>322151.86979999999</v>
      </c>
      <c r="H227" s="74">
        <v>86043.4323</v>
      </c>
    </row>
    <row r="228" spans="1:19">
      <c r="A228" s="74" t="s">
        <v>694</v>
      </c>
      <c r="B228" s="74">
        <v>190556.022</v>
      </c>
      <c r="C228" s="74">
        <v>308.38979999999998</v>
      </c>
      <c r="D228" s="74">
        <v>441.8313</v>
      </c>
      <c r="E228" s="74">
        <v>0</v>
      </c>
      <c r="F228" s="74">
        <v>3.3E-3</v>
      </c>
      <c r="G228" s="74">
        <v>290290.65460000001</v>
      </c>
      <c r="H228" s="74">
        <v>78896.211200000005</v>
      </c>
    </row>
    <row r="229" spans="1:19">
      <c r="A229" s="74" t="s">
        <v>695</v>
      </c>
      <c r="B229" s="74">
        <v>159389.92939999999</v>
      </c>
      <c r="C229" s="74">
        <v>249.33090000000001</v>
      </c>
      <c r="D229" s="74">
        <v>341.49810000000002</v>
      </c>
      <c r="E229" s="74">
        <v>0</v>
      </c>
      <c r="F229" s="74">
        <v>2.5999999999999999E-3</v>
      </c>
      <c r="G229" s="74">
        <v>224329.05470000001</v>
      </c>
      <c r="H229" s="74">
        <v>65168.447999999997</v>
      </c>
    </row>
    <row r="230" spans="1:19">
      <c r="A230" s="74" t="s">
        <v>696</v>
      </c>
      <c r="B230" s="74">
        <v>162103.1985</v>
      </c>
      <c r="C230" s="74">
        <v>241.29820000000001</v>
      </c>
      <c r="D230" s="74">
        <v>307.33519999999999</v>
      </c>
      <c r="E230" s="74">
        <v>0</v>
      </c>
      <c r="F230" s="74">
        <v>2.3999999999999998E-3</v>
      </c>
      <c r="G230" s="74">
        <v>201824.35329999999</v>
      </c>
      <c r="H230" s="74">
        <v>65104.274599999997</v>
      </c>
    </row>
    <row r="231" spans="1:19">
      <c r="A231" s="74" t="s">
        <v>697</v>
      </c>
      <c r="B231" s="74">
        <v>178097.57010000001</v>
      </c>
      <c r="C231" s="74">
        <v>247.22970000000001</v>
      </c>
      <c r="D231" s="74">
        <v>279.44940000000003</v>
      </c>
      <c r="E231" s="74">
        <v>0</v>
      </c>
      <c r="F231" s="74">
        <v>2.2000000000000001E-3</v>
      </c>
      <c r="G231" s="74">
        <v>183407.96170000001</v>
      </c>
      <c r="H231" s="74">
        <v>69819.182700000005</v>
      </c>
    </row>
    <row r="232" spans="1:19">
      <c r="A232" s="74" t="s">
        <v>698</v>
      </c>
      <c r="B232" s="74">
        <v>214964.21239999999</v>
      </c>
      <c r="C232" s="74">
        <v>282.90210000000002</v>
      </c>
      <c r="D232" s="74">
        <v>286.81</v>
      </c>
      <c r="E232" s="74">
        <v>0</v>
      </c>
      <c r="F232" s="74">
        <v>2.3E-3</v>
      </c>
      <c r="G232" s="74">
        <v>188129.92819999999</v>
      </c>
      <c r="H232" s="74">
        <v>82789.878599999996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2240300</v>
      </c>
      <c r="C234" s="74">
        <v>3257.9814999999999</v>
      </c>
      <c r="D234" s="74">
        <v>3997.3416999999999</v>
      </c>
      <c r="E234" s="74">
        <v>0</v>
      </c>
      <c r="F234" s="74">
        <v>3.1E-2</v>
      </c>
      <c r="G234" s="75">
        <v>2624570</v>
      </c>
      <c r="H234" s="74">
        <v>892411.88100000005</v>
      </c>
    </row>
    <row r="235" spans="1:19">
      <c r="A235" s="74" t="s">
        <v>700</v>
      </c>
      <c r="B235" s="74">
        <v>159389.92939999999</v>
      </c>
      <c r="C235" s="74">
        <v>239.273</v>
      </c>
      <c r="D235" s="74">
        <v>259.37389999999999</v>
      </c>
      <c r="E235" s="74">
        <v>0</v>
      </c>
      <c r="F235" s="74">
        <v>2.0999999999999999E-3</v>
      </c>
      <c r="G235" s="74">
        <v>170129.3089</v>
      </c>
      <c r="H235" s="74">
        <v>65104.274599999997</v>
      </c>
    </row>
    <row r="236" spans="1:19">
      <c r="A236" s="74" t="s">
        <v>701</v>
      </c>
      <c r="B236" s="74">
        <v>224209.66039999999</v>
      </c>
      <c r="C236" s="74">
        <v>338.27109999999999</v>
      </c>
      <c r="D236" s="74">
        <v>490.30250000000001</v>
      </c>
      <c r="E236" s="74">
        <v>0</v>
      </c>
      <c r="F236" s="74">
        <v>3.7000000000000002E-3</v>
      </c>
      <c r="G236" s="74">
        <v>322151.86979999999</v>
      </c>
      <c r="H236" s="74">
        <v>86043.4323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437392000000</v>
      </c>
      <c r="C239" s="74">
        <v>289407.51199999999</v>
      </c>
      <c r="D239" s="74" t="s">
        <v>875</v>
      </c>
      <c r="E239" s="74">
        <v>115409.09600000001</v>
      </c>
      <c r="F239" s="74">
        <v>136430.36799999999</v>
      </c>
      <c r="G239" s="74">
        <v>26660.739000000001</v>
      </c>
      <c r="H239" s="74">
        <v>0</v>
      </c>
      <c r="I239" s="74">
        <v>0</v>
      </c>
      <c r="J239" s="74">
        <v>3589.95</v>
      </c>
      <c r="K239" s="74">
        <v>4453.1670000000004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2864.1909999999998</v>
      </c>
      <c r="R239" s="74">
        <v>0</v>
      </c>
      <c r="S239" s="74">
        <v>0</v>
      </c>
    </row>
    <row r="240" spans="1:19">
      <c r="A240" s="74" t="s">
        <v>689</v>
      </c>
      <c r="B240" s="75">
        <v>394772000000</v>
      </c>
      <c r="C240" s="74">
        <v>292064.87199999997</v>
      </c>
      <c r="D240" s="74" t="s">
        <v>876</v>
      </c>
      <c r="E240" s="74">
        <v>115409.09600000001</v>
      </c>
      <c r="F240" s="74">
        <v>136430.36799999999</v>
      </c>
      <c r="G240" s="74">
        <v>27976.225999999999</v>
      </c>
      <c r="H240" s="74">
        <v>0</v>
      </c>
      <c r="I240" s="74">
        <v>5104.0020000000004</v>
      </c>
      <c r="J240" s="74">
        <v>3589.95</v>
      </c>
      <c r="K240" s="74">
        <v>1214.616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2340.6129999999998</v>
      </c>
      <c r="R240" s="74">
        <v>0</v>
      </c>
      <c r="S240" s="74">
        <v>0</v>
      </c>
    </row>
    <row r="241" spans="1:19">
      <c r="A241" s="74" t="s">
        <v>690</v>
      </c>
      <c r="B241" s="75">
        <v>438876000000</v>
      </c>
      <c r="C241" s="74">
        <v>299615.17</v>
      </c>
      <c r="D241" s="74" t="s">
        <v>877</v>
      </c>
      <c r="E241" s="74">
        <v>115409.09600000001</v>
      </c>
      <c r="F241" s="74">
        <v>136430.36799999999</v>
      </c>
      <c r="G241" s="74">
        <v>28544.739000000001</v>
      </c>
      <c r="H241" s="74">
        <v>0</v>
      </c>
      <c r="I241" s="74">
        <v>11481.646000000001</v>
      </c>
      <c r="J241" s="74">
        <v>3589.95</v>
      </c>
      <c r="K241" s="74">
        <v>1293.3530000000001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2866.018</v>
      </c>
      <c r="R241" s="74">
        <v>0</v>
      </c>
      <c r="S241" s="74">
        <v>0</v>
      </c>
    </row>
    <row r="242" spans="1:19">
      <c r="A242" s="74" t="s">
        <v>691</v>
      </c>
      <c r="B242" s="75">
        <v>436638000000</v>
      </c>
      <c r="C242" s="74">
        <v>333254.74599999998</v>
      </c>
      <c r="D242" s="74" t="s">
        <v>878</v>
      </c>
      <c r="E242" s="74">
        <v>102647.053</v>
      </c>
      <c r="F242" s="74">
        <v>127075.755</v>
      </c>
      <c r="G242" s="74">
        <v>29274.52</v>
      </c>
      <c r="H242" s="74">
        <v>0</v>
      </c>
      <c r="I242" s="74">
        <v>70153.906000000003</v>
      </c>
      <c r="J242" s="74">
        <v>0</v>
      </c>
      <c r="K242" s="74">
        <v>1795.652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2307.8620000000001</v>
      </c>
      <c r="R242" s="74">
        <v>0</v>
      </c>
      <c r="S242" s="74">
        <v>0</v>
      </c>
    </row>
    <row r="243" spans="1:19">
      <c r="A243" s="74" t="s">
        <v>398</v>
      </c>
      <c r="B243" s="75">
        <v>507811000000</v>
      </c>
      <c r="C243" s="74">
        <v>423541.90500000003</v>
      </c>
      <c r="D243" s="74" t="s">
        <v>879</v>
      </c>
      <c r="E243" s="74">
        <v>115409.09600000001</v>
      </c>
      <c r="F243" s="74">
        <v>136430.36799999999</v>
      </c>
      <c r="G243" s="74">
        <v>31957.147000000001</v>
      </c>
      <c r="H243" s="74">
        <v>0</v>
      </c>
      <c r="I243" s="74">
        <v>134395.527</v>
      </c>
      <c r="J243" s="74">
        <v>0</v>
      </c>
      <c r="K243" s="74">
        <v>2462.7420000000002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2887.0250000000001</v>
      </c>
      <c r="R243" s="74">
        <v>0</v>
      </c>
      <c r="S243" s="74">
        <v>0</v>
      </c>
    </row>
    <row r="244" spans="1:19">
      <c r="A244" s="74" t="s">
        <v>692</v>
      </c>
      <c r="B244" s="75">
        <v>602524000000</v>
      </c>
      <c r="C244" s="74">
        <v>519843.43599999999</v>
      </c>
      <c r="D244" s="74" t="s">
        <v>880</v>
      </c>
      <c r="E244" s="74">
        <v>115409.09600000001</v>
      </c>
      <c r="F244" s="74">
        <v>136430.36799999999</v>
      </c>
      <c r="G244" s="74">
        <v>33207.785000000003</v>
      </c>
      <c r="H244" s="74">
        <v>0</v>
      </c>
      <c r="I244" s="74">
        <v>227312.51300000001</v>
      </c>
      <c r="J244" s="74">
        <v>0</v>
      </c>
      <c r="K244" s="74">
        <v>4557.4449999999997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2926.2289999999998</v>
      </c>
      <c r="R244" s="74">
        <v>0</v>
      </c>
      <c r="S244" s="74">
        <v>0</v>
      </c>
    </row>
    <row r="245" spans="1:19">
      <c r="A245" s="74" t="s">
        <v>693</v>
      </c>
      <c r="B245" s="75">
        <v>747529000000</v>
      </c>
      <c r="C245" s="74">
        <v>583552.40300000005</v>
      </c>
      <c r="D245" s="74" t="s">
        <v>881</v>
      </c>
      <c r="E245" s="74">
        <v>102647.053</v>
      </c>
      <c r="F245" s="74">
        <v>127075.755</v>
      </c>
      <c r="G245" s="74">
        <v>35135.125</v>
      </c>
      <c r="H245" s="74">
        <v>0</v>
      </c>
      <c r="I245" s="74">
        <v>310106.38099999999</v>
      </c>
      <c r="J245" s="74">
        <v>0</v>
      </c>
      <c r="K245" s="74">
        <v>5663.8249999999998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2924.2649999999999</v>
      </c>
      <c r="R245" s="74">
        <v>0</v>
      </c>
      <c r="S245" s="74">
        <v>0</v>
      </c>
    </row>
    <row r="246" spans="1:19">
      <c r="A246" s="74" t="s">
        <v>694</v>
      </c>
      <c r="B246" s="75">
        <v>673598000000</v>
      </c>
      <c r="C246" s="74">
        <v>548983.598</v>
      </c>
      <c r="D246" s="74" t="s">
        <v>882</v>
      </c>
      <c r="E246" s="74">
        <v>108704.859</v>
      </c>
      <c r="F246" s="74">
        <v>134943.93599999999</v>
      </c>
      <c r="G246" s="74">
        <v>32766.560000000001</v>
      </c>
      <c r="H246" s="74">
        <v>0</v>
      </c>
      <c r="I246" s="74">
        <v>264601.12</v>
      </c>
      <c r="J246" s="74">
        <v>0</v>
      </c>
      <c r="K246" s="74">
        <v>5079.3180000000002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2887.8049999999998</v>
      </c>
      <c r="R246" s="74">
        <v>0</v>
      </c>
      <c r="S246" s="74">
        <v>0</v>
      </c>
    </row>
    <row r="247" spans="1:19">
      <c r="A247" s="74" t="s">
        <v>695</v>
      </c>
      <c r="B247" s="75">
        <v>520539000000</v>
      </c>
      <c r="C247" s="74">
        <v>471242.02899999998</v>
      </c>
      <c r="D247" s="74" t="s">
        <v>756</v>
      </c>
      <c r="E247" s="74">
        <v>115409.09600000001</v>
      </c>
      <c r="F247" s="74">
        <v>136430.36799999999</v>
      </c>
      <c r="G247" s="74">
        <v>30724.614000000001</v>
      </c>
      <c r="H247" s="74">
        <v>0</v>
      </c>
      <c r="I247" s="74">
        <v>178835.58499999999</v>
      </c>
      <c r="J247" s="74">
        <v>3589.95</v>
      </c>
      <c r="K247" s="74">
        <v>3855.4009999999998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2397.0140000000001</v>
      </c>
      <c r="R247" s="74">
        <v>0</v>
      </c>
      <c r="S247" s="74">
        <v>0</v>
      </c>
    </row>
    <row r="248" spans="1:19">
      <c r="A248" s="74" t="s">
        <v>696</v>
      </c>
      <c r="B248" s="75">
        <v>468318000000</v>
      </c>
      <c r="C248" s="74">
        <v>394899.09600000002</v>
      </c>
      <c r="D248" s="74" t="s">
        <v>883</v>
      </c>
      <c r="E248" s="74">
        <v>87035.740999999995</v>
      </c>
      <c r="F248" s="74">
        <v>134092.70499999999</v>
      </c>
      <c r="G248" s="74">
        <v>29553.628000000001</v>
      </c>
      <c r="H248" s="74">
        <v>0</v>
      </c>
      <c r="I248" s="74">
        <v>138586.81200000001</v>
      </c>
      <c r="J248" s="74">
        <v>0</v>
      </c>
      <c r="K248" s="74">
        <v>3357.8919999999998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2272.319</v>
      </c>
      <c r="R248" s="74">
        <v>0</v>
      </c>
      <c r="S248" s="74">
        <v>0</v>
      </c>
    </row>
    <row r="249" spans="1:19">
      <c r="A249" s="74" t="s">
        <v>697</v>
      </c>
      <c r="B249" s="75">
        <v>425584000000</v>
      </c>
      <c r="C249" s="74">
        <v>301582.625</v>
      </c>
      <c r="D249" s="74" t="s">
        <v>801</v>
      </c>
      <c r="E249" s="74">
        <v>115409.09600000001</v>
      </c>
      <c r="F249" s="74">
        <v>136430.36799999999</v>
      </c>
      <c r="G249" s="74">
        <v>28736.778999999999</v>
      </c>
      <c r="H249" s="74">
        <v>0</v>
      </c>
      <c r="I249" s="74">
        <v>13361.259</v>
      </c>
      <c r="J249" s="74">
        <v>3589.95</v>
      </c>
      <c r="K249" s="74">
        <v>1183.3050000000001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2871.8690000000001</v>
      </c>
      <c r="R249" s="74">
        <v>0</v>
      </c>
      <c r="S249" s="74">
        <v>0</v>
      </c>
    </row>
    <row r="250" spans="1:19">
      <c r="A250" s="74" t="s">
        <v>698</v>
      </c>
      <c r="B250" s="75">
        <v>436541000000</v>
      </c>
      <c r="C250" s="74">
        <v>289351.929</v>
      </c>
      <c r="D250" s="74" t="s">
        <v>782</v>
      </c>
      <c r="E250" s="74">
        <v>115409.09600000001</v>
      </c>
      <c r="F250" s="74">
        <v>136430.36799999999</v>
      </c>
      <c r="G250" s="74">
        <v>26808.687999999998</v>
      </c>
      <c r="H250" s="74">
        <v>0</v>
      </c>
      <c r="I250" s="74">
        <v>0</v>
      </c>
      <c r="J250" s="74">
        <v>3589.95</v>
      </c>
      <c r="K250" s="74">
        <v>4249.4560000000001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2864.3710000000001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6090120000000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394772000000</v>
      </c>
      <c r="C253" s="74">
        <v>289351.929</v>
      </c>
      <c r="D253" s="74"/>
      <c r="E253" s="74">
        <v>87035.740999999995</v>
      </c>
      <c r="F253" s="74">
        <v>127075.755</v>
      </c>
      <c r="G253" s="74">
        <v>26660.739000000001</v>
      </c>
      <c r="H253" s="74">
        <v>0</v>
      </c>
      <c r="I253" s="74">
        <v>0</v>
      </c>
      <c r="J253" s="74">
        <v>0</v>
      </c>
      <c r="K253" s="74">
        <v>1183.3050000000001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2272.319</v>
      </c>
      <c r="R253" s="74">
        <v>0</v>
      </c>
      <c r="S253" s="74">
        <v>0</v>
      </c>
    </row>
    <row r="254" spans="1:19">
      <c r="A254" s="74" t="s">
        <v>701</v>
      </c>
      <c r="B254" s="75">
        <v>747529000000</v>
      </c>
      <c r="C254" s="74">
        <v>583552.40300000005</v>
      </c>
      <c r="D254" s="74"/>
      <c r="E254" s="74">
        <v>115409.09600000001</v>
      </c>
      <c r="F254" s="74">
        <v>136430.36799999999</v>
      </c>
      <c r="G254" s="74">
        <v>35135.125</v>
      </c>
      <c r="H254" s="74">
        <v>0</v>
      </c>
      <c r="I254" s="74">
        <v>310106.38099999999</v>
      </c>
      <c r="J254" s="74">
        <v>3589.95</v>
      </c>
      <c r="K254" s="74">
        <v>5663.8249999999998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2926.2289999999998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98521.71</v>
      </c>
      <c r="C257" s="74">
        <v>138234.21</v>
      </c>
      <c r="D257" s="74">
        <v>0</v>
      </c>
      <c r="E257" s="74">
        <v>236755.92</v>
      </c>
    </row>
    <row r="258" spans="1:5">
      <c r="A258" s="74" t="s">
        <v>735</v>
      </c>
      <c r="B258" s="74">
        <v>8.68</v>
      </c>
      <c r="C258" s="74">
        <v>12.18</v>
      </c>
      <c r="D258" s="74">
        <v>0</v>
      </c>
      <c r="E258" s="74">
        <v>20.87</v>
      </c>
    </row>
    <row r="259" spans="1:5">
      <c r="A259" s="74" t="s">
        <v>736</v>
      </c>
      <c r="B259" s="74">
        <v>8.68</v>
      </c>
      <c r="C259" s="74">
        <v>12.18</v>
      </c>
      <c r="D259" s="74">
        <v>0</v>
      </c>
      <c r="E259" s="74">
        <v>20.87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29075.05</v>
      </c>
      <c r="C2" s="74">
        <v>2562.7399999999998</v>
      </c>
      <c r="D2" s="74">
        <v>2562.7399999999998</v>
      </c>
    </row>
    <row r="3" spans="1:7">
      <c r="A3" s="74" t="s">
        <v>424</v>
      </c>
      <c r="B3" s="74">
        <v>29075.05</v>
      </c>
      <c r="C3" s="74">
        <v>2562.7399999999998</v>
      </c>
      <c r="D3" s="74">
        <v>2562.7399999999998</v>
      </c>
    </row>
    <row r="4" spans="1:7">
      <c r="A4" s="74" t="s">
        <v>425</v>
      </c>
      <c r="B4" s="74">
        <v>46310.14</v>
      </c>
      <c r="C4" s="74">
        <v>4081.88</v>
      </c>
      <c r="D4" s="74">
        <v>4081.88</v>
      </c>
    </row>
    <row r="5" spans="1:7">
      <c r="A5" s="74" t="s">
        <v>426</v>
      </c>
      <c r="B5" s="74">
        <v>46310.14</v>
      </c>
      <c r="C5" s="74">
        <v>4081.88</v>
      </c>
      <c r="D5" s="74">
        <v>4081.88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11490.85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689.15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55.97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866.84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71.33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9924.2999999999993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73.97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5871.04</v>
      </c>
      <c r="C28" s="74">
        <v>23204.01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0.40400000000000003</v>
      </c>
      <c r="E63" s="74">
        <v>0.43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0.40400000000000003</v>
      </c>
      <c r="E64" s="74">
        <v>0.43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0.27300000000000002</v>
      </c>
      <c r="E65" s="74">
        <v>0.28999999999999998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0.40400000000000003</v>
      </c>
      <c r="E66" s="74">
        <v>0.43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0.40400000000000003</v>
      </c>
      <c r="E67" s="74">
        <v>0.43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0.40400000000000003</v>
      </c>
      <c r="E68" s="74">
        <v>0.43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0.40400000000000003</v>
      </c>
      <c r="E69" s="74">
        <v>0.43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0.40400000000000003</v>
      </c>
      <c r="E70" s="74">
        <v>0.43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0.40400000000000003</v>
      </c>
      <c r="E71" s="74">
        <v>0.43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0.40400000000000003</v>
      </c>
      <c r="E72" s="74">
        <v>0.43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0.27300000000000002</v>
      </c>
      <c r="E73" s="74">
        <v>0.28999999999999998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0.40400000000000003</v>
      </c>
      <c r="E74" s="74">
        <v>0.43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0.40400000000000003</v>
      </c>
      <c r="E75" s="74">
        <v>0.43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0.40400000000000003</v>
      </c>
      <c r="E76" s="74">
        <v>0.43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0.40400000000000003</v>
      </c>
      <c r="E77" s="74">
        <v>0.43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0.27300000000000002</v>
      </c>
      <c r="E78" s="74">
        <v>0.28999999999999998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0.40400000000000003</v>
      </c>
      <c r="E79" s="74">
        <v>0.43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0.40400000000000003</v>
      </c>
      <c r="E80" s="74">
        <v>0.43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0.40400000000000003</v>
      </c>
      <c r="E81" s="74">
        <v>0.43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0.40400000000000003</v>
      </c>
      <c r="E82" s="74">
        <v>0.43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0.40400000000000003</v>
      </c>
      <c r="E83" s="74">
        <v>0.43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0.40400000000000003</v>
      </c>
      <c r="E84" s="74">
        <v>0.43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0.40400000000000003</v>
      </c>
      <c r="E85" s="74">
        <v>0.43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0.40400000000000003</v>
      </c>
      <c r="E86" s="74">
        <v>0.43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0.40400000000000003</v>
      </c>
      <c r="E87" s="74">
        <v>0.43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0.40400000000000003</v>
      </c>
      <c r="E88" s="74">
        <v>0.43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0.40400000000000003</v>
      </c>
      <c r="E89" s="74">
        <v>0.43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0.40400000000000003</v>
      </c>
      <c r="E90" s="74">
        <v>0.43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0.40400000000000003</v>
      </c>
      <c r="E91" s="74">
        <v>0.43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0.40400000000000003</v>
      </c>
      <c r="E92" s="74">
        <v>0.43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0.40400000000000003</v>
      </c>
      <c r="E93" s="74">
        <v>0.43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0.40400000000000003</v>
      </c>
      <c r="E94" s="74">
        <v>0.43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0.27300000000000002</v>
      </c>
      <c r="E95" s="74">
        <v>0.28999999999999998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0.40400000000000003</v>
      </c>
      <c r="E96" s="74">
        <v>0.43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0.40400000000000003</v>
      </c>
      <c r="E97" s="74">
        <v>0.43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0.27300000000000002</v>
      </c>
      <c r="E98" s="74">
        <v>0.28999999999999998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0.40400000000000003</v>
      </c>
      <c r="E99" s="74">
        <v>0.43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0.27300000000000002</v>
      </c>
      <c r="E100" s="74">
        <v>0.28999999999999998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0.40400000000000003</v>
      </c>
      <c r="E101" s="74">
        <v>0.43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0.27300000000000002</v>
      </c>
      <c r="E102" s="74">
        <v>0.28999999999999998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0.40400000000000003</v>
      </c>
      <c r="E103" s="74">
        <v>0.43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0.27300000000000002</v>
      </c>
      <c r="E104" s="74">
        <v>0.28999999999999998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0.40400000000000003</v>
      </c>
      <c r="E105" s="74">
        <v>0.43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0.40400000000000003</v>
      </c>
      <c r="E106" s="74">
        <v>0.43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0.40400000000000003</v>
      </c>
      <c r="E107" s="74">
        <v>0.43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0.27300000000000002</v>
      </c>
      <c r="E108" s="74">
        <v>0.28999999999999998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0.40400000000000003</v>
      </c>
      <c r="E109" s="74">
        <v>0.43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0.40400000000000003</v>
      </c>
      <c r="E110" s="74">
        <v>0.43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0.40400000000000003</v>
      </c>
      <c r="E111" s="74">
        <v>0.43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0.27300000000000002</v>
      </c>
      <c r="E112" s="74">
        <v>0.28999999999999998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0.27300000000000002</v>
      </c>
      <c r="E113" s="74">
        <v>0.28999999999999998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2.58</v>
      </c>
      <c r="F116" s="74">
        <v>0.504</v>
      </c>
      <c r="G116" s="74">
        <v>0.49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2.58</v>
      </c>
      <c r="F117" s="74">
        <v>0.504</v>
      </c>
      <c r="G117" s="74">
        <v>0.49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2.58</v>
      </c>
      <c r="F118" s="74">
        <v>0.504</v>
      </c>
      <c r="G118" s="74">
        <v>0.49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2.58</v>
      </c>
      <c r="F119" s="74">
        <v>0.504</v>
      </c>
      <c r="G119" s="74">
        <v>0.49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2.58</v>
      </c>
      <c r="F120" s="74">
        <v>0.504</v>
      </c>
      <c r="G120" s="74">
        <v>0.49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2.58</v>
      </c>
      <c r="F121" s="74">
        <v>0.65400000000000003</v>
      </c>
      <c r="G121" s="74">
        <v>0.64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2.58</v>
      </c>
      <c r="F122" s="74">
        <v>0.504</v>
      </c>
      <c r="G122" s="74">
        <v>0.49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2.58</v>
      </c>
      <c r="F123" s="74">
        <v>0.504</v>
      </c>
      <c r="G123" s="74">
        <v>0.49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2.58</v>
      </c>
      <c r="F124" s="74">
        <v>0.65400000000000003</v>
      </c>
      <c r="G124" s="74">
        <v>0.64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2.58</v>
      </c>
      <c r="F125" s="74">
        <v>0.504</v>
      </c>
      <c r="G125" s="74">
        <v>0.49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2.58</v>
      </c>
      <c r="F126" s="74">
        <v>0.504</v>
      </c>
      <c r="G126" s="74">
        <v>0.49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2.58</v>
      </c>
      <c r="F127" s="74">
        <v>0.65400000000000003</v>
      </c>
      <c r="G127" s="74">
        <v>0.64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2.58</v>
      </c>
      <c r="F128" s="74">
        <v>0.504</v>
      </c>
      <c r="G128" s="74">
        <v>0.49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2.58</v>
      </c>
      <c r="F129" s="74">
        <v>0.65400000000000003</v>
      </c>
      <c r="G129" s="74">
        <v>0.64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2.58</v>
      </c>
      <c r="F130" s="74">
        <v>0.65400000000000003</v>
      </c>
      <c r="G130" s="74">
        <v>0.64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2.58</v>
      </c>
      <c r="F131" s="74">
        <v>0.504</v>
      </c>
      <c r="G131" s="74">
        <v>0.49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2.58</v>
      </c>
      <c r="F132" s="74">
        <v>0.504</v>
      </c>
      <c r="G132" s="74">
        <v>0.49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2.58</v>
      </c>
      <c r="F133" s="74">
        <v>0.504</v>
      </c>
      <c r="G133" s="74">
        <v>0.49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2.58</v>
      </c>
      <c r="F134" s="74">
        <v>0.504</v>
      </c>
      <c r="G134" s="74">
        <v>0.49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2.58</v>
      </c>
      <c r="F135" s="74">
        <v>0.65400000000000003</v>
      </c>
      <c r="G135" s="74">
        <v>0.64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2.58</v>
      </c>
      <c r="F136" s="74">
        <v>0.504</v>
      </c>
      <c r="G136" s="74">
        <v>0.49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2.58</v>
      </c>
      <c r="F137" s="74">
        <v>0.504</v>
      </c>
      <c r="G137" s="74">
        <v>0.49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2.58</v>
      </c>
      <c r="F138" s="74">
        <v>0.65400000000000003</v>
      </c>
      <c r="G138" s="74">
        <v>0.64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2.58</v>
      </c>
      <c r="F139" s="74">
        <v>0.65400000000000003</v>
      </c>
      <c r="G139" s="74">
        <v>0.64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2.58</v>
      </c>
      <c r="F140" s="74">
        <v>0.65400000000000003</v>
      </c>
      <c r="G140" s="74">
        <v>0.64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2.58</v>
      </c>
      <c r="F141" s="74">
        <v>0.504</v>
      </c>
      <c r="G141" s="74">
        <v>0.49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2.58</v>
      </c>
      <c r="F142" s="74">
        <v>0.504</v>
      </c>
      <c r="G142" s="74">
        <v>0.49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2.58</v>
      </c>
      <c r="F143" s="74">
        <v>0.65400000000000003</v>
      </c>
      <c r="G143" s="74">
        <v>0.64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2.58</v>
      </c>
      <c r="F144" s="74">
        <v>0.65400000000000003</v>
      </c>
      <c r="G144" s="74">
        <v>0.64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2.58</v>
      </c>
      <c r="F145" s="74">
        <v>0.504</v>
      </c>
      <c r="G145" s="74">
        <v>0.49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2.58</v>
      </c>
      <c r="F146" s="74">
        <v>0.55700000000000005</v>
      </c>
      <c r="G146" s="74">
        <v>0.54300000000000004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2.58</v>
      </c>
      <c r="F147" s="74">
        <v>0.65400000000000003</v>
      </c>
      <c r="G147" s="74">
        <v>0.64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2.58</v>
      </c>
      <c r="F148" s="74">
        <v>0.504</v>
      </c>
      <c r="G148" s="74">
        <v>0.49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1290068.78</v>
      </c>
      <c r="D151" s="74">
        <v>2.8</v>
      </c>
    </row>
    <row r="152" spans="1:11">
      <c r="A152" s="74" t="s">
        <v>662</v>
      </c>
      <c r="B152" s="74" t="s">
        <v>663</v>
      </c>
      <c r="C152" s="74">
        <v>1961245.29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17743.7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15351.9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160537.32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106176.78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15630.3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13201.76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5186.1000000000004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4665.28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29736.12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508323.32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407715.79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5800.39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1.44</v>
      </c>
      <c r="F197" s="74">
        <v>916.81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1.25</v>
      </c>
      <c r="F198" s="74">
        <v>793.76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12.8</v>
      </c>
      <c r="F199" s="74">
        <v>8147.91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9.01</v>
      </c>
      <c r="F200" s="74">
        <v>5735.17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1.27</v>
      </c>
      <c r="F201" s="74">
        <v>806.35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1.07</v>
      </c>
      <c r="F202" s="74">
        <v>681.7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0.42</v>
      </c>
      <c r="F203" s="74">
        <v>269.39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0.38</v>
      </c>
      <c r="F204" s="74">
        <v>243.42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2.41</v>
      </c>
      <c r="F205" s="74">
        <v>1531.98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35.82</v>
      </c>
      <c r="F208" s="74">
        <v>80966.460000000006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10897.63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11821.69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259426.58689999999</v>
      </c>
      <c r="C221" s="74">
        <v>265.68599999999998</v>
      </c>
      <c r="D221" s="74">
        <v>632.32619999999997</v>
      </c>
      <c r="E221" s="74">
        <v>0</v>
      </c>
      <c r="F221" s="74">
        <v>2.5000000000000001E-3</v>
      </c>
      <c r="G221" s="74">
        <v>126734.867</v>
      </c>
      <c r="H221" s="74">
        <v>94433.349600000001</v>
      </c>
    </row>
    <row r="222" spans="1:8">
      <c r="A222" s="74" t="s">
        <v>689</v>
      </c>
      <c r="B222" s="74">
        <v>226183.97640000001</v>
      </c>
      <c r="C222" s="74">
        <v>232.39510000000001</v>
      </c>
      <c r="D222" s="74">
        <v>567.07000000000005</v>
      </c>
      <c r="E222" s="74">
        <v>0</v>
      </c>
      <c r="F222" s="74">
        <v>2.2000000000000001E-3</v>
      </c>
      <c r="G222" s="74">
        <v>113662.4762</v>
      </c>
      <c r="H222" s="74">
        <v>82448.765700000004</v>
      </c>
    </row>
    <row r="223" spans="1:8">
      <c r="A223" s="74" t="s">
        <v>690</v>
      </c>
      <c r="B223" s="74">
        <v>213301.94440000001</v>
      </c>
      <c r="C223" s="74">
        <v>223.43520000000001</v>
      </c>
      <c r="D223" s="74">
        <v>624.23</v>
      </c>
      <c r="E223" s="74">
        <v>0</v>
      </c>
      <c r="F223" s="74">
        <v>2.3999999999999998E-3</v>
      </c>
      <c r="G223" s="74">
        <v>125156.39479999999</v>
      </c>
      <c r="H223" s="74">
        <v>78411.002099999998</v>
      </c>
    </row>
    <row r="224" spans="1:8">
      <c r="A224" s="74" t="s">
        <v>691</v>
      </c>
      <c r="B224" s="74">
        <v>175024.59539999999</v>
      </c>
      <c r="C224" s="74">
        <v>188.8843</v>
      </c>
      <c r="D224" s="74">
        <v>628.21609999999998</v>
      </c>
      <c r="E224" s="74">
        <v>0</v>
      </c>
      <c r="F224" s="74">
        <v>2.3E-3</v>
      </c>
      <c r="G224" s="74">
        <v>125996.54670000001</v>
      </c>
      <c r="H224" s="74">
        <v>65193.314400000003</v>
      </c>
    </row>
    <row r="225" spans="1:19">
      <c r="A225" s="74" t="s">
        <v>398</v>
      </c>
      <c r="B225" s="74">
        <v>165239.1428</v>
      </c>
      <c r="C225" s="74">
        <v>185.52260000000001</v>
      </c>
      <c r="D225" s="74">
        <v>743.69579999999996</v>
      </c>
      <c r="E225" s="74">
        <v>0</v>
      </c>
      <c r="F225" s="74">
        <v>2.5999999999999999E-3</v>
      </c>
      <c r="G225" s="74">
        <v>149200.77960000001</v>
      </c>
      <c r="H225" s="74">
        <v>62656.1872</v>
      </c>
    </row>
    <row r="226" spans="1:19">
      <c r="A226" s="74" t="s">
        <v>692</v>
      </c>
      <c r="B226" s="74">
        <v>171607.69200000001</v>
      </c>
      <c r="C226" s="74">
        <v>196.72290000000001</v>
      </c>
      <c r="D226" s="74">
        <v>857.08839999999998</v>
      </c>
      <c r="E226" s="74">
        <v>0</v>
      </c>
      <c r="F226" s="74">
        <v>3.0000000000000001E-3</v>
      </c>
      <c r="G226" s="74">
        <v>171969.1514</v>
      </c>
      <c r="H226" s="74">
        <v>65694.278600000005</v>
      </c>
    </row>
    <row r="227" spans="1:19">
      <c r="A227" s="74" t="s">
        <v>693</v>
      </c>
      <c r="B227" s="74">
        <v>179710.7966</v>
      </c>
      <c r="C227" s="74">
        <v>207.4674</v>
      </c>
      <c r="D227" s="74">
        <v>928.00930000000005</v>
      </c>
      <c r="E227" s="74">
        <v>0</v>
      </c>
      <c r="F227" s="74">
        <v>3.2000000000000002E-3</v>
      </c>
      <c r="G227" s="74">
        <v>186205.2591</v>
      </c>
      <c r="H227" s="74">
        <v>69020.260299999994</v>
      </c>
    </row>
    <row r="228" spans="1:19">
      <c r="A228" s="74" t="s">
        <v>694</v>
      </c>
      <c r="B228" s="74">
        <v>164418.0459</v>
      </c>
      <c r="C228" s="74">
        <v>187.99039999999999</v>
      </c>
      <c r="D228" s="74">
        <v>810.91629999999998</v>
      </c>
      <c r="E228" s="74">
        <v>0</v>
      </c>
      <c r="F228" s="74">
        <v>2.8999999999999998E-3</v>
      </c>
      <c r="G228" s="74">
        <v>162702.88519999999</v>
      </c>
      <c r="H228" s="74">
        <v>62866.466899999999</v>
      </c>
    </row>
    <row r="229" spans="1:19">
      <c r="A229" s="74" t="s">
        <v>695</v>
      </c>
      <c r="B229" s="74">
        <v>151927.93719999999</v>
      </c>
      <c r="C229" s="74">
        <v>169.23769999999999</v>
      </c>
      <c r="D229" s="74">
        <v>655.75779999999997</v>
      </c>
      <c r="E229" s="74">
        <v>0</v>
      </c>
      <c r="F229" s="74">
        <v>2.3E-3</v>
      </c>
      <c r="G229" s="74">
        <v>131552.16529999999</v>
      </c>
      <c r="H229" s="74">
        <v>57402.618000000002</v>
      </c>
    </row>
    <row r="230" spans="1:19">
      <c r="A230" s="74" t="s">
        <v>696</v>
      </c>
      <c r="B230" s="74">
        <v>181499.01579999999</v>
      </c>
      <c r="C230" s="74">
        <v>194.73650000000001</v>
      </c>
      <c r="D230" s="74">
        <v>627.71050000000002</v>
      </c>
      <c r="E230" s="74">
        <v>0</v>
      </c>
      <c r="F230" s="74">
        <v>2.3E-3</v>
      </c>
      <c r="G230" s="74">
        <v>125888.3064</v>
      </c>
      <c r="H230" s="74">
        <v>67430.259900000005</v>
      </c>
    </row>
    <row r="231" spans="1:19">
      <c r="A231" s="74" t="s">
        <v>697</v>
      </c>
      <c r="B231" s="74">
        <v>221585.0668</v>
      </c>
      <c r="C231" s="74">
        <v>229.99870000000001</v>
      </c>
      <c r="D231" s="74">
        <v>604.26030000000003</v>
      </c>
      <c r="E231" s="74">
        <v>0</v>
      </c>
      <c r="F231" s="74">
        <v>2.3E-3</v>
      </c>
      <c r="G231" s="74">
        <v>121136.9124</v>
      </c>
      <c r="H231" s="74">
        <v>81130.732799999998</v>
      </c>
    </row>
    <row r="232" spans="1:19">
      <c r="A232" s="74" t="s">
        <v>698</v>
      </c>
      <c r="B232" s="74">
        <v>248554.291</v>
      </c>
      <c r="C232" s="74">
        <v>255.6397</v>
      </c>
      <c r="D232" s="74">
        <v>628.59439999999995</v>
      </c>
      <c r="E232" s="74">
        <v>0</v>
      </c>
      <c r="F232" s="74">
        <v>2.5000000000000001E-3</v>
      </c>
      <c r="G232" s="74">
        <v>125996.5637</v>
      </c>
      <c r="H232" s="74">
        <v>90643.220799999996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2358480</v>
      </c>
      <c r="C234" s="74">
        <v>2537.7165</v>
      </c>
      <c r="D234" s="74">
        <v>8307.875</v>
      </c>
      <c r="E234" s="74">
        <v>0</v>
      </c>
      <c r="F234" s="74">
        <v>3.0599999999999999E-2</v>
      </c>
      <c r="G234" s="75">
        <v>1666200</v>
      </c>
      <c r="H234" s="74">
        <v>877330.45629999996</v>
      </c>
    </row>
    <row r="235" spans="1:19">
      <c r="A235" s="74" t="s">
        <v>700</v>
      </c>
      <c r="B235" s="74">
        <v>151927.93719999999</v>
      </c>
      <c r="C235" s="74">
        <v>169.23769999999999</v>
      </c>
      <c r="D235" s="74">
        <v>567.07000000000005</v>
      </c>
      <c r="E235" s="74">
        <v>0</v>
      </c>
      <c r="F235" s="74">
        <v>2.2000000000000001E-3</v>
      </c>
      <c r="G235" s="74">
        <v>113662.4762</v>
      </c>
      <c r="H235" s="74">
        <v>57402.618000000002</v>
      </c>
    </row>
    <row r="236" spans="1:19">
      <c r="A236" s="74" t="s">
        <v>701</v>
      </c>
      <c r="B236" s="74">
        <v>259426.58689999999</v>
      </c>
      <c r="C236" s="74">
        <v>265.68599999999998</v>
      </c>
      <c r="D236" s="74">
        <v>928.00930000000005</v>
      </c>
      <c r="E236" s="74">
        <v>0</v>
      </c>
      <c r="F236" s="74">
        <v>3.2000000000000002E-3</v>
      </c>
      <c r="G236" s="74">
        <v>186205.2591</v>
      </c>
      <c r="H236" s="74">
        <v>94433.349600000001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446564000000</v>
      </c>
      <c r="C239" s="74">
        <v>292100.99599999998</v>
      </c>
      <c r="D239" s="74" t="s">
        <v>884</v>
      </c>
      <c r="E239" s="74">
        <v>115409.09600000001</v>
      </c>
      <c r="F239" s="74">
        <v>136430.36799999999</v>
      </c>
      <c r="G239" s="74">
        <v>26543.742999999999</v>
      </c>
      <c r="H239" s="74">
        <v>0</v>
      </c>
      <c r="I239" s="74">
        <v>0</v>
      </c>
      <c r="J239" s="74">
        <v>3589.95</v>
      </c>
      <c r="K239" s="74">
        <v>7404.2079999999996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2723.6309999999999</v>
      </c>
      <c r="R239" s="74">
        <v>0</v>
      </c>
      <c r="S239" s="74">
        <v>0</v>
      </c>
    </row>
    <row r="240" spans="1:19">
      <c r="A240" s="74" t="s">
        <v>689</v>
      </c>
      <c r="B240" s="75">
        <v>400502000000</v>
      </c>
      <c r="C240" s="74">
        <v>291482.44699999999</v>
      </c>
      <c r="D240" s="74" t="s">
        <v>885</v>
      </c>
      <c r="E240" s="74">
        <v>115409.09600000001</v>
      </c>
      <c r="F240" s="74">
        <v>136430.36799999999</v>
      </c>
      <c r="G240" s="74">
        <v>27568.402999999998</v>
      </c>
      <c r="H240" s="74">
        <v>0</v>
      </c>
      <c r="I240" s="74">
        <v>0</v>
      </c>
      <c r="J240" s="74">
        <v>3589.95</v>
      </c>
      <c r="K240" s="74">
        <v>5629.3519999999999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2855.2779999999998</v>
      </c>
      <c r="R240" s="74">
        <v>0</v>
      </c>
      <c r="S240" s="74">
        <v>0</v>
      </c>
    </row>
    <row r="241" spans="1:19">
      <c r="A241" s="74" t="s">
        <v>690</v>
      </c>
      <c r="B241" s="75">
        <v>441002000000</v>
      </c>
      <c r="C241" s="74">
        <v>303184.217</v>
      </c>
      <c r="D241" s="74" t="s">
        <v>886</v>
      </c>
      <c r="E241" s="74">
        <v>115409.09600000001</v>
      </c>
      <c r="F241" s="74">
        <v>136430.36799999999</v>
      </c>
      <c r="G241" s="74">
        <v>29803.643</v>
      </c>
      <c r="H241" s="74">
        <v>0</v>
      </c>
      <c r="I241" s="74">
        <v>13790.289000000001</v>
      </c>
      <c r="J241" s="74">
        <v>3589.95</v>
      </c>
      <c r="K241" s="74">
        <v>1294.558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2866.3130000000001</v>
      </c>
      <c r="R241" s="74">
        <v>0</v>
      </c>
      <c r="S241" s="74">
        <v>0</v>
      </c>
    </row>
    <row r="242" spans="1:19">
      <c r="A242" s="74" t="s">
        <v>691</v>
      </c>
      <c r="B242" s="75">
        <v>443962000000</v>
      </c>
      <c r="C242" s="74">
        <v>335183.12900000002</v>
      </c>
      <c r="D242" s="74" t="s">
        <v>887</v>
      </c>
      <c r="E242" s="74">
        <v>115409.09600000001</v>
      </c>
      <c r="F242" s="74">
        <v>136430.36799999999</v>
      </c>
      <c r="G242" s="74">
        <v>31144.492999999999</v>
      </c>
      <c r="H242" s="74">
        <v>0</v>
      </c>
      <c r="I242" s="74">
        <v>48414.75</v>
      </c>
      <c r="J242" s="74">
        <v>0</v>
      </c>
      <c r="K242" s="74">
        <v>1444.085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2340.3380000000002</v>
      </c>
      <c r="R242" s="74">
        <v>0</v>
      </c>
      <c r="S242" s="74">
        <v>0</v>
      </c>
    </row>
    <row r="243" spans="1:19">
      <c r="A243" s="74" t="s">
        <v>398</v>
      </c>
      <c r="B243" s="75">
        <v>525725000000</v>
      </c>
      <c r="C243" s="74">
        <v>414205.43400000001</v>
      </c>
      <c r="D243" s="74" t="s">
        <v>888</v>
      </c>
      <c r="E243" s="74">
        <v>115409.09600000001</v>
      </c>
      <c r="F243" s="74">
        <v>136430.36799999999</v>
      </c>
      <c r="G243" s="74">
        <v>33023.591999999997</v>
      </c>
      <c r="H243" s="74">
        <v>0</v>
      </c>
      <c r="I243" s="74">
        <v>124073.288</v>
      </c>
      <c r="J243" s="74">
        <v>0</v>
      </c>
      <c r="K243" s="74">
        <v>2400.326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2868.7629999999999</v>
      </c>
      <c r="R243" s="74">
        <v>0</v>
      </c>
      <c r="S243" s="74">
        <v>0</v>
      </c>
    </row>
    <row r="244" spans="1:19">
      <c r="A244" s="74" t="s">
        <v>692</v>
      </c>
      <c r="B244" s="75">
        <v>605952000000</v>
      </c>
      <c r="C244" s="74">
        <v>475488.717</v>
      </c>
      <c r="D244" s="74" t="s">
        <v>889</v>
      </c>
      <c r="E244" s="74">
        <v>115409.09600000001</v>
      </c>
      <c r="F244" s="74">
        <v>136430.36799999999</v>
      </c>
      <c r="G244" s="74">
        <v>35886.455000000002</v>
      </c>
      <c r="H244" s="74">
        <v>0</v>
      </c>
      <c r="I244" s="74">
        <v>181714.61199999999</v>
      </c>
      <c r="J244" s="74">
        <v>0</v>
      </c>
      <c r="K244" s="74">
        <v>3167.9630000000002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2880.2220000000002</v>
      </c>
      <c r="R244" s="74">
        <v>0</v>
      </c>
      <c r="S244" s="74">
        <v>0</v>
      </c>
    </row>
    <row r="245" spans="1:19">
      <c r="A245" s="74" t="s">
        <v>693</v>
      </c>
      <c r="B245" s="75">
        <v>656114000000</v>
      </c>
      <c r="C245" s="74">
        <v>480790.79499999998</v>
      </c>
      <c r="D245" s="74" t="s">
        <v>890</v>
      </c>
      <c r="E245" s="74">
        <v>87035.740999999995</v>
      </c>
      <c r="F245" s="74">
        <v>134092.70499999999</v>
      </c>
      <c r="G245" s="74">
        <v>32998.898999999998</v>
      </c>
      <c r="H245" s="74">
        <v>0</v>
      </c>
      <c r="I245" s="74">
        <v>220306.967</v>
      </c>
      <c r="J245" s="74">
        <v>0</v>
      </c>
      <c r="K245" s="74">
        <v>4069.5230000000001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2286.9609999999998</v>
      </c>
      <c r="R245" s="74">
        <v>0</v>
      </c>
      <c r="S245" s="74">
        <v>0</v>
      </c>
    </row>
    <row r="246" spans="1:19">
      <c r="A246" s="74" t="s">
        <v>694</v>
      </c>
      <c r="B246" s="75">
        <v>573301000000</v>
      </c>
      <c r="C246" s="74">
        <v>446512.408</v>
      </c>
      <c r="D246" s="74" t="s">
        <v>891</v>
      </c>
      <c r="E246" s="74">
        <v>115409.09600000001</v>
      </c>
      <c r="F246" s="74">
        <v>136430.36799999999</v>
      </c>
      <c r="G246" s="74">
        <v>33186.027000000002</v>
      </c>
      <c r="H246" s="74">
        <v>0</v>
      </c>
      <c r="I246" s="74">
        <v>155422.16</v>
      </c>
      <c r="J246" s="74">
        <v>0</v>
      </c>
      <c r="K246" s="74">
        <v>3677.24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2387.5169999999998</v>
      </c>
      <c r="R246" s="74">
        <v>0</v>
      </c>
      <c r="S246" s="74">
        <v>0</v>
      </c>
    </row>
    <row r="247" spans="1:19">
      <c r="A247" s="74" t="s">
        <v>695</v>
      </c>
      <c r="B247" s="75">
        <v>463538000000</v>
      </c>
      <c r="C247" s="74">
        <v>356580.73800000001</v>
      </c>
      <c r="D247" s="74" t="s">
        <v>892</v>
      </c>
      <c r="E247" s="74">
        <v>102000.622</v>
      </c>
      <c r="F247" s="74">
        <v>124102.889</v>
      </c>
      <c r="G247" s="74">
        <v>30415.615000000002</v>
      </c>
      <c r="H247" s="74">
        <v>0</v>
      </c>
      <c r="I247" s="74">
        <v>95145.09</v>
      </c>
      <c r="J247" s="74">
        <v>0</v>
      </c>
      <c r="K247" s="74">
        <v>2064.5340000000001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2851.9870000000001</v>
      </c>
      <c r="R247" s="74">
        <v>0</v>
      </c>
      <c r="S247" s="74">
        <v>0</v>
      </c>
    </row>
    <row r="248" spans="1:19">
      <c r="A248" s="74" t="s">
        <v>696</v>
      </c>
      <c r="B248" s="75">
        <v>443581000000</v>
      </c>
      <c r="C248" s="74">
        <v>305634.98700000002</v>
      </c>
      <c r="D248" s="74" t="s">
        <v>893</v>
      </c>
      <c r="E248" s="74">
        <v>115409.09600000001</v>
      </c>
      <c r="F248" s="74">
        <v>136430.36799999999</v>
      </c>
      <c r="G248" s="74">
        <v>29929.524000000001</v>
      </c>
      <c r="H248" s="74">
        <v>0</v>
      </c>
      <c r="I248" s="74">
        <v>16700.834999999999</v>
      </c>
      <c r="J248" s="74">
        <v>3589.95</v>
      </c>
      <c r="K248" s="74">
        <v>1231.9359999999999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2343.2779999999998</v>
      </c>
      <c r="R248" s="74">
        <v>0</v>
      </c>
      <c r="S248" s="74">
        <v>0</v>
      </c>
    </row>
    <row r="249" spans="1:19">
      <c r="A249" s="74" t="s">
        <v>697</v>
      </c>
      <c r="B249" s="75">
        <v>426839000000</v>
      </c>
      <c r="C249" s="74">
        <v>291346.99699999997</v>
      </c>
      <c r="D249" s="74" t="s">
        <v>894</v>
      </c>
      <c r="E249" s="74">
        <v>115409.09600000001</v>
      </c>
      <c r="F249" s="74">
        <v>136430.36799999999</v>
      </c>
      <c r="G249" s="74">
        <v>27429.337</v>
      </c>
      <c r="H249" s="74">
        <v>0</v>
      </c>
      <c r="I249" s="74">
        <v>0</v>
      </c>
      <c r="J249" s="74">
        <v>3589.95</v>
      </c>
      <c r="K249" s="74">
        <v>5624.5110000000004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2863.7350000000001</v>
      </c>
      <c r="R249" s="74">
        <v>0</v>
      </c>
      <c r="S249" s="74">
        <v>0</v>
      </c>
    </row>
    <row r="250" spans="1:19">
      <c r="A250" s="74" t="s">
        <v>698</v>
      </c>
      <c r="B250" s="75">
        <v>443963000000</v>
      </c>
      <c r="C250" s="74">
        <v>291171.39</v>
      </c>
      <c r="D250" s="74" t="s">
        <v>895</v>
      </c>
      <c r="E250" s="74">
        <v>115409.09600000001</v>
      </c>
      <c r="F250" s="74">
        <v>136430.36799999999</v>
      </c>
      <c r="G250" s="74">
        <v>27780.05</v>
      </c>
      <c r="H250" s="74">
        <v>0</v>
      </c>
      <c r="I250" s="74">
        <v>0</v>
      </c>
      <c r="J250" s="74">
        <v>3589.95</v>
      </c>
      <c r="K250" s="74">
        <v>5097.9189999999999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2864.0079999999998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5871040000000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400502000000</v>
      </c>
      <c r="C253" s="74">
        <v>291171.39</v>
      </c>
      <c r="D253" s="74"/>
      <c r="E253" s="74">
        <v>87035.740999999995</v>
      </c>
      <c r="F253" s="74">
        <v>124102.889</v>
      </c>
      <c r="G253" s="74">
        <v>26543.742999999999</v>
      </c>
      <c r="H253" s="74">
        <v>0</v>
      </c>
      <c r="I253" s="74">
        <v>0</v>
      </c>
      <c r="J253" s="74">
        <v>0</v>
      </c>
      <c r="K253" s="74">
        <v>1231.9359999999999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2286.9609999999998</v>
      </c>
      <c r="R253" s="74">
        <v>0</v>
      </c>
      <c r="S253" s="74">
        <v>0</v>
      </c>
    </row>
    <row r="254" spans="1:19">
      <c r="A254" s="74" t="s">
        <v>701</v>
      </c>
      <c r="B254" s="75">
        <v>656114000000</v>
      </c>
      <c r="C254" s="74">
        <v>480790.79499999998</v>
      </c>
      <c r="D254" s="74"/>
      <c r="E254" s="74">
        <v>115409.09600000001</v>
      </c>
      <c r="F254" s="74">
        <v>136430.36799999999</v>
      </c>
      <c r="G254" s="74">
        <v>35886.455000000002</v>
      </c>
      <c r="H254" s="74">
        <v>0</v>
      </c>
      <c r="I254" s="74">
        <v>220306.967</v>
      </c>
      <c r="J254" s="74">
        <v>3589.95</v>
      </c>
      <c r="K254" s="74">
        <v>7404.2079999999996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2880.2220000000002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152674.5</v>
      </c>
      <c r="C257" s="74">
        <v>96835.44</v>
      </c>
      <c r="D257" s="74">
        <v>0</v>
      </c>
      <c r="E257" s="74">
        <v>249509.94</v>
      </c>
    </row>
    <row r="258" spans="1:5">
      <c r="A258" s="74" t="s">
        <v>735</v>
      </c>
      <c r="B258" s="74">
        <v>13.46</v>
      </c>
      <c r="C258" s="74">
        <v>8.5399999999999991</v>
      </c>
      <c r="D258" s="74">
        <v>0</v>
      </c>
      <c r="E258" s="74">
        <v>21.99</v>
      </c>
    </row>
    <row r="259" spans="1:5">
      <c r="A259" s="74" t="s">
        <v>736</v>
      </c>
      <c r="B259" s="74">
        <v>13.46</v>
      </c>
      <c r="C259" s="74">
        <v>8.5399999999999991</v>
      </c>
      <c r="D259" s="74">
        <v>0</v>
      </c>
      <c r="E259" s="74">
        <v>21.99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7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27" sqref="D27"/>
    </sheetView>
  </sheetViews>
  <sheetFormatPr defaultRowHeight="12.75"/>
  <cols>
    <col min="1" max="1" width="46.5" style="20" customWidth="1"/>
    <col min="2" max="2" width="10.6640625" style="20" customWidth="1"/>
    <col min="3" max="3" width="7.1640625" style="20" customWidth="1"/>
    <col min="4" max="4" width="9.1640625" style="20" customWidth="1"/>
    <col min="5" max="5" width="12.6640625" style="20" customWidth="1"/>
    <col min="6" max="7" width="9.33203125" style="20"/>
    <col min="8" max="8" width="10.1640625" style="20" customWidth="1"/>
    <col min="9" max="11" width="9.33203125" style="20"/>
    <col min="12" max="13" width="11" style="20" customWidth="1"/>
    <col min="14" max="14" width="9.33203125" style="20"/>
    <col min="15" max="15" width="12.6640625" style="20" customWidth="1"/>
    <col min="16" max="16" width="12.5" style="20" customWidth="1"/>
    <col min="17" max="17" width="12.6640625" style="20" customWidth="1"/>
    <col min="18" max="18" width="9.33203125" style="20"/>
    <col min="19" max="19" width="12.6640625" style="20" customWidth="1"/>
    <col min="20" max="16384" width="9.33203125" style="20"/>
  </cols>
  <sheetData>
    <row r="1" spans="1:19" ht="20.25">
      <c r="A1" s="18" t="s">
        <v>345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1" t="s">
        <v>346</v>
      </c>
      <c r="B2" s="22" t="s">
        <v>347</v>
      </c>
      <c r="C2" s="22" t="s">
        <v>224</v>
      </c>
      <c r="D2" s="23" t="s">
        <v>362</v>
      </c>
      <c r="E2" s="23" t="s">
        <v>363</v>
      </c>
      <c r="F2" s="22" t="s">
        <v>348</v>
      </c>
      <c r="G2" s="22" t="s">
        <v>364</v>
      </c>
      <c r="H2" s="22" t="s">
        <v>365</v>
      </c>
      <c r="I2" s="24" t="s">
        <v>366</v>
      </c>
      <c r="J2" s="24" t="s">
        <v>349</v>
      </c>
      <c r="K2" s="24" t="s">
        <v>367</v>
      </c>
      <c r="L2" s="24" t="s">
        <v>368</v>
      </c>
      <c r="M2" s="24" t="s">
        <v>369</v>
      </c>
      <c r="N2" s="25" t="s">
        <v>350</v>
      </c>
      <c r="O2" s="24" t="s">
        <v>351</v>
      </c>
      <c r="P2" s="24" t="s">
        <v>370</v>
      </c>
      <c r="Q2" s="24" t="s">
        <v>352</v>
      </c>
      <c r="R2" s="24" t="s">
        <v>353</v>
      </c>
      <c r="S2" s="24" t="s">
        <v>187</v>
      </c>
    </row>
    <row r="3" spans="1:19">
      <c r="A3" s="26" t="s">
        <v>293</v>
      </c>
      <c r="B3" s="26" t="s">
        <v>295</v>
      </c>
      <c r="C3" s="26">
        <v>1</v>
      </c>
      <c r="D3" s="27">
        <v>1978.83</v>
      </c>
      <c r="E3" s="27">
        <v>4826.41</v>
      </c>
      <c r="F3" s="29">
        <v>2.439022048382125</v>
      </c>
      <c r="G3" s="26">
        <v>0</v>
      </c>
      <c r="H3" s="26">
        <v>0</v>
      </c>
      <c r="I3" s="29">
        <v>37.161251962578618</v>
      </c>
      <c r="J3" s="29">
        <v>53.249820592500001</v>
      </c>
      <c r="K3" s="29">
        <v>10.76</v>
      </c>
      <c r="L3" s="29">
        <v>5.38</v>
      </c>
      <c r="M3" s="29">
        <v>0</v>
      </c>
      <c r="N3" s="28">
        <v>0</v>
      </c>
      <c r="O3" s="29">
        <v>0</v>
      </c>
      <c r="P3" s="29">
        <v>0.2539827771797632</v>
      </c>
      <c r="Q3" s="29">
        <v>502.57180675201499</v>
      </c>
      <c r="R3" s="29">
        <v>0</v>
      </c>
      <c r="S3" s="29">
        <v>0</v>
      </c>
    </row>
    <row r="4" spans="1:19">
      <c r="A4" s="26" t="s">
        <v>16</v>
      </c>
      <c r="B4" s="26" t="s">
        <v>295</v>
      </c>
      <c r="C4" s="26">
        <v>1</v>
      </c>
      <c r="D4" s="27">
        <v>67.069999999999993</v>
      </c>
      <c r="E4" s="27">
        <v>265.76</v>
      </c>
      <c r="F4" s="29">
        <v>3.9624273147457885</v>
      </c>
      <c r="G4" s="26">
        <v>68.84</v>
      </c>
      <c r="H4" s="26">
        <v>23.3</v>
      </c>
      <c r="I4" s="29">
        <v>6.1938516708627915</v>
      </c>
      <c r="J4" s="29">
        <v>10.828480170991449</v>
      </c>
      <c r="K4" s="29">
        <v>16.14</v>
      </c>
      <c r="L4" s="29">
        <v>10.76</v>
      </c>
      <c r="M4" s="29">
        <v>0</v>
      </c>
      <c r="N4" s="28">
        <v>0</v>
      </c>
      <c r="O4" s="29">
        <v>0</v>
      </c>
      <c r="P4" s="29">
        <v>1.5238966630785793</v>
      </c>
      <c r="Q4" s="29">
        <v>102.20430581360999</v>
      </c>
      <c r="R4" s="29">
        <v>0</v>
      </c>
      <c r="S4" s="29">
        <v>0.55659194721607042</v>
      </c>
    </row>
    <row r="5" spans="1:19">
      <c r="A5" s="26" t="s">
        <v>17</v>
      </c>
      <c r="B5" s="26" t="s">
        <v>295</v>
      </c>
      <c r="C5" s="26">
        <v>1</v>
      </c>
      <c r="D5" s="27">
        <v>77.67</v>
      </c>
      <c r="E5" s="27">
        <v>307.76</v>
      </c>
      <c r="F5" s="29">
        <v>3.9624050469936911</v>
      </c>
      <c r="G5" s="26">
        <v>26.57</v>
      </c>
      <c r="H5" s="26">
        <v>0</v>
      </c>
      <c r="I5" s="29">
        <v>6.1938516708627915</v>
      </c>
      <c r="J5" s="29">
        <v>12.539854702264886</v>
      </c>
      <c r="K5" s="29">
        <v>16.14</v>
      </c>
      <c r="L5" s="29">
        <v>10.76</v>
      </c>
      <c r="M5" s="29">
        <v>0</v>
      </c>
      <c r="N5" s="28">
        <v>0</v>
      </c>
      <c r="O5" s="29">
        <v>0</v>
      </c>
      <c r="P5" s="29">
        <v>1.5238966630785793</v>
      </c>
      <c r="Q5" s="29">
        <v>118.35706623741</v>
      </c>
      <c r="R5" s="29">
        <v>0</v>
      </c>
      <c r="S5" s="29">
        <v>9.3962529914203022E-2</v>
      </c>
    </row>
    <row r="6" spans="1:19">
      <c r="A6" s="26" t="s">
        <v>1</v>
      </c>
      <c r="B6" s="26" t="s">
        <v>295</v>
      </c>
      <c r="C6" s="26">
        <v>1</v>
      </c>
      <c r="D6" s="27">
        <v>164.24</v>
      </c>
      <c r="E6" s="27">
        <v>650.79999999999995</v>
      </c>
      <c r="F6" s="29">
        <v>3.9624939113492443</v>
      </c>
      <c r="G6" s="26">
        <v>62.8</v>
      </c>
      <c r="H6" s="26">
        <v>0</v>
      </c>
      <c r="I6" s="29">
        <v>0</v>
      </c>
      <c r="J6" s="29">
        <v>0</v>
      </c>
      <c r="K6" s="29">
        <v>16.14</v>
      </c>
      <c r="L6" s="29">
        <v>5.38</v>
      </c>
      <c r="M6" s="29">
        <v>0</v>
      </c>
      <c r="N6" s="28">
        <v>0</v>
      </c>
      <c r="O6" s="29">
        <v>0</v>
      </c>
      <c r="P6" s="29">
        <v>0.2539827771797632</v>
      </c>
      <c r="Q6" s="29">
        <v>41.712725974920005</v>
      </c>
      <c r="R6" s="29">
        <v>0</v>
      </c>
      <c r="S6" s="29">
        <v>0.10502372548870187</v>
      </c>
    </row>
    <row r="7" spans="1:19">
      <c r="A7" s="26" t="s">
        <v>2</v>
      </c>
      <c r="B7" s="26" t="s">
        <v>295</v>
      </c>
      <c r="C7" s="26">
        <v>1</v>
      </c>
      <c r="D7" s="27">
        <v>94.76</v>
      </c>
      <c r="E7" s="27">
        <v>375.47</v>
      </c>
      <c r="F7" s="29">
        <v>3.9623258758970032</v>
      </c>
      <c r="G7" s="26">
        <v>36.229999999999997</v>
      </c>
      <c r="H7" s="26">
        <v>0</v>
      </c>
      <c r="I7" s="29">
        <v>46.451564953223276</v>
      </c>
      <c r="J7" s="29">
        <v>2.039974328</v>
      </c>
      <c r="K7" s="29">
        <v>9.6839999999999993</v>
      </c>
      <c r="L7" s="29">
        <v>2.69</v>
      </c>
      <c r="M7" s="29">
        <v>0</v>
      </c>
      <c r="N7" s="28">
        <v>0</v>
      </c>
      <c r="O7" s="29">
        <v>0</v>
      </c>
      <c r="P7" s="29">
        <v>0.76194833153928965</v>
      </c>
      <c r="Q7" s="29">
        <v>72.199791403739994</v>
      </c>
      <c r="R7" s="29">
        <v>0</v>
      </c>
      <c r="S7" s="29">
        <v>0.10501912893613881</v>
      </c>
    </row>
    <row r="8" spans="1:19">
      <c r="A8" s="26" t="s">
        <v>0</v>
      </c>
      <c r="B8" s="26" t="s">
        <v>295</v>
      </c>
      <c r="C8" s="26">
        <v>1</v>
      </c>
      <c r="D8" s="27">
        <v>78.040000000000006</v>
      </c>
      <c r="E8" s="27">
        <v>309.22000000000003</v>
      </c>
      <c r="F8" s="29">
        <v>3.9623270117888261</v>
      </c>
      <c r="G8" s="26">
        <v>85.75</v>
      </c>
      <c r="H8" s="26">
        <v>0</v>
      </c>
      <c r="I8" s="29">
        <v>23.225782476611638</v>
      </c>
      <c r="J8" s="29">
        <v>3.3600590240000003</v>
      </c>
      <c r="K8" s="29">
        <v>6.4559999999999995</v>
      </c>
      <c r="L8" s="29">
        <v>61.676773687532688</v>
      </c>
      <c r="M8" s="29">
        <v>535.85206840108788</v>
      </c>
      <c r="N8" s="28">
        <v>592.79363999999998</v>
      </c>
      <c r="O8" s="29">
        <v>7.0785</v>
      </c>
      <c r="P8" s="29">
        <v>0</v>
      </c>
      <c r="Q8" s="29">
        <v>23.784177801384001</v>
      </c>
      <c r="R8" s="29">
        <v>235.9735</v>
      </c>
      <c r="S8" s="29">
        <v>0.30181573190912681</v>
      </c>
    </row>
    <row r="9" spans="1:19">
      <c r="A9" s="26" t="s">
        <v>3</v>
      </c>
      <c r="B9" s="26" t="s">
        <v>295</v>
      </c>
      <c r="C9" s="26">
        <v>1</v>
      </c>
      <c r="D9" s="27">
        <v>188.86</v>
      </c>
      <c r="E9" s="27">
        <v>748.35</v>
      </c>
      <c r="F9" s="29">
        <v>3.9624589643121886</v>
      </c>
      <c r="G9" s="26">
        <v>152.16999999999999</v>
      </c>
      <c r="H9" s="26">
        <v>65.62</v>
      </c>
      <c r="I9" s="29">
        <v>1.3935469485966985</v>
      </c>
      <c r="J9" s="29">
        <v>135.52467693333332</v>
      </c>
      <c r="K9" s="29">
        <v>13.988</v>
      </c>
      <c r="L9" s="29">
        <v>5.38</v>
      </c>
      <c r="M9" s="29">
        <v>0</v>
      </c>
      <c r="N9" s="28">
        <v>0</v>
      </c>
      <c r="O9" s="29">
        <v>9.4379999999999988</v>
      </c>
      <c r="P9" s="29">
        <v>0</v>
      </c>
      <c r="Q9" s="29">
        <v>1279.0819008967999</v>
      </c>
      <c r="R9" s="29">
        <v>0</v>
      </c>
      <c r="S9" s="29">
        <v>0.49597857787629707</v>
      </c>
    </row>
    <row r="10" spans="1:19">
      <c r="A10" s="26" t="s">
        <v>397</v>
      </c>
      <c r="B10" s="26" t="s">
        <v>295</v>
      </c>
      <c r="C10" s="26">
        <v>1</v>
      </c>
      <c r="D10" s="27">
        <v>1308.19</v>
      </c>
      <c r="E10" s="27">
        <v>5183.5600000000004</v>
      </c>
      <c r="F10" s="29">
        <v>3.9623907842133024</v>
      </c>
      <c r="G10" s="26">
        <v>434.79</v>
      </c>
      <c r="H10" s="26">
        <v>85.24</v>
      </c>
      <c r="I10" s="29">
        <v>3.0964613197818633</v>
      </c>
      <c r="J10" s="29">
        <v>422.47903813381339</v>
      </c>
      <c r="K10" s="29">
        <v>11.836</v>
      </c>
      <c r="L10" s="29">
        <v>8.07</v>
      </c>
      <c r="M10" s="29">
        <v>0</v>
      </c>
      <c r="N10" s="28">
        <v>0</v>
      </c>
      <c r="O10" s="29">
        <v>9.4379999999999988</v>
      </c>
      <c r="P10" s="29">
        <v>0</v>
      </c>
      <c r="Q10" s="29">
        <v>3987.3571619069303</v>
      </c>
      <c r="R10" s="29">
        <v>0</v>
      </c>
      <c r="S10" s="29">
        <v>9.6076637414743621E-2</v>
      </c>
    </row>
    <row r="11" spans="1:19">
      <c r="A11" s="26" t="s">
        <v>5</v>
      </c>
      <c r="B11" s="26" t="s">
        <v>295</v>
      </c>
      <c r="C11" s="26">
        <v>4</v>
      </c>
      <c r="D11" s="27">
        <v>39.020000000000003</v>
      </c>
      <c r="E11" s="27">
        <v>118.94</v>
      </c>
      <c r="F11" s="29">
        <v>3.0481804202972831</v>
      </c>
      <c r="G11" s="26">
        <v>39.950000000000003</v>
      </c>
      <c r="H11" s="26">
        <v>13.18</v>
      </c>
      <c r="I11" s="29">
        <v>26.013333333333335</v>
      </c>
      <c r="J11" s="29">
        <v>1.5</v>
      </c>
      <c r="K11" s="29">
        <v>11.836</v>
      </c>
      <c r="L11" s="29">
        <v>6.75</v>
      </c>
      <c r="M11" s="29">
        <v>0</v>
      </c>
      <c r="N11" s="28">
        <v>4.7317499999999999</v>
      </c>
      <c r="O11" s="29">
        <v>0</v>
      </c>
      <c r="P11" s="29">
        <v>0</v>
      </c>
      <c r="Q11" s="29">
        <v>14.157</v>
      </c>
      <c r="R11" s="29">
        <v>0</v>
      </c>
      <c r="S11" s="29">
        <v>0.3655646306030344</v>
      </c>
    </row>
    <row r="12" spans="1:19">
      <c r="A12" s="26" t="s">
        <v>6</v>
      </c>
      <c r="B12" s="26" t="s">
        <v>295</v>
      </c>
      <c r="C12" s="26">
        <v>4</v>
      </c>
      <c r="D12" s="27">
        <v>39.020000000000003</v>
      </c>
      <c r="E12" s="27">
        <v>118.93</v>
      </c>
      <c r="F12" s="29">
        <v>3.0479241414659151</v>
      </c>
      <c r="G12" s="26">
        <v>39.950000000000003</v>
      </c>
      <c r="H12" s="26">
        <v>13.18</v>
      </c>
      <c r="I12" s="29">
        <v>26.013333333333335</v>
      </c>
      <c r="J12" s="29">
        <v>1.5</v>
      </c>
      <c r="K12" s="29">
        <v>11.836</v>
      </c>
      <c r="L12" s="29">
        <v>6.75</v>
      </c>
      <c r="M12" s="29">
        <v>0</v>
      </c>
      <c r="N12" s="28">
        <v>4.7317499999999999</v>
      </c>
      <c r="O12" s="29">
        <v>0</v>
      </c>
      <c r="P12" s="29">
        <v>0</v>
      </c>
      <c r="Q12" s="29">
        <v>14.157</v>
      </c>
      <c r="R12" s="29">
        <v>0</v>
      </c>
      <c r="S12" s="29">
        <v>0.36559536840094936</v>
      </c>
    </row>
    <row r="13" spans="1:19">
      <c r="A13" s="26" t="s">
        <v>10</v>
      </c>
      <c r="B13" s="26" t="s">
        <v>295</v>
      </c>
      <c r="C13" s="26">
        <v>76</v>
      </c>
      <c r="D13" s="27">
        <v>24.52</v>
      </c>
      <c r="E13" s="27">
        <v>74.75</v>
      </c>
      <c r="F13" s="29">
        <v>3.048531810766721</v>
      </c>
      <c r="G13" s="26">
        <v>11.15</v>
      </c>
      <c r="H13" s="26">
        <v>3.68</v>
      </c>
      <c r="I13" s="29">
        <v>16.346666666666668</v>
      </c>
      <c r="J13" s="29">
        <v>1.5</v>
      </c>
      <c r="K13" s="29">
        <v>11.836</v>
      </c>
      <c r="L13" s="29">
        <v>10.52</v>
      </c>
      <c r="M13" s="29">
        <v>0</v>
      </c>
      <c r="N13" s="28">
        <v>89.90325</v>
      </c>
      <c r="O13" s="29">
        <v>0</v>
      </c>
      <c r="P13" s="29">
        <v>0</v>
      </c>
      <c r="Q13" s="29">
        <v>14.157</v>
      </c>
      <c r="R13" s="29">
        <v>0</v>
      </c>
      <c r="S13" s="29">
        <v>0.16234502739721066</v>
      </c>
    </row>
    <row r="14" spans="1:19">
      <c r="A14" s="26" t="s">
        <v>9</v>
      </c>
      <c r="B14" s="26" t="s">
        <v>295</v>
      </c>
      <c r="C14" s="26">
        <v>76</v>
      </c>
      <c r="D14" s="27">
        <v>24.53</v>
      </c>
      <c r="E14" s="27">
        <v>74.77</v>
      </c>
      <c r="F14" s="29">
        <v>3.0481043620057071</v>
      </c>
      <c r="G14" s="26">
        <v>11.15</v>
      </c>
      <c r="H14" s="26">
        <v>3.68</v>
      </c>
      <c r="I14" s="29">
        <v>16.353333333333335</v>
      </c>
      <c r="J14" s="29">
        <v>1.5</v>
      </c>
      <c r="K14" s="29">
        <v>11.836</v>
      </c>
      <c r="L14" s="29">
        <v>10.52</v>
      </c>
      <c r="M14" s="29">
        <v>0</v>
      </c>
      <c r="N14" s="28">
        <v>89.90325</v>
      </c>
      <c r="O14" s="29">
        <v>0</v>
      </c>
      <c r="P14" s="29">
        <v>0</v>
      </c>
      <c r="Q14" s="29">
        <v>14.157</v>
      </c>
      <c r="R14" s="29">
        <v>0</v>
      </c>
      <c r="S14" s="29">
        <v>0.16230160221935935</v>
      </c>
    </row>
    <row r="15" spans="1:19">
      <c r="A15" s="26" t="s">
        <v>8</v>
      </c>
      <c r="B15" s="26" t="s">
        <v>295</v>
      </c>
      <c r="C15" s="26">
        <v>4</v>
      </c>
      <c r="D15" s="27">
        <v>39.020000000000003</v>
      </c>
      <c r="E15" s="27">
        <v>118.94</v>
      </c>
      <c r="F15" s="29">
        <v>3.0481804202972831</v>
      </c>
      <c r="G15" s="26">
        <v>39.950000000000003</v>
      </c>
      <c r="H15" s="26">
        <v>13.18</v>
      </c>
      <c r="I15" s="29">
        <v>26.013333333333335</v>
      </c>
      <c r="J15" s="29">
        <v>1.5</v>
      </c>
      <c r="K15" s="29">
        <v>11.836</v>
      </c>
      <c r="L15" s="29">
        <v>6.75</v>
      </c>
      <c r="M15" s="29">
        <v>0</v>
      </c>
      <c r="N15" s="28">
        <v>4.7317499999999999</v>
      </c>
      <c r="O15" s="29">
        <v>0</v>
      </c>
      <c r="P15" s="29">
        <v>0</v>
      </c>
      <c r="Q15" s="29">
        <v>14.157</v>
      </c>
      <c r="R15" s="29">
        <v>0</v>
      </c>
      <c r="S15" s="29">
        <v>0.3655646306030344</v>
      </c>
    </row>
    <row r="16" spans="1:19">
      <c r="A16" s="26" t="s">
        <v>7</v>
      </c>
      <c r="B16" s="26" t="s">
        <v>295</v>
      </c>
      <c r="C16" s="26">
        <v>4</v>
      </c>
      <c r="D16" s="27">
        <v>39.020000000000003</v>
      </c>
      <c r="E16" s="27">
        <v>118.93</v>
      </c>
      <c r="F16" s="29">
        <v>3.0479241414659151</v>
      </c>
      <c r="G16" s="26">
        <v>39.950000000000003</v>
      </c>
      <c r="H16" s="26">
        <v>13.18</v>
      </c>
      <c r="I16" s="29">
        <v>26.013333333333335</v>
      </c>
      <c r="J16" s="29">
        <v>1.5</v>
      </c>
      <c r="K16" s="29">
        <v>11.836</v>
      </c>
      <c r="L16" s="29">
        <v>6.75</v>
      </c>
      <c r="M16" s="29">
        <v>0</v>
      </c>
      <c r="N16" s="28">
        <v>4.7317499999999999</v>
      </c>
      <c r="O16" s="29">
        <v>0</v>
      </c>
      <c r="P16" s="29">
        <v>0</v>
      </c>
      <c r="Q16" s="29">
        <v>14.157</v>
      </c>
      <c r="R16" s="29">
        <v>0</v>
      </c>
      <c r="S16" s="29">
        <v>0.36559536840094936</v>
      </c>
    </row>
    <row r="17" spans="1:19">
      <c r="A17" s="26" t="s">
        <v>4</v>
      </c>
      <c r="B17" s="26" t="s">
        <v>295</v>
      </c>
      <c r="C17" s="26">
        <v>4</v>
      </c>
      <c r="D17" s="27">
        <v>389.4</v>
      </c>
      <c r="E17" s="27">
        <v>1186.9100000000001</v>
      </c>
      <c r="F17" s="29">
        <v>3.0480482794042119</v>
      </c>
      <c r="G17" s="26">
        <v>48.31</v>
      </c>
      <c r="H17" s="26">
        <v>15.94</v>
      </c>
      <c r="I17" s="29">
        <v>92.903129906446566</v>
      </c>
      <c r="J17" s="29">
        <v>4.1914626599999991</v>
      </c>
      <c r="K17" s="29">
        <v>5.38</v>
      </c>
      <c r="L17" s="29">
        <v>0</v>
      </c>
      <c r="M17" s="29">
        <v>0</v>
      </c>
      <c r="N17" s="28">
        <v>0</v>
      </c>
      <c r="O17" s="29">
        <v>0</v>
      </c>
      <c r="P17" s="29">
        <v>0.2539827771797632</v>
      </c>
      <c r="Q17" s="29">
        <v>98.897561462699983</v>
      </c>
      <c r="R17" s="29">
        <v>0</v>
      </c>
      <c r="S17" s="29">
        <v>4.4299065931841311E-2</v>
      </c>
    </row>
    <row r="18" spans="1:19">
      <c r="A18" s="26" t="s">
        <v>11</v>
      </c>
      <c r="B18" s="26" t="s">
        <v>295</v>
      </c>
      <c r="C18" s="26">
        <v>1</v>
      </c>
      <c r="D18" s="27">
        <v>39.020000000000003</v>
      </c>
      <c r="E18" s="27">
        <v>118.94</v>
      </c>
      <c r="F18" s="29">
        <v>3.0481804202972831</v>
      </c>
      <c r="G18" s="26">
        <v>39.950000000000003</v>
      </c>
      <c r="H18" s="26">
        <v>13.19</v>
      </c>
      <c r="I18" s="29">
        <v>26.013333333333335</v>
      </c>
      <c r="J18" s="29">
        <v>1.5</v>
      </c>
      <c r="K18" s="29">
        <v>11.836</v>
      </c>
      <c r="L18" s="29">
        <v>6.75</v>
      </c>
      <c r="M18" s="29">
        <v>0</v>
      </c>
      <c r="N18" s="28">
        <v>4.7317499999999999</v>
      </c>
      <c r="O18" s="29">
        <v>0</v>
      </c>
      <c r="P18" s="29">
        <v>0</v>
      </c>
      <c r="Q18" s="29">
        <v>14.157</v>
      </c>
      <c r="R18" s="29">
        <v>0</v>
      </c>
      <c r="S18" s="29">
        <v>0.7226189143109677</v>
      </c>
    </row>
    <row r="19" spans="1:19">
      <c r="A19" s="26" t="s">
        <v>18</v>
      </c>
      <c r="B19" s="26" t="s">
        <v>295</v>
      </c>
      <c r="C19" s="26">
        <v>1</v>
      </c>
      <c r="D19" s="27">
        <v>39.020000000000003</v>
      </c>
      <c r="E19" s="27">
        <v>118.93</v>
      </c>
      <c r="F19" s="29">
        <v>3.0479241414659151</v>
      </c>
      <c r="G19" s="26">
        <v>39.950000000000003</v>
      </c>
      <c r="H19" s="26">
        <v>13.19</v>
      </c>
      <c r="I19" s="29">
        <v>26.013333333333335</v>
      </c>
      <c r="J19" s="29">
        <v>1.5</v>
      </c>
      <c r="K19" s="29">
        <v>11.836</v>
      </c>
      <c r="L19" s="29">
        <v>6.75</v>
      </c>
      <c r="M19" s="29">
        <v>0</v>
      </c>
      <c r="N19" s="28">
        <v>4.7317499999999999</v>
      </c>
      <c r="O19" s="29">
        <v>0</v>
      </c>
      <c r="P19" s="29">
        <v>0</v>
      </c>
      <c r="Q19" s="29">
        <v>14.157</v>
      </c>
      <c r="R19" s="29">
        <v>0</v>
      </c>
      <c r="S19" s="29">
        <v>0.72267967433066915</v>
      </c>
    </row>
    <row r="20" spans="1:19">
      <c r="A20" s="26" t="s">
        <v>19</v>
      </c>
      <c r="B20" s="26" t="s">
        <v>295</v>
      </c>
      <c r="C20" s="26">
        <v>9</v>
      </c>
      <c r="D20" s="27">
        <v>24.53</v>
      </c>
      <c r="E20" s="27">
        <v>74.77</v>
      </c>
      <c r="F20" s="29">
        <v>3.0481043620057071</v>
      </c>
      <c r="G20" s="26">
        <v>63.18</v>
      </c>
      <c r="H20" s="26">
        <v>6.75</v>
      </c>
      <c r="I20" s="29">
        <v>16.353333333333335</v>
      </c>
      <c r="J20" s="29">
        <v>1.5</v>
      </c>
      <c r="K20" s="29">
        <v>11.836</v>
      </c>
      <c r="L20" s="29">
        <v>10.52</v>
      </c>
      <c r="M20" s="29">
        <v>0</v>
      </c>
      <c r="N20" s="28">
        <v>42.585750000000004</v>
      </c>
      <c r="O20" s="29">
        <v>0</v>
      </c>
      <c r="P20" s="29">
        <v>0</v>
      </c>
      <c r="Q20" s="29">
        <v>14.157</v>
      </c>
      <c r="R20" s="29">
        <v>0</v>
      </c>
      <c r="S20" s="29">
        <v>1.2767237517443828</v>
      </c>
    </row>
    <row r="21" spans="1:19">
      <c r="A21" s="26" t="s">
        <v>12</v>
      </c>
      <c r="B21" s="26" t="s">
        <v>295</v>
      </c>
      <c r="C21" s="26">
        <v>1</v>
      </c>
      <c r="D21" s="27">
        <v>331.66</v>
      </c>
      <c r="E21" s="27">
        <v>1010.89</v>
      </c>
      <c r="F21" s="29">
        <v>3.0479708134836878</v>
      </c>
      <c r="G21" s="26">
        <v>97.55</v>
      </c>
      <c r="H21" s="26">
        <v>32.21</v>
      </c>
      <c r="I21" s="29">
        <v>1.3935469485966983</v>
      </c>
      <c r="J21" s="29">
        <v>237.99700493333333</v>
      </c>
      <c r="K21" s="29">
        <v>13.988</v>
      </c>
      <c r="L21" s="29">
        <v>67.815979467981393</v>
      </c>
      <c r="M21" s="29">
        <v>0</v>
      </c>
      <c r="N21" s="28">
        <v>0</v>
      </c>
      <c r="O21" s="29">
        <v>9.4379999999999988</v>
      </c>
      <c r="P21" s="29">
        <v>0</v>
      </c>
      <c r="Q21" s="29">
        <v>2246.2157325608</v>
      </c>
      <c r="R21" s="29">
        <v>0</v>
      </c>
      <c r="S21" s="29">
        <v>0.46210528991582606</v>
      </c>
    </row>
    <row r="22" spans="1:19">
      <c r="A22" s="26" t="s">
        <v>13</v>
      </c>
      <c r="B22" s="26" t="s">
        <v>295</v>
      </c>
      <c r="C22" s="26">
        <v>1</v>
      </c>
      <c r="D22" s="27">
        <v>331.66</v>
      </c>
      <c r="E22" s="27">
        <v>1010.89</v>
      </c>
      <c r="F22" s="29">
        <v>3.0479708134836878</v>
      </c>
      <c r="G22" s="26">
        <v>97.55</v>
      </c>
      <c r="H22" s="26">
        <v>32.21</v>
      </c>
      <c r="I22" s="29">
        <v>1.3935469485966983</v>
      </c>
      <c r="J22" s="29">
        <v>237.99700493333333</v>
      </c>
      <c r="K22" s="29">
        <v>13.988</v>
      </c>
      <c r="L22" s="29">
        <v>67.815979467981393</v>
      </c>
      <c r="M22" s="29">
        <v>0</v>
      </c>
      <c r="N22" s="28">
        <v>0</v>
      </c>
      <c r="O22" s="29">
        <v>9.4379999999999988</v>
      </c>
      <c r="P22" s="29">
        <v>0</v>
      </c>
      <c r="Q22" s="29">
        <v>2246.2157325608</v>
      </c>
      <c r="R22" s="29">
        <v>0</v>
      </c>
      <c r="S22" s="29">
        <v>0.46210528991582606</v>
      </c>
    </row>
    <row r="23" spans="1:19">
      <c r="A23" s="26" t="s">
        <v>14</v>
      </c>
      <c r="B23" s="26" t="s">
        <v>295</v>
      </c>
      <c r="C23" s="26">
        <v>1</v>
      </c>
      <c r="D23" s="27">
        <v>103.3</v>
      </c>
      <c r="E23" s="27">
        <v>314.87</v>
      </c>
      <c r="F23" s="29">
        <v>3.0481122942884804</v>
      </c>
      <c r="G23" s="26">
        <v>87.33</v>
      </c>
      <c r="H23" s="26">
        <v>26.38</v>
      </c>
      <c r="I23" s="29">
        <v>18.580625981289309</v>
      </c>
      <c r="J23" s="29">
        <v>5.55955435</v>
      </c>
      <c r="K23" s="29">
        <v>12.911999999999999</v>
      </c>
      <c r="L23" s="29">
        <v>508.0443183364149</v>
      </c>
      <c r="M23" s="29">
        <v>2419.2586587448327</v>
      </c>
      <c r="N23" s="28">
        <v>503.45820000000003</v>
      </c>
      <c r="O23" s="29">
        <v>7.0785</v>
      </c>
      <c r="P23" s="29">
        <v>0</v>
      </c>
      <c r="Q23" s="29">
        <v>39.353305466475</v>
      </c>
      <c r="R23" s="29">
        <v>2831.6820000000002</v>
      </c>
      <c r="S23" s="29">
        <v>0.658923604517476</v>
      </c>
    </row>
    <row r="24" spans="1:19">
      <c r="A24" s="26" t="s">
        <v>15</v>
      </c>
      <c r="B24" s="26" t="s">
        <v>295</v>
      </c>
      <c r="C24" s="26">
        <v>1</v>
      </c>
      <c r="D24" s="27">
        <v>412.12</v>
      </c>
      <c r="E24" s="27">
        <v>1256.1600000000001</v>
      </c>
      <c r="F24" s="29">
        <v>3.0480442589537029</v>
      </c>
      <c r="G24" s="26">
        <v>137.5</v>
      </c>
      <c r="H24" s="26">
        <v>28.22</v>
      </c>
      <c r="I24" s="29">
        <v>92.903129906446537</v>
      </c>
      <c r="J24" s="29">
        <v>4.4360184680000003</v>
      </c>
      <c r="K24" s="29">
        <v>5.38</v>
      </c>
      <c r="L24" s="29">
        <v>0</v>
      </c>
      <c r="M24" s="29">
        <v>0</v>
      </c>
      <c r="N24" s="28">
        <v>0</v>
      </c>
      <c r="O24" s="29">
        <v>0</v>
      </c>
      <c r="P24" s="29">
        <v>0.2539827771797632</v>
      </c>
      <c r="Q24" s="29">
        <v>104.66785575246</v>
      </c>
      <c r="R24" s="29">
        <v>0</v>
      </c>
      <c r="S24" s="29">
        <v>0.47620350283141105</v>
      </c>
    </row>
    <row r="25" spans="1:19">
      <c r="A25" s="30" t="s">
        <v>354</v>
      </c>
      <c r="B25" s="31"/>
      <c r="C25" s="31"/>
      <c r="D25" s="32">
        <f>SUMPRODUCT($C3:$C24,D3:D24)</f>
        <v>11344.930000000002</v>
      </c>
      <c r="E25" s="32">
        <f>SUMPRODUCT($C3:$C24,E3:E24)</f>
        <v>35185.060000000005</v>
      </c>
      <c r="F25" s="32"/>
      <c r="G25" s="32">
        <f>SUMPRODUCT($C3:$C24,G3:G24)</f>
        <v>4462.84</v>
      </c>
      <c r="H25" s="32">
        <f>SUMPRODUCT($C3:$C24,H3:H24)</f>
        <v>1214.3100000000004</v>
      </c>
      <c r="I25" s="32"/>
      <c r="J25" s="32">
        <f>SUMPRODUCT($C3:$C24,J3:J24)</f>
        <v>1411.2773372095696</v>
      </c>
      <c r="K25" s="29"/>
      <c r="L25" s="29"/>
      <c r="M25" s="29"/>
      <c r="N25" s="32">
        <f>SUMPRODUCT($C3:$C24,N3:N24)</f>
        <v>15229.989090000003</v>
      </c>
      <c r="O25" s="29"/>
      <c r="P25" s="29"/>
      <c r="Q25" s="29"/>
      <c r="R25" s="29"/>
      <c r="S25" s="29"/>
    </row>
    <row r="26" spans="1:19">
      <c r="D26" s="32"/>
      <c r="G26" s="33"/>
    </row>
    <row r="27" spans="1:19">
      <c r="A27" s="30" t="s">
        <v>355</v>
      </c>
      <c r="D27" s="33"/>
      <c r="I27" s="20">
        <v>1</v>
      </c>
      <c r="K27" s="20">
        <v>2</v>
      </c>
      <c r="L27" s="20" t="s">
        <v>356</v>
      </c>
      <c r="M27" s="20" t="s">
        <v>356</v>
      </c>
      <c r="N27" s="20" t="s">
        <v>356</v>
      </c>
      <c r="O27" s="20">
        <v>3</v>
      </c>
      <c r="P27" s="20">
        <v>3</v>
      </c>
      <c r="Q27" s="20">
        <v>3</v>
      </c>
      <c r="R27" s="20">
        <v>4</v>
      </c>
      <c r="S27" s="20">
        <v>4</v>
      </c>
    </row>
    <row r="29" spans="1:19">
      <c r="A29" s="30" t="s">
        <v>357</v>
      </c>
    </row>
    <row r="30" spans="1:19">
      <c r="A30" s="34" t="s">
        <v>20</v>
      </c>
    </row>
    <row r="31" spans="1:19">
      <c r="A31" s="34" t="s">
        <v>358</v>
      </c>
    </row>
    <row r="32" spans="1:19">
      <c r="A32" s="34" t="s">
        <v>359</v>
      </c>
    </row>
    <row r="33" spans="1:1">
      <c r="A33" s="34" t="s">
        <v>360</v>
      </c>
    </row>
    <row r="34" spans="1:1">
      <c r="A34" s="34" t="s">
        <v>361</v>
      </c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K42" sqref="K42"/>
    </sheetView>
  </sheetViews>
  <sheetFormatPr defaultRowHeight="10.5"/>
  <sheetData>
    <row r="2" spans="1:16" ht="15.75">
      <c r="A2" s="78" t="s">
        <v>137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6"/>
      <c r="N2" s="76"/>
      <c r="O2" s="76"/>
      <c r="P2" s="7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08"/>
  <sheetViews>
    <sheetView workbookViewId="0">
      <pane ySplit="1" topLeftCell="A2" activePane="bottomLeft" state="frozen"/>
      <selection pane="bottomLeft" activeCell="B2" sqref="B2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20.83203125" style="59" customWidth="1"/>
    <col min="5" max="28" width="5" style="59" customWidth="1"/>
    <col min="29" max="16384" width="10.6640625" style="59"/>
  </cols>
  <sheetData>
    <row r="1" spans="1:31" s="57" customFormat="1" ht="25.5">
      <c r="A1" s="57" t="s">
        <v>204</v>
      </c>
      <c r="B1" s="57" t="s">
        <v>247</v>
      </c>
      <c r="C1" s="57" t="s">
        <v>248</v>
      </c>
      <c r="D1" s="57" t="s">
        <v>249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30</v>
      </c>
      <c r="AD1" s="58" t="s">
        <v>31</v>
      </c>
      <c r="AE1" s="58" t="s">
        <v>32</v>
      </c>
    </row>
    <row r="2" spans="1:31">
      <c r="A2" s="60" t="s">
        <v>225</v>
      </c>
      <c r="B2" s="60" t="s">
        <v>250</v>
      </c>
      <c r="C2" s="60" t="s">
        <v>251</v>
      </c>
      <c r="D2" s="60" t="s">
        <v>281</v>
      </c>
      <c r="E2" s="60">
        <v>0.2</v>
      </c>
      <c r="F2" s="60">
        <v>0.15</v>
      </c>
      <c r="G2" s="60">
        <v>0.1</v>
      </c>
      <c r="H2" s="60">
        <v>0.1</v>
      </c>
      <c r="I2" s="60">
        <v>0.1</v>
      </c>
      <c r="J2" s="60">
        <v>0.2</v>
      </c>
      <c r="K2" s="60">
        <v>0.4</v>
      </c>
      <c r="L2" s="60">
        <v>0.5</v>
      </c>
      <c r="M2" s="60">
        <v>0.4</v>
      </c>
      <c r="N2" s="60">
        <v>0.4</v>
      </c>
      <c r="O2" s="60">
        <v>0.25</v>
      </c>
      <c r="P2" s="60">
        <v>0.25</v>
      </c>
      <c r="Q2" s="60">
        <v>0.25</v>
      </c>
      <c r="R2" s="60">
        <v>0.25</v>
      </c>
      <c r="S2" s="60">
        <v>0.25</v>
      </c>
      <c r="T2" s="60">
        <v>0.25</v>
      </c>
      <c r="U2" s="60">
        <v>0.25</v>
      </c>
      <c r="V2" s="60">
        <v>0.25</v>
      </c>
      <c r="W2" s="60">
        <v>0.6</v>
      </c>
      <c r="X2" s="60">
        <v>0.8</v>
      </c>
      <c r="Y2" s="60">
        <v>0.9</v>
      </c>
      <c r="Z2" s="60">
        <v>0.8</v>
      </c>
      <c r="AA2" s="60">
        <v>0.6</v>
      </c>
      <c r="AB2" s="60">
        <v>0.3</v>
      </c>
      <c r="AC2" s="60">
        <v>8.5500000000000007</v>
      </c>
      <c r="AD2" s="60">
        <v>58.7</v>
      </c>
      <c r="AE2" s="60">
        <v>3060.79</v>
      </c>
    </row>
    <row r="3" spans="1:31">
      <c r="A3" s="60"/>
      <c r="B3" s="60"/>
      <c r="C3" s="60"/>
      <c r="D3" s="60" t="s">
        <v>33</v>
      </c>
      <c r="E3" s="60">
        <v>0.2</v>
      </c>
      <c r="F3" s="60">
        <v>0.2</v>
      </c>
      <c r="G3" s="60">
        <v>0.1</v>
      </c>
      <c r="H3" s="60">
        <v>0.1</v>
      </c>
      <c r="I3" s="60">
        <v>0.1</v>
      </c>
      <c r="J3" s="60">
        <v>0.1</v>
      </c>
      <c r="K3" s="60">
        <v>0.3</v>
      </c>
      <c r="L3" s="60">
        <v>0.3</v>
      </c>
      <c r="M3" s="60">
        <v>0.4</v>
      </c>
      <c r="N3" s="60">
        <v>0.4</v>
      </c>
      <c r="O3" s="60">
        <v>0.3</v>
      </c>
      <c r="P3" s="60">
        <v>0.25</v>
      </c>
      <c r="Q3" s="60">
        <v>0.25</v>
      </c>
      <c r="R3" s="60">
        <v>0.25</v>
      </c>
      <c r="S3" s="60">
        <v>0.25</v>
      </c>
      <c r="T3" s="60">
        <v>0.25</v>
      </c>
      <c r="U3" s="60">
        <v>0.25</v>
      </c>
      <c r="V3" s="60">
        <v>0.25</v>
      </c>
      <c r="W3" s="60">
        <v>0.6</v>
      </c>
      <c r="X3" s="60">
        <v>0.7</v>
      </c>
      <c r="Y3" s="60">
        <v>0.7</v>
      </c>
      <c r="Z3" s="60">
        <v>0.7</v>
      </c>
      <c r="AA3" s="60">
        <v>0.6</v>
      </c>
      <c r="AB3" s="60">
        <v>0.3</v>
      </c>
      <c r="AC3" s="60">
        <v>7.85</v>
      </c>
      <c r="AD3" s="60"/>
      <c r="AE3" s="60"/>
    </row>
    <row r="4" spans="1:31">
      <c r="A4" s="60"/>
      <c r="B4" s="60"/>
      <c r="C4" s="60"/>
      <c r="D4" s="60" t="s">
        <v>280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60">
        <v>1</v>
      </c>
      <c r="AA4" s="60">
        <v>1</v>
      </c>
      <c r="AB4" s="60">
        <v>1</v>
      </c>
      <c r="AC4" s="60">
        <v>24</v>
      </c>
      <c r="AD4" s="60"/>
      <c r="AE4" s="60"/>
    </row>
    <row r="5" spans="1:31">
      <c r="A5" s="60"/>
      <c r="B5" s="60"/>
      <c r="C5" s="60"/>
      <c r="D5" s="60" t="s">
        <v>34</v>
      </c>
      <c r="E5" s="60">
        <v>0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/>
      <c r="AE5" s="60"/>
    </row>
    <row r="6" spans="1:31">
      <c r="A6" s="60"/>
      <c r="B6" s="60"/>
      <c r="C6" s="60"/>
      <c r="D6" s="60" t="s">
        <v>286</v>
      </c>
      <c r="E6" s="60">
        <v>0.3</v>
      </c>
      <c r="F6" s="60">
        <v>0.3</v>
      </c>
      <c r="G6" s="60">
        <v>0.2</v>
      </c>
      <c r="H6" s="60">
        <v>0.2</v>
      </c>
      <c r="I6" s="60">
        <v>0.2</v>
      </c>
      <c r="J6" s="60">
        <v>0.2</v>
      </c>
      <c r="K6" s="60">
        <v>0.3</v>
      </c>
      <c r="L6" s="60">
        <v>0.4</v>
      </c>
      <c r="M6" s="60">
        <v>0.4</v>
      </c>
      <c r="N6" s="60">
        <v>0.3</v>
      </c>
      <c r="O6" s="60">
        <v>0.3</v>
      </c>
      <c r="P6" s="60">
        <v>0.3</v>
      </c>
      <c r="Q6" s="60">
        <v>0.3</v>
      </c>
      <c r="R6" s="60">
        <v>0.2</v>
      </c>
      <c r="S6" s="60">
        <v>0.2</v>
      </c>
      <c r="T6" s="60">
        <v>0.2</v>
      </c>
      <c r="U6" s="60">
        <v>0.2</v>
      </c>
      <c r="V6" s="60">
        <v>0.2</v>
      </c>
      <c r="W6" s="60">
        <v>0.5</v>
      </c>
      <c r="X6" s="60">
        <v>0.7</v>
      </c>
      <c r="Y6" s="60">
        <v>0.8</v>
      </c>
      <c r="Z6" s="60">
        <v>0.6</v>
      </c>
      <c r="AA6" s="60">
        <v>0.5</v>
      </c>
      <c r="AB6" s="60">
        <v>0.3</v>
      </c>
      <c r="AC6" s="60">
        <v>8.1</v>
      </c>
      <c r="AD6" s="60"/>
      <c r="AE6" s="60"/>
    </row>
    <row r="7" spans="1:31">
      <c r="A7" s="60" t="s">
        <v>35</v>
      </c>
      <c r="B7" s="60" t="s">
        <v>250</v>
      </c>
      <c r="C7" s="60" t="s">
        <v>251</v>
      </c>
      <c r="D7" s="60" t="s">
        <v>281</v>
      </c>
      <c r="E7" s="60">
        <v>0.22</v>
      </c>
      <c r="F7" s="60">
        <v>0.17</v>
      </c>
      <c r="G7" s="60">
        <v>0.11</v>
      </c>
      <c r="H7" s="60">
        <v>0.11</v>
      </c>
      <c r="I7" s="60">
        <v>0.11</v>
      </c>
      <c r="J7" s="60">
        <v>0.22</v>
      </c>
      <c r="K7" s="60">
        <v>0.44</v>
      </c>
      <c r="L7" s="60">
        <v>0.56000000000000005</v>
      </c>
      <c r="M7" s="60">
        <v>0.44</v>
      </c>
      <c r="N7" s="60">
        <v>0.44</v>
      </c>
      <c r="O7" s="60">
        <v>0.28000000000000003</v>
      </c>
      <c r="P7" s="60">
        <v>0.28000000000000003</v>
      </c>
      <c r="Q7" s="60">
        <v>0.28000000000000003</v>
      </c>
      <c r="R7" s="60">
        <v>0.28000000000000003</v>
      </c>
      <c r="S7" s="60">
        <v>0.28000000000000003</v>
      </c>
      <c r="T7" s="60">
        <v>0.28000000000000003</v>
      </c>
      <c r="U7" s="60">
        <v>0.28000000000000003</v>
      </c>
      <c r="V7" s="60">
        <v>0.28000000000000003</v>
      </c>
      <c r="W7" s="60">
        <v>0.67</v>
      </c>
      <c r="X7" s="60">
        <v>0.89</v>
      </c>
      <c r="Y7" s="60">
        <v>1</v>
      </c>
      <c r="Z7" s="60">
        <v>0.89</v>
      </c>
      <c r="AA7" s="60">
        <v>0.67</v>
      </c>
      <c r="AB7" s="60">
        <v>0.33</v>
      </c>
      <c r="AC7" s="60">
        <v>9.51</v>
      </c>
      <c r="AD7" s="60">
        <v>58.28</v>
      </c>
      <c r="AE7" s="60">
        <v>3038.89</v>
      </c>
    </row>
    <row r="8" spans="1:31">
      <c r="A8" s="60"/>
      <c r="B8" s="60"/>
      <c r="C8" s="60"/>
      <c r="D8" s="60" t="s">
        <v>36</v>
      </c>
      <c r="E8" s="60">
        <v>0.26</v>
      </c>
      <c r="F8" s="60">
        <v>0.26</v>
      </c>
      <c r="G8" s="60">
        <v>0.11</v>
      </c>
      <c r="H8" s="60">
        <v>0.11</v>
      </c>
      <c r="I8" s="60">
        <v>0.11</v>
      </c>
      <c r="J8" s="60">
        <v>0.11</v>
      </c>
      <c r="K8" s="60">
        <v>0.41</v>
      </c>
      <c r="L8" s="60">
        <v>0.41</v>
      </c>
      <c r="M8" s="60">
        <v>0.56000000000000005</v>
      </c>
      <c r="N8" s="60">
        <v>0.56000000000000005</v>
      </c>
      <c r="O8" s="60">
        <v>0.41</v>
      </c>
      <c r="P8" s="60">
        <v>0.33</v>
      </c>
      <c r="Q8" s="60">
        <v>0.33</v>
      </c>
      <c r="R8" s="60">
        <v>0.33</v>
      </c>
      <c r="S8" s="60">
        <v>0.33</v>
      </c>
      <c r="T8" s="60">
        <v>0.33</v>
      </c>
      <c r="U8" s="60">
        <v>0.33</v>
      </c>
      <c r="V8" s="60">
        <v>0.33</v>
      </c>
      <c r="W8" s="60">
        <v>0.85</v>
      </c>
      <c r="X8" s="60">
        <v>1</v>
      </c>
      <c r="Y8" s="60">
        <v>1</v>
      </c>
      <c r="Z8" s="60">
        <v>1</v>
      </c>
      <c r="AA8" s="60">
        <v>0.85</v>
      </c>
      <c r="AB8" s="60">
        <v>0.41</v>
      </c>
      <c r="AC8" s="60">
        <v>10.73</v>
      </c>
      <c r="AD8" s="60"/>
      <c r="AE8" s="60"/>
    </row>
    <row r="9" spans="1:31">
      <c r="A9" s="60"/>
      <c r="B9" s="60"/>
      <c r="C9" s="60"/>
      <c r="D9" s="60" t="s">
        <v>34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/>
      <c r="AE9" s="60"/>
    </row>
    <row r="10" spans="1:31">
      <c r="A10" s="60"/>
      <c r="B10" s="60"/>
      <c r="C10" s="60"/>
      <c r="D10" s="60" t="s">
        <v>37</v>
      </c>
      <c r="E10" s="60">
        <v>1</v>
      </c>
      <c r="F10" s="60">
        <v>1</v>
      </c>
      <c r="G10" s="60">
        <v>1</v>
      </c>
      <c r="H10" s="60">
        <v>1</v>
      </c>
      <c r="I10" s="60">
        <v>1</v>
      </c>
      <c r="J10" s="60">
        <v>1</v>
      </c>
      <c r="K10" s="60">
        <v>1</v>
      </c>
      <c r="L10" s="60">
        <v>1</v>
      </c>
      <c r="M10" s="60">
        <v>1</v>
      </c>
      <c r="N10" s="60">
        <v>1</v>
      </c>
      <c r="O10" s="60">
        <v>1</v>
      </c>
      <c r="P10" s="60">
        <v>1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>
        <v>1</v>
      </c>
      <c r="W10" s="60">
        <v>1</v>
      </c>
      <c r="X10" s="60">
        <v>1</v>
      </c>
      <c r="Y10" s="60">
        <v>1</v>
      </c>
      <c r="Z10" s="60">
        <v>1</v>
      </c>
      <c r="AA10" s="60">
        <v>1</v>
      </c>
      <c r="AB10" s="60">
        <v>1</v>
      </c>
      <c r="AC10" s="60">
        <v>24</v>
      </c>
      <c r="AD10" s="60"/>
      <c r="AE10" s="60"/>
    </row>
    <row r="11" spans="1:31">
      <c r="A11" s="60" t="s">
        <v>38</v>
      </c>
      <c r="B11" s="60" t="s">
        <v>250</v>
      </c>
      <c r="C11" s="60" t="s">
        <v>251</v>
      </c>
      <c r="D11" s="60" t="s">
        <v>281</v>
      </c>
      <c r="E11" s="60">
        <v>0.5</v>
      </c>
      <c r="F11" s="60">
        <v>0.5</v>
      </c>
      <c r="G11" s="60">
        <v>0.5</v>
      </c>
      <c r="H11" s="60">
        <v>0.5</v>
      </c>
      <c r="I11" s="60">
        <v>0.5</v>
      </c>
      <c r="J11" s="60">
        <v>0.6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0.6</v>
      </c>
      <c r="AA11" s="60">
        <v>0.5</v>
      </c>
      <c r="AB11" s="60">
        <v>0.5</v>
      </c>
      <c r="AC11" s="60">
        <v>19.7</v>
      </c>
      <c r="AD11" s="60">
        <v>118.2</v>
      </c>
      <c r="AE11" s="60">
        <v>6163.29</v>
      </c>
    </row>
    <row r="12" spans="1:31">
      <c r="A12" s="60"/>
      <c r="B12" s="60"/>
      <c r="C12" s="60"/>
      <c r="D12" s="60" t="s">
        <v>36</v>
      </c>
      <c r="E12" s="60">
        <v>0.5</v>
      </c>
      <c r="F12" s="60">
        <v>0.5</v>
      </c>
      <c r="G12" s="60">
        <v>0.5</v>
      </c>
      <c r="H12" s="60">
        <v>0.5</v>
      </c>
      <c r="I12" s="60">
        <v>0.5</v>
      </c>
      <c r="J12" s="60">
        <v>0.6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0.6</v>
      </c>
      <c r="AA12" s="60">
        <v>0.5</v>
      </c>
      <c r="AB12" s="60">
        <v>0.5</v>
      </c>
      <c r="AC12" s="60">
        <v>19.7</v>
      </c>
      <c r="AD12" s="60"/>
      <c r="AE12" s="60"/>
    </row>
    <row r="13" spans="1:31">
      <c r="A13" s="60"/>
      <c r="B13" s="60"/>
      <c r="C13" s="60"/>
      <c r="D13" s="60" t="s">
        <v>34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/>
      <c r="AE13" s="60"/>
    </row>
    <row r="14" spans="1:31">
      <c r="A14" s="60"/>
      <c r="B14" s="60"/>
      <c r="C14" s="60"/>
      <c r="D14" s="60" t="s">
        <v>37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24</v>
      </c>
      <c r="AD14" s="60"/>
      <c r="AE14" s="60"/>
    </row>
    <row r="15" spans="1:31">
      <c r="A15" s="60" t="s">
        <v>39</v>
      </c>
      <c r="B15" s="60" t="s">
        <v>250</v>
      </c>
      <c r="C15" s="60" t="s">
        <v>251</v>
      </c>
      <c r="D15" s="60" t="s">
        <v>40</v>
      </c>
      <c r="E15" s="60">
        <v>0.5</v>
      </c>
      <c r="F15" s="60">
        <v>0.5</v>
      </c>
      <c r="G15" s="60">
        <v>0.5</v>
      </c>
      <c r="H15" s="60">
        <v>0.5</v>
      </c>
      <c r="I15" s="60">
        <v>0.5</v>
      </c>
      <c r="J15" s="60">
        <v>0.5</v>
      </c>
      <c r="K15" s="60">
        <v>0.5</v>
      </c>
      <c r="L15" s="60">
        <v>0.61</v>
      </c>
      <c r="M15" s="60">
        <v>0.9</v>
      </c>
      <c r="N15" s="60">
        <v>0.9</v>
      </c>
      <c r="O15" s="60">
        <v>0.9</v>
      </c>
      <c r="P15" s="60">
        <v>0.9</v>
      </c>
      <c r="Q15" s="60">
        <v>0.8</v>
      </c>
      <c r="R15" s="60">
        <v>0.9</v>
      </c>
      <c r="S15" s="60">
        <v>0.9</v>
      </c>
      <c r="T15" s="60">
        <v>0.9</v>
      </c>
      <c r="U15" s="60">
        <v>0.9</v>
      </c>
      <c r="V15" s="60">
        <v>0.61</v>
      </c>
      <c r="W15" s="60">
        <v>0.5</v>
      </c>
      <c r="X15" s="60">
        <v>0.5</v>
      </c>
      <c r="Y15" s="60">
        <v>0.5</v>
      </c>
      <c r="Z15" s="60">
        <v>0.5</v>
      </c>
      <c r="AA15" s="60">
        <v>0.5</v>
      </c>
      <c r="AB15" s="60">
        <v>0.5</v>
      </c>
      <c r="AC15" s="60">
        <v>15.72</v>
      </c>
      <c r="AD15" s="60">
        <v>78.599999999999994</v>
      </c>
      <c r="AE15" s="60">
        <v>4098.43</v>
      </c>
    </row>
    <row r="16" spans="1:31">
      <c r="A16" s="60"/>
      <c r="B16" s="60"/>
      <c r="C16" s="60"/>
      <c r="D16" s="60" t="s">
        <v>34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/>
      <c r="AE16" s="60"/>
    </row>
    <row r="17" spans="1:31">
      <c r="A17" s="60"/>
      <c r="B17" s="60"/>
      <c r="C17" s="60"/>
      <c r="D17" s="60" t="s">
        <v>37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24</v>
      </c>
      <c r="AD17" s="60"/>
      <c r="AE17" s="60"/>
    </row>
    <row r="18" spans="1:31">
      <c r="A18" s="60" t="s">
        <v>41</v>
      </c>
      <c r="B18" s="60" t="s">
        <v>250</v>
      </c>
      <c r="C18" s="60" t="s">
        <v>251</v>
      </c>
      <c r="D18" s="60" t="s">
        <v>281</v>
      </c>
      <c r="E18" s="60">
        <v>0.05</v>
      </c>
      <c r="F18" s="60">
        <v>0.05</v>
      </c>
      <c r="G18" s="60">
        <v>0.05</v>
      </c>
      <c r="H18" s="60">
        <v>0.05</v>
      </c>
      <c r="I18" s="60">
        <v>0.05</v>
      </c>
      <c r="J18" s="60">
        <v>0.15</v>
      </c>
      <c r="K18" s="60">
        <v>0.4</v>
      </c>
      <c r="L18" s="60">
        <v>0.5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0.5</v>
      </c>
      <c r="X18" s="60">
        <v>0.4</v>
      </c>
      <c r="Y18" s="60">
        <v>0.15</v>
      </c>
      <c r="Z18" s="60">
        <v>0.15</v>
      </c>
      <c r="AA18" s="60">
        <v>0.05</v>
      </c>
      <c r="AB18" s="60">
        <v>0.05</v>
      </c>
      <c r="AC18" s="60">
        <v>12.6</v>
      </c>
      <c r="AD18" s="60">
        <v>71.2</v>
      </c>
      <c r="AE18" s="60">
        <v>3712.57</v>
      </c>
    </row>
    <row r="19" spans="1:31">
      <c r="A19" s="60"/>
      <c r="B19" s="60"/>
      <c r="C19" s="60"/>
      <c r="D19" s="60" t="s">
        <v>36</v>
      </c>
      <c r="E19" s="60">
        <v>0.05</v>
      </c>
      <c r="F19" s="60">
        <v>0.05</v>
      </c>
      <c r="G19" s="60">
        <v>0.05</v>
      </c>
      <c r="H19" s="60">
        <v>0.05</v>
      </c>
      <c r="I19" s="60">
        <v>0.05</v>
      </c>
      <c r="J19" s="60">
        <v>0.15</v>
      </c>
      <c r="K19" s="60">
        <v>0.3</v>
      </c>
      <c r="L19" s="60">
        <v>0.4</v>
      </c>
      <c r="M19" s="60">
        <v>0.6</v>
      </c>
      <c r="N19" s="60">
        <v>0.6</v>
      </c>
      <c r="O19" s="60">
        <v>0.6</v>
      </c>
      <c r="P19" s="60">
        <v>0.6</v>
      </c>
      <c r="Q19" s="60">
        <v>0.6</v>
      </c>
      <c r="R19" s="60">
        <v>0.6</v>
      </c>
      <c r="S19" s="60">
        <v>0.6</v>
      </c>
      <c r="T19" s="60">
        <v>0.6</v>
      </c>
      <c r="U19" s="60">
        <v>0.6</v>
      </c>
      <c r="V19" s="60">
        <v>0.6</v>
      </c>
      <c r="W19" s="60">
        <v>0.4</v>
      </c>
      <c r="X19" s="60">
        <v>0.3</v>
      </c>
      <c r="Y19" s="60">
        <v>0.15</v>
      </c>
      <c r="Z19" s="60">
        <v>0.15</v>
      </c>
      <c r="AA19" s="60">
        <v>0.05</v>
      </c>
      <c r="AB19" s="60">
        <v>0.05</v>
      </c>
      <c r="AC19" s="60">
        <v>8.1999999999999993</v>
      </c>
      <c r="AD19" s="60"/>
      <c r="AE19" s="60"/>
    </row>
    <row r="20" spans="1:31">
      <c r="A20" s="60"/>
      <c r="B20" s="60"/>
      <c r="C20" s="60"/>
      <c r="D20" s="60" t="s">
        <v>34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/>
      <c r="AE20" s="60"/>
    </row>
    <row r="21" spans="1:31">
      <c r="A21" s="60"/>
      <c r="B21" s="60"/>
      <c r="C21" s="60"/>
      <c r="D21" s="60" t="s">
        <v>37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24</v>
      </c>
      <c r="AD21" s="60"/>
      <c r="AE21" s="60"/>
    </row>
    <row r="22" spans="1:31">
      <c r="A22" s="60" t="s">
        <v>42</v>
      </c>
      <c r="B22" s="60" t="s">
        <v>250</v>
      </c>
      <c r="C22" s="60" t="s">
        <v>251</v>
      </c>
      <c r="D22" s="60" t="s">
        <v>40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0.2</v>
      </c>
      <c r="K22" s="60">
        <v>0.3</v>
      </c>
      <c r="L22" s="60">
        <v>0.5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0.5</v>
      </c>
      <c r="X22" s="60">
        <v>0.3</v>
      </c>
      <c r="Y22" s="60">
        <v>0.2</v>
      </c>
      <c r="Z22" s="60">
        <v>0.05</v>
      </c>
      <c r="AA22" s="60">
        <v>0</v>
      </c>
      <c r="AB22" s="60">
        <v>0</v>
      </c>
      <c r="AC22" s="60">
        <v>12.05</v>
      </c>
      <c r="AD22" s="60">
        <v>60.25</v>
      </c>
      <c r="AE22" s="60">
        <v>3141.61</v>
      </c>
    </row>
    <row r="23" spans="1:31">
      <c r="A23" s="60"/>
      <c r="B23" s="60"/>
      <c r="C23" s="60"/>
      <c r="D23" s="60" t="s">
        <v>34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/>
      <c r="AE23" s="60"/>
    </row>
    <row r="24" spans="1:31">
      <c r="A24" s="60"/>
      <c r="B24" s="60"/>
      <c r="C24" s="60"/>
      <c r="D24" s="60" t="s">
        <v>37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24</v>
      </c>
      <c r="AD24" s="60"/>
      <c r="AE24" s="60"/>
    </row>
    <row r="25" spans="1:31">
      <c r="A25" s="60" t="s">
        <v>43</v>
      </c>
      <c r="B25" s="60" t="s">
        <v>250</v>
      </c>
      <c r="C25" s="60" t="s">
        <v>251</v>
      </c>
      <c r="D25" s="60" t="s">
        <v>281</v>
      </c>
      <c r="E25" s="60">
        <v>0.1</v>
      </c>
      <c r="F25" s="60">
        <v>0.1</v>
      </c>
      <c r="G25" s="60">
        <v>0.1</v>
      </c>
      <c r="H25" s="60">
        <v>0.1</v>
      </c>
      <c r="I25" s="60">
        <v>0.1</v>
      </c>
      <c r="J25" s="60">
        <v>0.1</v>
      </c>
      <c r="K25" s="60">
        <v>0.1</v>
      </c>
      <c r="L25" s="60">
        <v>0.2</v>
      </c>
      <c r="M25" s="60">
        <v>0.4</v>
      </c>
      <c r="N25" s="60">
        <v>0.4</v>
      </c>
      <c r="O25" s="60">
        <v>0.4</v>
      </c>
      <c r="P25" s="60">
        <v>0.4</v>
      </c>
      <c r="Q25" s="60">
        <v>0.4</v>
      </c>
      <c r="R25" s="60">
        <v>0.4</v>
      </c>
      <c r="S25" s="60">
        <v>0.4</v>
      </c>
      <c r="T25" s="60">
        <v>0.4</v>
      </c>
      <c r="U25" s="60">
        <v>0.4</v>
      </c>
      <c r="V25" s="60">
        <v>0.4</v>
      </c>
      <c r="W25" s="60">
        <v>0.2</v>
      </c>
      <c r="X25" s="60">
        <v>0.2</v>
      </c>
      <c r="Y25" s="60">
        <v>0.2</v>
      </c>
      <c r="Z25" s="60">
        <v>0.2</v>
      </c>
      <c r="AA25" s="60">
        <v>0.1</v>
      </c>
      <c r="AB25" s="60">
        <v>0.1</v>
      </c>
      <c r="AC25" s="60">
        <v>5.9</v>
      </c>
      <c r="AD25" s="60">
        <v>35.4</v>
      </c>
      <c r="AE25" s="60">
        <v>1845.86</v>
      </c>
    </row>
    <row r="26" spans="1:31">
      <c r="A26" s="60"/>
      <c r="B26" s="60"/>
      <c r="C26" s="60"/>
      <c r="D26" s="60" t="s">
        <v>36</v>
      </c>
      <c r="E26" s="60">
        <v>0.1</v>
      </c>
      <c r="F26" s="60">
        <v>0.1</v>
      </c>
      <c r="G26" s="60">
        <v>0.1</v>
      </c>
      <c r="H26" s="60">
        <v>0.1</v>
      </c>
      <c r="I26" s="60">
        <v>0.1</v>
      </c>
      <c r="J26" s="60">
        <v>0.1</v>
      </c>
      <c r="K26" s="60">
        <v>0.1</v>
      </c>
      <c r="L26" s="60">
        <v>0.2</v>
      </c>
      <c r="M26" s="60">
        <v>0.4</v>
      </c>
      <c r="N26" s="60">
        <v>0.4</v>
      </c>
      <c r="O26" s="60">
        <v>0.4</v>
      </c>
      <c r="P26" s="60">
        <v>0.4</v>
      </c>
      <c r="Q26" s="60">
        <v>0.4</v>
      </c>
      <c r="R26" s="60">
        <v>0.4</v>
      </c>
      <c r="S26" s="60">
        <v>0.4</v>
      </c>
      <c r="T26" s="60">
        <v>0.4</v>
      </c>
      <c r="U26" s="60">
        <v>0.4</v>
      </c>
      <c r="V26" s="60">
        <v>0.4</v>
      </c>
      <c r="W26" s="60">
        <v>0.2</v>
      </c>
      <c r="X26" s="60">
        <v>0.2</v>
      </c>
      <c r="Y26" s="60">
        <v>0.2</v>
      </c>
      <c r="Z26" s="60">
        <v>0.2</v>
      </c>
      <c r="AA26" s="60">
        <v>0.1</v>
      </c>
      <c r="AB26" s="60">
        <v>0.1</v>
      </c>
      <c r="AC26" s="60">
        <v>5.9</v>
      </c>
      <c r="AD26" s="60"/>
      <c r="AE26" s="60"/>
    </row>
    <row r="27" spans="1:31">
      <c r="A27" s="60"/>
      <c r="B27" s="60"/>
      <c r="C27" s="60"/>
      <c r="D27" s="60" t="s">
        <v>34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/>
      <c r="AE27" s="60"/>
    </row>
    <row r="28" spans="1:31">
      <c r="A28" s="60"/>
      <c r="B28" s="60"/>
      <c r="C28" s="60"/>
      <c r="D28" s="60" t="s">
        <v>37</v>
      </c>
      <c r="E28" s="60">
        <v>1</v>
      </c>
      <c r="F28" s="60">
        <v>1</v>
      </c>
      <c r="G28" s="60">
        <v>1</v>
      </c>
      <c r="H28" s="60">
        <v>1</v>
      </c>
      <c r="I28" s="60">
        <v>1</v>
      </c>
      <c r="J28" s="60">
        <v>1</v>
      </c>
      <c r="K28" s="60">
        <v>1</v>
      </c>
      <c r="L28" s="60">
        <v>1</v>
      </c>
      <c r="M28" s="60">
        <v>1</v>
      </c>
      <c r="N28" s="60">
        <v>1</v>
      </c>
      <c r="O28" s="60">
        <v>1</v>
      </c>
      <c r="P28" s="60">
        <v>1</v>
      </c>
      <c r="Q28" s="60">
        <v>1</v>
      </c>
      <c r="R28" s="60">
        <v>1</v>
      </c>
      <c r="S28" s="60">
        <v>1</v>
      </c>
      <c r="T28" s="60">
        <v>1</v>
      </c>
      <c r="U28" s="60">
        <v>1</v>
      </c>
      <c r="V28" s="60">
        <v>1</v>
      </c>
      <c r="W28" s="60">
        <v>1</v>
      </c>
      <c r="X28" s="60">
        <v>1</v>
      </c>
      <c r="Y28" s="60">
        <v>1</v>
      </c>
      <c r="Z28" s="60">
        <v>1</v>
      </c>
      <c r="AA28" s="60">
        <v>1</v>
      </c>
      <c r="AB28" s="60">
        <v>1</v>
      </c>
      <c r="AC28" s="60">
        <v>24</v>
      </c>
      <c r="AD28" s="60"/>
      <c r="AE28" s="60"/>
    </row>
    <row r="29" spans="1:31">
      <c r="A29" s="60" t="s">
        <v>44</v>
      </c>
      <c r="B29" s="60" t="s">
        <v>250</v>
      </c>
      <c r="C29" s="60" t="s">
        <v>251</v>
      </c>
      <c r="D29" s="60" t="s">
        <v>281</v>
      </c>
      <c r="E29" s="60">
        <v>0.1</v>
      </c>
      <c r="F29" s="60">
        <v>0.1</v>
      </c>
      <c r="G29" s="60">
        <v>0.1</v>
      </c>
      <c r="H29" s="60">
        <v>0.1</v>
      </c>
      <c r="I29" s="60">
        <v>0.1</v>
      </c>
      <c r="J29" s="60">
        <v>0.1</v>
      </c>
      <c r="K29" s="60">
        <v>0.1</v>
      </c>
      <c r="L29" s="60">
        <v>0.2</v>
      </c>
      <c r="M29" s="60">
        <v>0.4</v>
      </c>
      <c r="N29" s="60">
        <v>0.4</v>
      </c>
      <c r="O29" s="60">
        <v>0.4</v>
      </c>
      <c r="P29" s="60">
        <v>0.4</v>
      </c>
      <c r="Q29" s="60">
        <v>0.4</v>
      </c>
      <c r="R29" s="60">
        <v>0.4</v>
      </c>
      <c r="S29" s="60">
        <v>0.4</v>
      </c>
      <c r="T29" s="60">
        <v>0.4</v>
      </c>
      <c r="U29" s="60">
        <v>0.4</v>
      </c>
      <c r="V29" s="60">
        <v>0.4</v>
      </c>
      <c r="W29" s="60">
        <v>0.2</v>
      </c>
      <c r="X29" s="60">
        <v>0.2</v>
      </c>
      <c r="Y29" s="60">
        <v>0.2</v>
      </c>
      <c r="Z29" s="60">
        <v>0.2</v>
      </c>
      <c r="AA29" s="60">
        <v>0.1</v>
      </c>
      <c r="AB29" s="60">
        <v>0.1</v>
      </c>
      <c r="AC29" s="60">
        <v>5.9</v>
      </c>
      <c r="AD29" s="60">
        <v>35.4</v>
      </c>
      <c r="AE29" s="60">
        <v>1845.86</v>
      </c>
    </row>
    <row r="30" spans="1:31">
      <c r="A30" s="60"/>
      <c r="B30" s="60"/>
      <c r="C30" s="60"/>
      <c r="D30" s="60" t="s">
        <v>36</v>
      </c>
      <c r="E30" s="60">
        <v>0.1</v>
      </c>
      <c r="F30" s="60">
        <v>0.1</v>
      </c>
      <c r="G30" s="60">
        <v>0.1</v>
      </c>
      <c r="H30" s="60">
        <v>0.1</v>
      </c>
      <c r="I30" s="60">
        <v>0.1</v>
      </c>
      <c r="J30" s="60">
        <v>0.1</v>
      </c>
      <c r="K30" s="60">
        <v>0.1</v>
      </c>
      <c r="L30" s="60">
        <v>0.2</v>
      </c>
      <c r="M30" s="60">
        <v>0.4</v>
      </c>
      <c r="N30" s="60">
        <v>0.4</v>
      </c>
      <c r="O30" s="60">
        <v>0.4</v>
      </c>
      <c r="P30" s="60">
        <v>0.4</v>
      </c>
      <c r="Q30" s="60">
        <v>0.4</v>
      </c>
      <c r="R30" s="60">
        <v>0.4</v>
      </c>
      <c r="S30" s="60">
        <v>0.4</v>
      </c>
      <c r="T30" s="60">
        <v>0.4</v>
      </c>
      <c r="U30" s="60">
        <v>0.4</v>
      </c>
      <c r="V30" s="60">
        <v>0.4</v>
      </c>
      <c r="W30" s="60">
        <v>0.2</v>
      </c>
      <c r="X30" s="60">
        <v>0.2</v>
      </c>
      <c r="Y30" s="60">
        <v>0.2</v>
      </c>
      <c r="Z30" s="60">
        <v>0.2</v>
      </c>
      <c r="AA30" s="60">
        <v>0.1</v>
      </c>
      <c r="AB30" s="60">
        <v>0.1</v>
      </c>
      <c r="AC30" s="60">
        <v>5.9</v>
      </c>
      <c r="AD30" s="60"/>
      <c r="AE30" s="60"/>
    </row>
    <row r="31" spans="1:31">
      <c r="A31" s="60"/>
      <c r="B31" s="60"/>
      <c r="C31" s="60"/>
      <c r="D31" s="60" t="s">
        <v>34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/>
      <c r="AE31" s="60"/>
    </row>
    <row r="32" spans="1:31">
      <c r="A32" s="60"/>
      <c r="B32" s="60"/>
      <c r="C32" s="60"/>
      <c r="D32" s="60" t="s">
        <v>37</v>
      </c>
      <c r="E32" s="60">
        <v>1</v>
      </c>
      <c r="F32" s="60">
        <v>1</v>
      </c>
      <c r="G32" s="60">
        <v>1</v>
      </c>
      <c r="H32" s="60">
        <v>1</v>
      </c>
      <c r="I32" s="60">
        <v>1</v>
      </c>
      <c r="J32" s="60">
        <v>1</v>
      </c>
      <c r="K32" s="60">
        <v>1</v>
      </c>
      <c r="L32" s="60">
        <v>1</v>
      </c>
      <c r="M32" s="60">
        <v>1</v>
      </c>
      <c r="N32" s="60">
        <v>1</v>
      </c>
      <c r="O32" s="60">
        <v>1</v>
      </c>
      <c r="P32" s="60">
        <v>1</v>
      </c>
      <c r="Q32" s="60">
        <v>1</v>
      </c>
      <c r="R32" s="60">
        <v>1</v>
      </c>
      <c r="S32" s="60">
        <v>1</v>
      </c>
      <c r="T32" s="60">
        <v>1</v>
      </c>
      <c r="U32" s="60">
        <v>1</v>
      </c>
      <c r="V32" s="60">
        <v>1</v>
      </c>
      <c r="W32" s="60">
        <v>1</v>
      </c>
      <c r="X32" s="60">
        <v>1</v>
      </c>
      <c r="Y32" s="60">
        <v>1</v>
      </c>
      <c r="Z32" s="60">
        <v>1</v>
      </c>
      <c r="AA32" s="60">
        <v>1</v>
      </c>
      <c r="AB32" s="60">
        <v>1</v>
      </c>
      <c r="AC32" s="60">
        <v>24</v>
      </c>
      <c r="AD32" s="60"/>
      <c r="AE32" s="60"/>
    </row>
    <row r="33" spans="1:31">
      <c r="A33" s="60" t="s">
        <v>45</v>
      </c>
      <c r="B33" s="60" t="s">
        <v>250</v>
      </c>
      <c r="C33" s="60" t="s">
        <v>251</v>
      </c>
      <c r="D33" s="60" t="s">
        <v>252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0.5</v>
      </c>
      <c r="L33" s="60">
        <v>1</v>
      </c>
      <c r="M33" s="60">
        <v>1</v>
      </c>
      <c r="N33" s="60">
        <v>1</v>
      </c>
      <c r="O33" s="60">
        <v>1</v>
      </c>
      <c r="P33" s="60">
        <v>1</v>
      </c>
      <c r="Q33" s="60">
        <v>1</v>
      </c>
      <c r="R33" s="60">
        <v>1</v>
      </c>
      <c r="S33" s="60">
        <v>1</v>
      </c>
      <c r="T33" s="60">
        <v>1</v>
      </c>
      <c r="U33" s="60">
        <v>1</v>
      </c>
      <c r="V33" s="60">
        <v>1</v>
      </c>
      <c r="W33" s="60">
        <v>1</v>
      </c>
      <c r="X33" s="60">
        <v>1</v>
      </c>
      <c r="Y33" s="60">
        <v>1</v>
      </c>
      <c r="Z33" s="60">
        <v>1</v>
      </c>
      <c r="AA33" s="60">
        <v>0.5</v>
      </c>
      <c r="AB33" s="60">
        <v>0</v>
      </c>
      <c r="AC33" s="60">
        <v>16</v>
      </c>
      <c r="AD33" s="60">
        <v>112</v>
      </c>
      <c r="AE33" s="60">
        <v>5840</v>
      </c>
    </row>
    <row r="34" spans="1:31">
      <c r="A34" s="60" t="s">
        <v>46</v>
      </c>
      <c r="B34" s="60" t="s">
        <v>250</v>
      </c>
      <c r="C34" s="60" t="s">
        <v>251</v>
      </c>
      <c r="D34" s="60" t="s">
        <v>252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1</v>
      </c>
      <c r="N34" s="60">
        <v>1</v>
      </c>
      <c r="O34" s="60">
        <v>1</v>
      </c>
      <c r="P34" s="60">
        <v>1</v>
      </c>
      <c r="Q34" s="60">
        <v>1</v>
      </c>
      <c r="R34" s="60">
        <v>1</v>
      </c>
      <c r="S34" s="60">
        <v>1</v>
      </c>
      <c r="T34" s="60">
        <v>1</v>
      </c>
      <c r="U34" s="60">
        <v>1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9</v>
      </c>
      <c r="AD34" s="60">
        <v>63</v>
      </c>
      <c r="AE34" s="60">
        <v>3285</v>
      </c>
    </row>
    <row r="35" spans="1:31">
      <c r="A35" s="60" t="s">
        <v>47</v>
      </c>
      <c r="B35" s="60" t="s">
        <v>256</v>
      </c>
      <c r="C35" s="60" t="s">
        <v>251</v>
      </c>
      <c r="D35" s="60" t="s">
        <v>252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  <c r="P35" s="60">
        <v>1</v>
      </c>
      <c r="Q35" s="60">
        <v>1</v>
      </c>
      <c r="R35" s="60">
        <v>1</v>
      </c>
      <c r="S35" s="60">
        <v>1</v>
      </c>
      <c r="T35" s="60">
        <v>1</v>
      </c>
      <c r="U35" s="60">
        <v>1</v>
      </c>
      <c r="V35" s="60">
        <v>1</v>
      </c>
      <c r="W35" s="60">
        <v>1</v>
      </c>
      <c r="X35" s="60">
        <v>1</v>
      </c>
      <c r="Y35" s="60">
        <v>1</v>
      </c>
      <c r="Z35" s="60">
        <v>1</v>
      </c>
      <c r="AA35" s="60">
        <v>1</v>
      </c>
      <c r="AB35" s="60">
        <v>1</v>
      </c>
      <c r="AC35" s="60">
        <v>24</v>
      </c>
      <c r="AD35" s="60">
        <v>168</v>
      </c>
      <c r="AE35" s="60">
        <v>8760</v>
      </c>
    </row>
    <row r="36" spans="1:31">
      <c r="A36" s="60" t="s">
        <v>48</v>
      </c>
      <c r="B36" s="60" t="s">
        <v>250</v>
      </c>
      <c r="C36" s="60" t="s">
        <v>251</v>
      </c>
      <c r="D36" s="60" t="s">
        <v>252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1</v>
      </c>
      <c r="Y36" s="60">
        <v>1</v>
      </c>
      <c r="Z36" s="60">
        <v>1</v>
      </c>
      <c r="AA36" s="60">
        <v>1</v>
      </c>
      <c r="AB36" s="60">
        <v>1</v>
      </c>
      <c r="AC36" s="60">
        <v>12</v>
      </c>
      <c r="AD36" s="60">
        <v>84</v>
      </c>
      <c r="AE36" s="60">
        <v>4380</v>
      </c>
    </row>
    <row r="37" spans="1:31">
      <c r="A37" s="60" t="s">
        <v>227</v>
      </c>
      <c r="B37" s="60" t="s">
        <v>250</v>
      </c>
      <c r="C37" s="60" t="s">
        <v>251</v>
      </c>
      <c r="D37" s="60" t="s">
        <v>281</v>
      </c>
      <c r="E37" s="60">
        <v>0.3</v>
      </c>
      <c r="F37" s="60">
        <v>0.25</v>
      </c>
      <c r="G37" s="60">
        <v>0.2</v>
      </c>
      <c r="H37" s="60">
        <v>0.2</v>
      </c>
      <c r="I37" s="60">
        <v>0.2</v>
      </c>
      <c r="J37" s="60">
        <v>0.3</v>
      </c>
      <c r="K37" s="60">
        <v>0.5</v>
      </c>
      <c r="L37" s="60">
        <v>0.6</v>
      </c>
      <c r="M37" s="60">
        <v>0.5</v>
      </c>
      <c r="N37" s="60">
        <v>0.5</v>
      </c>
      <c r="O37" s="60">
        <v>0.35</v>
      </c>
      <c r="P37" s="60">
        <v>0.35</v>
      </c>
      <c r="Q37" s="60">
        <v>0.35</v>
      </c>
      <c r="R37" s="60">
        <v>0.35</v>
      </c>
      <c r="S37" s="60">
        <v>0.35</v>
      </c>
      <c r="T37" s="60">
        <v>0.35</v>
      </c>
      <c r="U37" s="60">
        <v>0.35</v>
      </c>
      <c r="V37" s="60">
        <v>0.35</v>
      </c>
      <c r="W37" s="60">
        <v>0.7</v>
      </c>
      <c r="X37" s="60">
        <v>0.9</v>
      </c>
      <c r="Y37" s="60">
        <v>0.95</v>
      </c>
      <c r="Z37" s="60">
        <v>0.9</v>
      </c>
      <c r="AA37" s="60">
        <v>0.7</v>
      </c>
      <c r="AB37" s="60">
        <v>0.4</v>
      </c>
      <c r="AC37" s="60">
        <v>10.9</v>
      </c>
      <c r="AD37" s="60">
        <v>75.25</v>
      </c>
      <c r="AE37" s="60">
        <v>3923.75</v>
      </c>
    </row>
    <row r="38" spans="1:31">
      <c r="A38" s="60"/>
      <c r="B38" s="60"/>
      <c r="C38" s="60"/>
      <c r="D38" s="60" t="s">
        <v>33</v>
      </c>
      <c r="E38" s="60">
        <v>0.3</v>
      </c>
      <c r="F38" s="60">
        <v>0.3</v>
      </c>
      <c r="G38" s="60">
        <v>0.2</v>
      </c>
      <c r="H38" s="60">
        <v>0.2</v>
      </c>
      <c r="I38" s="60">
        <v>0.2</v>
      </c>
      <c r="J38" s="60">
        <v>0.2</v>
      </c>
      <c r="K38" s="60">
        <v>0.4</v>
      </c>
      <c r="L38" s="60">
        <v>0.4</v>
      </c>
      <c r="M38" s="60">
        <v>0.5</v>
      </c>
      <c r="N38" s="60">
        <v>0.5</v>
      </c>
      <c r="O38" s="60">
        <v>0.4</v>
      </c>
      <c r="P38" s="60">
        <v>0.35</v>
      </c>
      <c r="Q38" s="60">
        <v>0.35</v>
      </c>
      <c r="R38" s="60">
        <v>0.35</v>
      </c>
      <c r="S38" s="60">
        <v>0.35</v>
      </c>
      <c r="T38" s="60">
        <v>0.35</v>
      </c>
      <c r="U38" s="60">
        <v>0.35</v>
      </c>
      <c r="V38" s="60">
        <v>0.35</v>
      </c>
      <c r="W38" s="60">
        <v>0.7</v>
      </c>
      <c r="X38" s="60">
        <v>0.8</v>
      </c>
      <c r="Y38" s="60">
        <v>0.8</v>
      </c>
      <c r="Z38" s="60">
        <v>0.8</v>
      </c>
      <c r="AA38" s="60">
        <v>0.7</v>
      </c>
      <c r="AB38" s="60">
        <v>0.4</v>
      </c>
      <c r="AC38" s="60">
        <v>10.25</v>
      </c>
      <c r="AD38" s="60"/>
      <c r="AE38" s="60"/>
    </row>
    <row r="39" spans="1:31">
      <c r="A39" s="60"/>
      <c r="B39" s="60"/>
      <c r="C39" s="60"/>
      <c r="D39" s="60" t="s">
        <v>280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  <c r="P39" s="60">
        <v>1</v>
      </c>
      <c r="Q39" s="60">
        <v>1</v>
      </c>
      <c r="R39" s="60">
        <v>1</v>
      </c>
      <c r="S39" s="60">
        <v>1</v>
      </c>
      <c r="T39" s="60">
        <v>1</v>
      </c>
      <c r="U39" s="60">
        <v>1</v>
      </c>
      <c r="V39" s="60">
        <v>1</v>
      </c>
      <c r="W39" s="60">
        <v>1</v>
      </c>
      <c r="X39" s="60">
        <v>1</v>
      </c>
      <c r="Y39" s="60">
        <v>1</v>
      </c>
      <c r="Z39" s="60">
        <v>1</v>
      </c>
      <c r="AA39" s="60">
        <v>1</v>
      </c>
      <c r="AB39" s="60">
        <v>1</v>
      </c>
      <c r="AC39" s="60">
        <v>24</v>
      </c>
      <c r="AD39" s="60"/>
      <c r="AE39" s="60"/>
    </row>
    <row r="40" spans="1:31">
      <c r="A40" s="60"/>
      <c r="B40" s="60"/>
      <c r="C40" s="60"/>
      <c r="D40" s="60" t="s">
        <v>34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/>
      <c r="AE40" s="60"/>
    </row>
    <row r="41" spans="1:31">
      <c r="A41" s="60"/>
      <c r="B41" s="60"/>
      <c r="C41" s="60"/>
      <c r="D41" s="60" t="s">
        <v>286</v>
      </c>
      <c r="E41" s="60">
        <v>0.4</v>
      </c>
      <c r="F41" s="60">
        <v>0.4</v>
      </c>
      <c r="G41" s="60">
        <v>0.3</v>
      </c>
      <c r="H41" s="60">
        <v>0.3</v>
      </c>
      <c r="I41" s="60">
        <v>0.3</v>
      </c>
      <c r="J41" s="60">
        <v>0.3</v>
      </c>
      <c r="K41" s="60">
        <v>0.4</v>
      </c>
      <c r="L41" s="60">
        <v>0.5</v>
      </c>
      <c r="M41" s="60">
        <v>0.5</v>
      </c>
      <c r="N41" s="60">
        <v>0.4</v>
      </c>
      <c r="O41" s="60">
        <v>0.4</v>
      </c>
      <c r="P41" s="60">
        <v>0.4</v>
      </c>
      <c r="Q41" s="60">
        <v>0.4</v>
      </c>
      <c r="R41" s="60">
        <v>0.3</v>
      </c>
      <c r="S41" s="60">
        <v>0.3</v>
      </c>
      <c r="T41" s="60">
        <v>0.3</v>
      </c>
      <c r="U41" s="60">
        <v>0.3</v>
      </c>
      <c r="V41" s="60">
        <v>0.3</v>
      </c>
      <c r="W41" s="60">
        <v>0.6</v>
      </c>
      <c r="X41" s="60">
        <v>0.8</v>
      </c>
      <c r="Y41" s="60">
        <v>0.9</v>
      </c>
      <c r="Z41" s="60">
        <v>0.7</v>
      </c>
      <c r="AA41" s="60">
        <v>0.6</v>
      </c>
      <c r="AB41" s="60">
        <v>0.4</v>
      </c>
      <c r="AC41" s="60">
        <v>10.5</v>
      </c>
      <c r="AD41" s="60"/>
      <c r="AE41" s="60"/>
    </row>
    <row r="42" spans="1:31">
      <c r="A42" s="60" t="s">
        <v>49</v>
      </c>
      <c r="B42" s="60" t="s">
        <v>250</v>
      </c>
      <c r="C42" s="60" t="s">
        <v>251</v>
      </c>
      <c r="D42" s="60" t="s">
        <v>281</v>
      </c>
      <c r="E42" s="60">
        <v>0.11</v>
      </c>
      <c r="F42" s="60">
        <v>0.11</v>
      </c>
      <c r="G42" s="60">
        <v>0.11</v>
      </c>
      <c r="H42" s="60">
        <v>0.11</v>
      </c>
      <c r="I42" s="60">
        <v>0.11</v>
      </c>
      <c r="J42" s="60">
        <v>0.11</v>
      </c>
      <c r="K42" s="60">
        <v>0.62</v>
      </c>
      <c r="L42" s="60">
        <v>0.9</v>
      </c>
      <c r="M42" s="60">
        <v>0.43</v>
      </c>
      <c r="N42" s="60">
        <v>0.43</v>
      </c>
      <c r="O42" s="60">
        <v>0.26</v>
      </c>
      <c r="P42" s="60">
        <v>0.26</v>
      </c>
      <c r="Q42" s="60">
        <v>0.26</v>
      </c>
      <c r="R42" s="60">
        <v>0.26</v>
      </c>
      <c r="S42" s="60">
        <v>0.26</v>
      </c>
      <c r="T42" s="60">
        <v>0.26</v>
      </c>
      <c r="U42" s="60">
        <v>0.26</v>
      </c>
      <c r="V42" s="60">
        <v>0.51</v>
      </c>
      <c r="W42" s="60">
        <v>0.51</v>
      </c>
      <c r="X42" s="60">
        <v>0.49</v>
      </c>
      <c r="Y42" s="60">
        <v>0.66</v>
      </c>
      <c r="Z42" s="60">
        <v>0.7</v>
      </c>
      <c r="AA42" s="60">
        <v>0.35</v>
      </c>
      <c r="AB42" s="60">
        <v>0.11</v>
      </c>
      <c r="AC42" s="60">
        <v>8.19</v>
      </c>
      <c r="AD42" s="60">
        <v>49.33</v>
      </c>
      <c r="AE42" s="60">
        <v>2572.21</v>
      </c>
    </row>
    <row r="43" spans="1:31">
      <c r="A43" s="60"/>
      <c r="B43" s="60"/>
      <c r="C43" s="60"/>
      <c r="D43" s="60" t="s">
        <v>36</v>
      </c>
      <c r="E43" s="60">
        <v>0.11</v>
      </c>
      <c r="F43" s="60">
        <v>0.11</v>
      </c>
      <c r="G43" s="60">
        <v>0.11</v>
      </c>
      <c r="H43" s="60">
        <v>0.11</v>
      </c>
      <c r="I43" s="60">
        <v>0.11</v>
      </c>
      <c r="J43" s="60">
        <v>0.11</v>
      </c>
      <c r="K43" s="60">
        <v>0.3</v>
      </c>
      <c r="L43" s="60">
        <v>0.62</v>
      </c>
      <c r="M43" s="60">
        <v>0.9</v>
      </c>
      <c r="N43" s="60">
        <v>0.62</v>
      </c>
      <c r="O43" s="60">
        <v>0.28999999999999998</v>
      </c>
      <c r="P43" s="60">
        <v>0.28999999999999998</v>
      </c>
      <c r="Q43" s="60">
        <v>0.28999999999999998</v>
      </c>
      <c r="R43" s="60">
        <v>0.28999999999999998</v>
      </c>
      <c r="S43" s="60">
        <v>0.28999999999999998</v>
      </c>
      <c r="T43" s="60">
        <v>0.28999999999999998</v>
      </c>
      <c r="U43" s="60">
        <v>0.28999999999999998</v>
      </c>
      <c r="V43" s="60">
        <v>0.43</v>
      </c>
      <c r="W43" s="60">
        <v>0.51</v>
      </c>
      <c r="X43" s="60">
        <v>0.49</v>
      </c>
      <c r="Y43" s="60">
        <v>0.66</v>
      </c>
      <c r="Z43" s="60">
        <v>0.7</v>
      </c>
      <c r="AA43" s="60">
        <v>0.35</v>
      </c>
      <c r="AB43" s="60">
        <v>0.11</v>
      </c>
      <c r="AC43" s="60">
        <v>8.3800000000000008</v>
      </c>
      <c r="AD43" s="60"/>
      <c r="AE43" s="60"/>
    </row>
    <row r="44" spans="1:31">
      <c r="A44" s="60"/>
      <c r="B44" s="60"/>
      <c r="C44" s="60"/>
      <c r="D44" s="60" t="s">
        <v>34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/>
      <c r="AE44" s="60"/>
    </row>
    <row r="45" spans="1:31">
      <c r="A45" s="60"/>
      <c r="B45" s="60"/>
      <c r="C45" s="60"/>
      <c r="D45" s="60" t="s">
        <v>37</v>
      </c>
      <c r="E45" s="60">
        <v>1</v>
      </c>
      <c r="F45" s="60">
        <v>1</v>
      </c>
      <c r="G45" s="60">
        <v>1</v>
      </c>
      <c r="H45" s="60">
        <v>1</v>
      </c>
      <c r="I45" s="60">
        <v>1</v>
      </c>
      <c r="J45" s="60">
        <v>1</v>
      </c>
      <c r="K45" s="60">
        <v>1</v>
      </c>
      <c r="L45" s="60">
        <v>1</v>
      </c>
      <c r="M45" s="60">
        <v>1</v>
      </c>
      <c r="N45" s="60">
        <v>1</v>
      </c>
      <c r="O45" s="60">
        <v>1</v>
      </c>
      <c r="P45" s="60">
        <v>1</v>
      </c>
      <c r="Q45" s="60">
        <v>1</v>
      </c>
      <c r="R45" s="60">
        <v>1</v>
      </c>
      <c r="S45" s="60">
        <v>1</v>
      </c>
      <c r="T45" s="60">
        <v>1</v>
      </c>
      <c r="U45" s="60">
        <v>1</v>
      </c>
      <c r="V45" s="60">
        <v>1</v>
      </c>
      <c r="W45" s="60">
        <v>1</v>
      </c>
      <c r="X45" s="60">
        <v>1</v>
      </c>
      <c r="Y45" s="60">
        <v>1</v>
      </c>
      <c r="Z45" s="60">
        <v>1</v>
      </c>
      <c r="AA45" s="60">
        <v>1</v>
      </c>
      <c r="AB45" s="60">
        <v>1</v>
      </c>
      <c r="AC45" s="60">
        <v>24</v>
      </c>
      <c r="AD45" s="60"/>
      <c r="AE45" s="60"/>
    </row>
    <row r="46" spans="1:31">
      <c r="A46" s="60" t="s">
        <v>50</v>
      </c>
      <c r="B46" s="60" t="s">
        <v>250</v>
      </c>
      <c r="C46" s="60" t="s">
        <v>251</v>
      </c>
      <c r="D46" s="60" t="s">
        <v>40</v>
      </c>
      <c r="E46" s="60">
        <v>0.21</v>
      </c>
      <c r="F46" s="60">
        <v>0.21</v>
      </c>
      <c r="G46" s="60">
        <v>0.21</v>
      </c>
      <c r="H46" s="60">
        <v>0.21</v>
      </c>
      <c r="I46" s="60">
        <v>0.21</v>
      </c>
      <c r="J46" s="60">
        <v>0.68</v>
      </c>
      <c r="K46" s="60">
        <v>1</v>
      </c>
      <c r="L46" s="60">
        <v>1</v>
      </c>
      <c r="M46" s="60">
        <v>1</v>
      </c>
      <c r="N46" s="60">
        <v>1</v>
      </c>
      <c r="O46" s="60">
        <v>0.32</v>
      </c>
      <c r="P46" s="60">
        <v>0.23</v>
      </c>
      <c r="Q46" s="60">
        <v>0.23</v>
      </c>
      <c r="R46" s="60">
        <v>0.23</v>
      </c>
      <c r="S46" s="60">
        <v>0.23</v>
      </c>
      <c r="T46" s="60">
        <v>0.23</v>
      </c>
      <c r="U46" s="60">
        <v>0.23</v>
      </c>
      <c r="V46" s="60">
        <v>0.23</v>
      </c>
      <c r="W46" s="60">
        <v>0.23</v>
      </c>
      <c r="X46" s="60">
        <v>0.23</v>
      </c>
      <c r="Y46" s="60">
        <v>0.23</v>
      </c>
      <c r="Z46" s="60">
        <v>0.23</v>
      </c>
      <c r="AA46" s="60">
        <v>0.23</v>
      </c>
      <c r="AB46" s="60">
        <v>0.21</v>
      </c>
      <c r="AC46" s="60">
        <v>9.02</v>
      </c>
      <c r="AD46" s="60">
        <v>45.1</v>
      </c>
      <c r="AE46" s="60">
        <v>2351.64</v>
      </c>
    </row>
    <row r="47" spans="1:31">
      <c r="A47" s="60"/>
      <c r="B47" s="60"/>
      <c r="C47" s="60"/>
      <c r="D47" s="60" t="s">
        <v>34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/>
      <c r="AE47" s="60"/>
    </row>
    <row r="48" spans="1:31">
      <c r="A48" s="60"/>
      <c r="B48" s="60"/>
      <c r="C48" s="60"/>
      <c r="D48" s="60" t="s">
        <v>37</v>
      </c>
      <c r="E48" s="60">
        <v>1</v>
      </c>
      <c r="F48" s="60">
        <v>1</v>
      </c>
      <c r="G48" s="60">
        <v>1</v>
      </c>
      <c r="H48" s="60">
        <v>1</v>
      </c>
      <c r="I48" s="60">
        <v>1</v>
      </c>
      <c r="J48" s="60">
        <v>1</v>
      </c>
      <c r="K48" s="60">
        <v>1</v>
      </c>
      <c r="L48" s="60">
        <v>1</v>
      </c>
      <c r="M48" s="60">
        <v>1</v>
      </c>
      <c r="N48" s="60">
        <v>1</v>
      </c>
      <c r="O48" s="60">
        <v>1</v>
      </c>
      <c r="P48" s="60">
        <v>1</v>
      </c>
      <c r="Q48" s="60">
        <v>1</v>
      </c>
      <c r="R48" s="60">
        <v>1</v>
      </c>
      <c r="S48" s="60">
        <v>1</v>
      </c>
      <c r="T48" s="60">
        <v>1</v>
      </c>
      <c r="U48" s="60">
        <v>1</v>
      </c>
      <c r="V48" s="60">
        <v>1</v>
      </c>
      <c r="W48" s="60">
        <v>1</v>
      </c>
      <c r="X48" s="60">
        <v>1</v>
      </c>
      <c r="Y48" s="60">
        <v>1</v>
      </c>
      <c r="Z48" s="60">
        <v>1</v>
      </c>
      <c r="AA48" s="60">
        <v>1</v>
      </c>
      <c r="AB48" s="60">
        <v>1</v>
      </c>
      <c r="AC48" s="60">
        <v>24</v>
      </c>
      <c r="AD48" s="60"/>
      <c r="AE48" s="60"/>
    </row>
    <row r="49" spans="1:31">
      <c r="A49" s="60" t="s">
        <v>51</v>
      </c>
      <c r="B49" s="60" t="s">
        <v>250</v>
      </c>
      <c r="C49" s="60" t="s">
        <v>251</v>
      </c>
      <c r="D49" s="60" t="s">
        <v>281</v>
      </c>
      <c r="E49" s="60">
        <v>0.33</v>
      </c>
      <c r="F49" s="60">
        <v>0.33</v>
      </c>
      <c r="G49" s="60">
        <v>0.33</v>
      </c>
      <c r="H49" s="60">
        <v>0.33</v>
      </c>
      <c r="I49" s="60">
        <v>0.33</v>
      </c>
      <c r="J49" s="60">
        <v>0.38</v>
      </c>
      <c r="K49" s="60">
        <v>0.38</v>
      </c>
      <c r="L49" s="60">
        <v>0.43</v>
      </c>
      <c r="M49" s="60">
        <v>0.43</v>
      </c>
      <c r="N49" s="60">
        <v>0.43</v>
      </c>
      <c r="O49" s="60">
        <v>1</v>
      </c>
      <c r="P49" s="60">
        <v>1</v>
      </c>
      <c r="Q49" s="60">
        <v>0.94</v>
      </c>
      <c r="R49" s="60">
        <v>1</v>
      </c>
      <c r="S49" s="60">
        <v>1</v>
      </c>
      <c r="T49" s="60">
        <v>1</v>
      </c>
      <c r="U49" s="60">
        <v>1</v>
      </c>
      <c r="V49" s="60">
        <v>0.75</v>
      </c>
      <c r="W49" s="60">
        <v>0.63</v>
      </c>
      <c r="X49" s="60">
        <v>0.63</v>
      </c>
      <c r="Y49" s="60">
        <v>0.48</v>
      </c>
      <c r="Z49" s="60">
        <v>0.48</v>
      </c>
      <c r="AA49" s="60">
        <v>0.33</v>
      </c>
      <c r="AB49" s="60">
        <v>0.33</v>
      </c>
      <c r="AC49" s="60">
        <v>14.27</v>
      </c>
      <c r="AD49" s="60">
        <v>83.07</v>
      </c>
      <c r="AE49" s="60">
        <v>4331.51</v>
      </c>
    </row>
    <row r="50" spans="1:31">
      <c r="A50" s="60"/>
      <c r="B50" s="60"/>
      <c r="C50" s="60"/>
      <c r="D50" s="60" t="s">
        <v>36</v>
      </c>
      <c r="E50" s="60">
        <v>0.33</v>
      </c>
      <c r="F50" s="60">
        <v>0.33</v>
      </c>
      <c r="G50" s="60">
        <v>0.33</v>
      </c>
      <c r="H50" s="60">
        <v>0.33</v>
      </c>
      <c r="I50" s="60">
        <v>0.33</v>
      </c>
      <c r="J50" s="60">
        <v>0.38</v>
      </c>
      <c r="K50" s="60">
        <v>0.38</v>
      </c>
      <c r="L50" s="60">
        <v>0.43</v>
      </c>
      <c r="M50" s="60">
        <v>0.63</v>
      </c>
      <c r="N50" s="60">
        <v>0.63</v>
      </c>
      <c r="O50" s="60">
        <v>0.63</v>
      </c>
      <c r="P50" s="60">
        <v>0.63</v>
      </c>
      <c r="Q50" s="60">
        <v>0.63</v>
      </c>
      <c r="R50" s="60">
        <v>0.63</v>
      </c>
      <c r="S50" s="60">
        <v>0.63</v>
      </c>
      <c r="T50" s="60">
        <v>0.63</v>
      </c>
      <c r="U50" s="60">
        <v>0.63</v>
      </c>
      <c r="V50" s="60">
        <v>0.63</v>
      </c>
      <c r="W50" s="60">
        <v>0.48</v>
      </c>
      <c r="X50" s="60">
        <v>0.48</v>
      </c>
      <c r="Y50" s="60">
        <v>0.48</v>
      </c>
      <c r="Z50" s="60">
        <v>0.48</v>
      </c>
      <c r="AA50" s="60">
        <v>0.33</v>
      </c>
      <c r="AB50" s="60">
        <v>0.33</v>
      </c>
      <c r="AC50" s="60">
        <v>11.72</v>
      </c>
      <c r="AD50" s="60"/>
      <c r="AE50" s="60"/>
    </row>
    <row r="51" spans="1:31">
      <c r="A51" s="60"/>
      <c r="B51" s="60"/>
      <c r="C51" s="60"/>
      <c r="D51" s="60" t="s">
        <v>34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/>
      <c r="AE51" s="60"/>
    </row>
    <row r="52" spans="1:31">
      <c r="A52" s="60"/>
      <c r="B52" s="60"/>
      <c r="C52" s="60"/>
      <c r="D52" s="60" t="s">
        <v>37</v>
      </c>
      <c r="E52" s="60">
        <v>1</v>
      </c>
      <c r="F52" s="60">
        <v>1</v>
      </c>
      <c r="G52" s="60">
        <v>1</v>
      </c>
      <c r="H52" s="60">
        <v>1</v>
      </c>
      <c r="I52" s="60">
        <v>1</v>
      </c>
      <c r="J52" s="60">
        <v>1</v>
      </c>
      <c r="K52" s="60">
        <v>1</v>
      </c>
      <c r="L52" s="60">
        <v>1</v>
      </c>
      <c r="M52" s="60">
        <v>1</v>
      </c>
      <c r="N52" s="60">
        <v>1</v>
      </c>
      <c r="O52" s="60">
        <v>1</v>
      </c>
      <c r="P52" s="60">
        <v>1</v>
      </c>
      <c r="Q52" s="60">
        <v>1</v>
      </c>
      <c r="R52" s="60">
        <v>1</v>
      </c>
      <c r="S52" s="60">
        <v>1</v>
      </c>
      <c r="T52" s="60">
        <v>1</v>
      </c>
      <c r="U52" s="60">
        <v>1</v>
      </c>
      <c r="V52" s="60">
        <v>1</v>
      </c>
      <c r="W52" s="60">
        <v>1</v>
      </c>
      <c r="X52" s="60">
        <v>1</v>
      </c>
      <c r="Y52" s="60">
        <v>1</v>
      </c>
      <c r="Z52" s="60">
        <v>1</v>
      </c>
      <c r="AA52" s="60">
        <v>1</v>
      </c>
      <c r="AB52" s="60">
        <v>1</v>
      </c>
      <c r="AC52" s="60">
        <v>24</v>
      </c>
      <c r="AD52" s="60"/>
      <c r="AE52" s="60"/>
    </row>
    <row r="53" spans="1:31">
      <c r="A53" s="60" t="s">
        <v>52</v>
      </c>
      <c r="B53" s="60" t="s">
        <v>250</v>
      </c>
      <c r="C53" s="60" t="s">
        <v>251</v>
      </c>
      <c r="D53" s="60" t="s">
        <v>281</v>
      </c>
      <c r="E53" s="60">
        <v>0.11</v>
      </c>
      <c r="F53" s="60">
        <v>0.11</v>
      </c>
      <c r="G53" s="60">
        <v>0.11</v>
      </c>
      <c r="H53" s="60">
        <v>0.11</v>
      </c>
      <c r="I53" s="60">
        <v>0.11</v>
      </c>
      <c r="J53" s="60">
        <v>0.19</v>
      </c>
      <c r="K53" s="60">
        <v>0.19</v>
      </c>
      <c r="L53" s="60">
        <v>0.25</v>
      </c>
      <c r="M53" s="60">
        <v>1</v>
      </c>
      <c r="N53" s="60">
        <v>1</v>
      </c>
      <c r="O53" s="60">
        <v>0.86</v>
      </c>
      <c r="P53" s="60">
        <v>0.86</v>
      </c>
      <c r="Q53" s="60">
        <v>1</v>
      </c>
      <c r="R53" s="60">
        <v>0.86</v>
      </c>
      <c r="S53" s="60">
        <v>0.86</v>
      </c>
      <c r="T53" s="60">
        <v>0.86</v>
      </c>
      <c r="U53" s="60">
        <v>0.86</v>
      </c>
      <c r="V53" s="60">
        <v>0.86</v>
      </c>
      <c r="W53" s="60">
        <v>0.25</v>
      </c>
      <c r="X53" s="60">
        <v>0.19</v>
      </c>
      <c r="Y53" s="60">
        <v>0.11</v>
      </c>
      <c r="Z53" s="60">
        <v>0.11</v>
      </c>
      <c r="AA53" s="60">
        <v>0.11</v>
      </c>
      <c r="AB53" s="60">
        <v>0.11</v>
      </c>
      <c r="AC53" s="60">
        <v>11.08</v>
      </c>
      <c r="AD53" s="60">
        <v>66.48</v>
      </c>
      <c r="AE53" s="60">
        <v>3466.46</v>
      </c>
    </row>
    <row r="54" spans="1:31">
      <c r="A54" s="60"/>
      <c r="B54" s="60"/>
      <c r="C54" s="60"/>
      <c r="D54" s="60" t="s">
        <v>36</v>
      </c>
      <c r="E54" s="60">
        <v>0.11</v>
      </c>
      <c r="F54" s="60">
        <v>0.11</v>
      </c>
      <c r="G54" s="60">
        <v>0.11</v>
      </c>
      <c r="H54" s="60">
        <v>0.11</v>
      </c>
      <c r="I54" s="60">
        <v>0.11</v>
      </c>
      <c r="J54" s="60">
        <v>0.19</v>
      </c>
      <c r="K54" s="60">
        <v>0.19</v>
      </c>
      <c r="L54" s="60">
        <v>0.25</v>
      </c>
      <c r="M54" s="60">
        <v>1</v>
      </c>
      <c r="N54" s="60">
        <v>1</v>
      </c>
      <c r="O54" s="60">
        <v>0.86</v>
      </c>
      <c r="P54" s="60">
        <v>0.86</v>
      </c>
      <c r="Q54" s="60">
        <v>1</v>
      </c>
      <c r="R54" s="60">
        <v>0.86</v>
      </c>
      <c r="S54" s="60">
        <v>0.86</v>
      </c>
      <c r="T54" s="60">
        <v>0.86</v>
      </c>
      <c r="U54" s="60">
        <v>0.86</v>
      </c>
      <c r="V54" s="60">
        <v>0.86</v>
      </c>
      <c r="W54" s="60">
        <v>0.25</v>
      </c>
      <c r="X54" s="60">
        <v>0.19</v>
      </c>
      <c r="Y54" s="60">
        <v>0.11</v>
      </c>
      <c r="Z54" s="60">
        <v>0.11</v>
      </c>
      <c r="AA54" s="60">
        <v>0.11</v>
      </c>
      <c r="AB54" s="60">
        <v>0.11</v>
      </c>
      <c r="AC54" s="60">
        <v>11.08</v>
      </c>
      <c r="AD54" s="60"/>
      <c r="AE54" s="60"/>
    </row>
    <row r="55" spans="1:31">
      <c r="A55" s="60"/>
      <c r="B55" s="60"/>
      <c r="C55" s="60"/>
      <c r="D55" s="60" t="s">
        <v>34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/>
      <c r="AE55" s="60"/>
    </row>
    <row r="56" spans="1:31">
      <c r="A56" s="60"/>
      <c r="B56" s="60"/>
      <c r="C56" s="60"/>
      <c r="D56" s="60" t="s">
        <v>37</v>
      </c>
      <c r="E56" s="60">
        <v>1</v>
      </c>
      <c r="F56" s="60">
        <v>1</v>
      </c>
      <c r="G56" s="60">
        <v>1</v>
      </c>
      <c r="H56" s="60">
        <v>1</v>
      </c>
      <c r="I56" s="60">
        <v>1</v>
      </c>
      <c r="J56" s="60">
        <v>1</v>
      </c>
      <c r="K56" s="60">
        <v>1</v>
      </c>
      <c r="L56" s="60">
        <v>1</v>
      </c>
      <c r="M56" s="60">
        <v>1</v>
      </c>
      <c r="N56" s="60">
        <v>1</v>
      </c>
      <c r="O56" s="60">
        <v>1</v>
      </c>
      <c r="P56" s="60">
        <v>1</v>
      </c>
      <c r="Q56" s="60">
        <v>1</v>
      </c>
      <c r="R56" s="60">
        <v>1</v>
      </c>
      <c r="S56" s="60">
        <v>1</v>
      </c>
      <c r="T56" s="60">
        <v>1</v>
      </c>
      <c r="U56" s="60">
        <v>1</v>
      </c>
      <c r="V56" s="60">
        <v>1</v>
      </c>
      <c r="W56" s="60">
        <v>1</v>
      </c>
      <c r="X56" s="60">
        <v>1</v>
      </c>
      <c r="Y56" s="60">
        <v>1</v>
      </c>
      <c r="Z56" s="60">
        <v>1</v>
      </c>
      <c r="AA56" s="60">
        <v>1</v>
      </c>
      <c r="AB56" s="60">
        <v>1</v>
      </c>
      <c r="AC56" s="60">
        <v>24</v>
      </c>
      <c r="AD56" s="60"/>
      <c r="AE56" s="60"/>
    </row>
    <row r="57" spans="1:31">
      <c r="A57" s="60" t="s">
        <v>53</v>
      </c>
      <c r="B57" s="60" t="s">
        <v>250</v>
      </c>
      <c r="C57" s="60" t="s">
        <v>251</v>
      </c>
      <c r="D57" s="60" t="s">
        <v>40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1</v>
      </c>
      <c r="N57" s="60">
        <v>1</v>
      </c>
      <c r="O57" s="60">
        <v>1</v>
      </c>
      <c r="P57" s="60">
        <v>1</v>
      </c>
      <c r="Q57" s="60">
        <v>1</v>
      </c>
      <c r="R57" s="60">
        <v>1</v>
      </c>
      <c r="S57" s="60">
        <v>1</v>
      </c>
      <c r="T57" s="60">
        <v>1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8</v>
      </c>
      <c r="AD57" s="60">
        <v>40</v>
      </c>
      <c r="AE57" s="60">
        <v>2085.71</v>
      </c>
    </row>
    <row r="58" spans="1:31">
      <c r="A58" s="60"/>
      <c r="B58" s="60"/>
      <c r="C58" s="60"/>
      <c r="D58" s="60" t="s">
        <v>34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/>
      <c r="AE58" s="60"/>
    </row>
    <row r="59" spans="1:31">
      <c r="A59" s="60"/>
      <c r="B59" s="60"/>
      <c r="C59" s="60"/>
      <c r="D59" s="60" t="s">
        <v>37</v>
      </c>
      <c r="E59" s="60">
        <v>1</v>
      </c>
      <c r="F59" s="60">
        <v>1</v>
      </c>
      <c r="G59" s="60">
        <v>1</v>
      </c>
      <c r="H59" s="60">
        <v>1</v>
      </c>
      <c r="I59" s="60">
        <v>1</v>
      </c>
      <c r="J59" s="60">
        <v>1</v>
      </c>
      <c r="K59" s="60">
        <v>1</v>
      </c>
      <c r="L59" s="60">
        <v>1</v>
      </c>
      <c r="M59" s="60">
        <v>1</v>
      </c>
      <c r="N59" s="60">
        <v>1</v>
      </c>
      <c r="O59" s="60">
        <v>1</v>
      </c>
      <c r="P59" s="60">
        <v>1</v>
      </c>
      <c r="Q59" s="60">
        <v>1</v>
      </c>
      <c r="R59" s="60">
        <v>1</v>
      </c>
      <c r="S59" s="60">
        <v>1</v>
      </c>
      <c r="T59" s="60">
        <v>1</v>
      </c>
      <c r="U59" s="60">
        <v>1</v>
      </c>
      <c r="V59" s="60">
        <v>1</v>
      </c>
      <c r="W59" s="60">
        <v>1</v>
      </c>
      <c r="X59" s="60">
        <v>1</v>
      </c>
      <c r="Y59" s="60">
        <v>1</v>
      </c>
      <c r="Z59" s="60">
        <v>1</v>
      </c>
      <c r="AA59" s="60">
        <v>1</v>
      </c>
      <c r="AB59" s="60">
        <v>1</v>
      </c>
      <c r="AC59" s="60">
        <v>24</v>
      </c>
      <c r="AD59" s="60"/>
      <c r="AE59" s="60"/>
    </row>
    <row r="60" spans="1:31">
      <c r="A60" s="60" t="s">
        <v>54</v>
      </c>
      <c r="B60" s="60" t="s">
        <v>250</v>
      </c>
      <c r="C60" s="60" t="s">
        <v>251</v>
      </c>
      <c r="D60" s="60" t="s">
        <v>40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1</v>
      </c>
      <c r="O60" s="60">
        <v>1</v>
      </c>
      <c r="P60" s="60">
        <v>1</v>
      </c>
      <c r="Q60" s="60">
        <v>1</v>
      </c>
      <c r="R60" s="60">
        <v>1</v>
      </c>
      <c r="S60" s="60">
        <v>1</v>
      </c>
      <c r="T60" s="60">
        <v>1</v>
      </c>
      <c r="U60" s="60">
        <v>1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8</v>
      </c>
      <c r="AD60" s="60">
        <v>40</v>
      </c>
      <c r="AE60" s="60">
        <v>2085.71</v>
      </c>
    </row>
    <row r="61" spans="1:31">
      <c r="A61" s="60"/>
      <c r="B61" s="60"/>
      <c r="C61" s="60"/>
      <c r="D61" s="60" t="s">
        <v>34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/>
      <c r="AE61" s="60"/>
    </row>
    <row r="62" spans="1:31">
      <c r="A62" s="60"/>
      <c r="B62" s="60"/>
      <c r="C62" s="60"/>
      <c r="D62" s="60" t="s">
        <v>37</v>
      </c>
      <c r="E62" s="60">
        <v>1</v>
      </c>
      <c r="F62" s="60">
        <v>1</v>
      </c>
      <c r="G62" s="60">
        <v>1</v>
      </c>
      <c r="H62" s="60">
        <v>1</v>
      </c>
      <c r="I62" s="60">
        <v>1</v>
      </c>
      <c r="J62" s="60">
        <v>1</v>
      </c>
      <c r="K62" s="60">
        <v>1</v>
      </c>
      <c r="L62" s="60">
        <v>1</v>
      </c>
      <c r="M62" s="60">
        <v>1</v>
      </c>
      <c r="N62" s="60">
        <v>1</v>
      </c>
      <c r="O62" s="60">
        <v>1</v>
      </c>
      <c r="P62" s="60">
        <v>1</v>
      </c>
      <c r="Q62" s="60">
        <v>1</v>
      </c>
      <c r="R62" s="60">
        <v>1</v>
      </c>
      <c r="S62" s="60">
        <v>1</v>
      </c>
      <c r="T62" s="60">
        <v>1</v>
      </c>
      <c r="U62" s="60">
        <v>1</v>
      </c>
      <c r="V62" s="60">
        <v>1</v>
      </c>
      <c r="W62" s="60">
        <v>1</v>
      </c>
      <c r="X62" s="60">
        <v>1</v>
      </c>
      <c r="Y62" s="60">
        <v>1</v>
      </c>
      <c r="Z62" s="60">
        <v>1</v>
      </c>
      <c r="AA62" s="60">
        <v>1</v>
      </c>
      <c r="AB62" s="60">
        <v>1</v>
      </c>
      <c r="AC62" s="60">
        <v>24</v>
      </c>
      <c r="AD62" s="60"/>
      <c r="AE62" s="60"/>
    </row>
    <row r="63" spans="1:31">
      <c r="A63" s="60" t="s">
        <v>55</v>
      </c>
      <c r="B63" s="60" t="s">
        <v>250</v>
      </c>
      <c r="C63" s="60" t="s">
        <v>251</v>
      </c>
      <c r="D63" s="60" t="s">
        <v>252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0.05</v>
      </c>
      <c r="M63" s="60">
        <v>0.54</v>
      </c>
      <c r="N63" s="60">
        <v>0.54</v>
      </c>
      <c r="O63" s="60">
        <v>0.26</v>
      </c>
      <c r="P63" s="60">
        <v>0.26</v>
      </c>
      <c r="Q63" s="60">
        <v>0.05</v>
      </c>
      <c r="R63" s="60">
        <v>0.54</v>
      </c>
      <c r="S63" s="60">
        <v>0.54</v>
      </c>
      <c r="T63" s="60">
        <v>0.26</v>
      </c>
      <c r="U63" s="60">
        <v>0.26</v>
      </c>
      <c r="V63" s="60">
        <v>0.26</v>
      </c>
      <c r="W63" s="60">
        <v>0.05</v>
      </c>
      <c r="X63" s="60">
        <v>0.05</v>
      </c>
      <c r="Y63" s="60">
        <v>0</v>
      </c>
      <c r="Z63" s="60">
        <v>0</v>
      </c>
      <c r="AA63" s="60">
        <v>0</v>
      </c>
      <c r="AB63" s="60">
        <v>0</v>
      </c>
      <c r="AC63" s="60">
        <v>3.66</v>
      </c>
      <c r="AD63" s="60">
        <v>25.62</v>
      </c>
      <c r="AE63" s="60">
        <v>1335.9</v>
      </c>
    </row>
    <row r="64" spans="1:31">
      <c r="A64" s="60" t="s">
        <v>56</v>
      </c>
      <c r="B64" s="60" t="s">
        <v>250</v>
      </c>
      <c r="C64" s="60" t="s">
        <v>251</v>
      </c>
      <c r="D64" s="60" t="s">
        <v>252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0.5</v>
      </c>
      <c r="L64" s="60">
        <v>1</v>
      </c>
      <c r="M64" s="60">
        <v>1</v>
      </c>
      <c r="N64" s="60">
        <v>0.5</v>
      </c>
      <c r="O64" s="60">
        <v>0.5</v>
      </c>
      <c r="P64" s="60">
        <v>0.5</v>
      </c>
      <c r="Q64" s="60">
        <v>0</v>
      </c>
      <c r="R64" s="60">
        <v>0.5</v>
      </c>
      <c r="S64" s="60">
        <v>0.5</v>
      </c>
      <c r="T64" s="60">
        <v>0.5</v>
      </c>
      <c r="U64" s="60">
        <v>1</v>
      </c>
      <c r="V64" s="60">
        <v>0.5</v>
      </c>
      <c r="W64" s="60">
        <v>0.5</v>
      </c>
      <c r="X64" s="60">
        <v>1</v>
      </c>
      <c r="Y64" s="60">
        <v>1</v>
      </c>
      <c r="Z64" s="60">
        <v>0.5</v>
      </c>
      <c r="AA64" s="60">
        <v>0.5</v>
      </c>
      <c r="AB64" s="60">
        <v>0</v>
      </c>
      <c r="AC64" s="60">
        <v>10.5</v>
      </c>
      <c r="AD64" s="60">
        <v>73.5</v>
      </c>
      <c r="AE64" s="60">
        <v>3832.5</v>
      </c>
    </row>
    <row r="65" spans="1:31">
      <c r="A65" s="60" t="s">
        <v>57</v>
      </c>
      <c r="B65" s="60" t="s">
        <v>250</v>
      </c>
      <c r="C65" s="60" t="s">
        <v>251</v>
      </c>
      <c r="D65" s="60" t="s">
        <v>58</v>
      </c>
      <c r="E65" s="60">
        <v>0.1</v>
      </c>
      <c r="F65" s="60">
        <v>0.1</v>
      </c>
      <c r="G65" s="60">
        <v>0.1</v>
      </c>
      <c r="H65" s="60">
        <v>0.1</v>
      </c>
      <c r="I65" s="60">
        <v>0.1</v>
      </c>
      <c r="J65" s="60">
        <v>0.1</v>
      </c>
      <c r="K65" s="60">
        <v>0.25</v>
      </c>
      <c r="L65" s="60">
        <v>0.3</v>
      </c>
      <c r="M65" s="60">
        <v>0.3</v>
      </c>
      <c r="N65" s="60">
        <v>0.3</v>
      </c>
      <c r="O65" s="60">
        <v>0.3</v>
      </c>
      <c r="P65" s="60">
        <v>0.3</v>
      </c>
      <c r="Q65" s="60">
        <v>0.3</v>
      </c>
      <c r="R65" s="60">
        <v>0.3</v>
      </c>
      <c r="S65" s="60">
        <v>0.3</v>
      </c>
      <c r="T65" s="60">
        <v>0.3</v>
      </c>
      <c r="U65" s="60">
        <v>0.3</v>
      </c>
      <c r="V65" s="60">
        <v>0.3</v>
      </c>
      <c r="W65" s="60">
        <v>0.3</v>
      </c>
      <c r="X65" s="60">
        <v>0.3</v>
      </c>
      <c r="Y65" s="60">
        <v>0.3</v>
      </c>
      <c r="Z65" s="60">
        <v>0.3</v>
      </c>
      <c r="AA65" s="60">
        <v>0.3</v>
      </c>
      <c r="AB65" s="60">
        <v>0.3</v>
      </c>
      <c r="AC65" s="60">
        <v>5.95</v>
      </c>
      <c r="AD65" s="60">
        <v>23.8</v>
      </c>
      <c r="AE65" s="60">
        <v>1241</v>
      </c>
    </row>
    <row r="66" spans="1:31">
      <c r="A66" s="60"/>
      <c r="B66" s="60"/>
      <c r="C66" s="60"/>
      <c r="D66" s="60" t="s">
        <v>33</v>
      </c>
      <c r="E66" s="60">
        <v>0.1</v>
      </c>
      <c r="F66" s="60">
        <v>0.1</v>
      </c>
      <c r="G66" s="60">
        <v>0.1</v>
      </c>
      <c r="H66" s="60">
        <v>0.1</v>
      </c>
      <c r="I66" s="60">
        <v>0.1</v>
      </c>
      <c r="J66" s="60">
        <v>0.1</v>
      </c>
      <c r="K66" s="60">
        <v>0.25</v>
      </c>
      <c r="L66" s="60">
        <v>0.3</v>
      </c>
      <c r="M66" s="60">
        <v>0.3</v>
      </c>
      <c r="N66" s="60">
        <v>0.3</v>
      </c>
      <c r="O66" s="60">
        <v>0.3</v>
      </c>
      <c r="P66" s="60">
        <v>0.3</v>
      </c>
      <c r="Q66" s="60">
        <v>0.3</v>
      </c>
      <c r="R66" s="60">
        <v>0.3</v>
      </c>
      <c r="S66" s="60">
        <v>0.3</v>
      </c>
      <c r="T66" s="60">
        <v>0.3</v>
      </c>
      <c r="U66" s="60">
        <v>0.3</v>
      </c>
      <c r="V66" s="60">
        <v>0.3</v>
      </c>
      <c r="W66" s="60">
        <v>0.3</v>
      </c>
      <c r="X66" s="60">
        <v>0.3</v>
      </c>
      <c r="Y66" s="60">
        <v>0.3</v>
      </c>
      <c r="Z66" s="60">
        <v>0.3</v>
      </c>
      <c r="AA66" s="60">
        <v>0.3</v>
      </c>
      <c r="AB66" s="60">
        <v>0.3</v>
      </c>
      <c r="AC66" s="60">
        <v>5.95</v>
      </c>
      <c r="AD66" s="60"/>
      <c r="AE66" s="60"/>
    </row>
    <row r="67" spans="1:31">
      <c r="A67" s="60"/>
      <c r="B67" s="60"/>
      <c r="C67" s="60"/>
      <c r="D67" s="60" t="s">
        <v>280</v>
      </c>
      <c r="E67" s="60">
        <v>0.3</v>
      </c>
      <c r="F67" s="60">
        <v>0.3</v>
      </c>
      <c r="G67" s="60">
        <v>0.3</v>
      </c>
      <c r="H67" s="60">
        <v>0.3</v>
      </c>
      <c r="I67" s="60">
        <v>0.3</v>
      </c>
      <c r="J67" s="60">
        <v>0.3</v>
      </c>
      <c r="K67" s="60">
        <v>0.3</v>
      </c>
      <c r="L67" s="60">
        <v>0.3</v>
      </c>
      <c r="M67" s="60">
        <v>0.3</v>
      </c>
      <c r="N67" s="60">
        <v>0.3</v>
      </c>
      <c r="O67" s="60">
        <v>0.3</v>
      </c>
      <c r="P67" s="60">
        <v>0.3</v>
      </c>
      <c r="Q67" s="60">
        <v>0.3</v>
      </c>
      <c r="R67" s="60">
        <v>0.3</v>
      </c>
      <c r="S67" s="60">
        <v>0.3</v>
      </c>
      <c r="T67" s="60">
        <v>0.3</v>
      </c>
      <c r="U67" s="60">
        <v>0.3</v>
      </c>
      <c r="V67" s="60">
        <v>0.3</v>
      </c>
      <c r="W67" s="60">
        <v>0.3</v>
      </c>
      <c r="X67" s="60">
        <v>0.3</v>
      </c>
      <c r="Y67" s="60">
        <v>0.3</v>
      </c>
      <c r="Z67" s="60">
        <v>0.3</v>
      </c>
      <c r="AA67" s="60">
        <v>0.3</v>
      </c>
      <c r="AB67" s="60">
        <v>0.3</v>
      </c>
      <c r="AC67" s="60">
        <v>7.2</v>
      </c>
      <c r="AD67" s="60"/>
      <c r="AE67" s="60"/>
    </row>
    <row r="68" spans="1:31">
      <c r="A68" s="60"/>
      <c r="B68" s="60"/>
      <c r="C68" s="60"/>
      <c r="D68" s="60" t="s">
        <v>34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/>
      <c r="AE68" s="60"/>
    </row>
    <row r="69" spans="1:31">
      <c r="A69" s="60"/>
      <c r="B69" s="60"/>
      <c r="C69" s="60"/>
      <c r="D69" s="60" t="s">
        <v>286</v>
      </c>
      <c r="E69" s="60">
        <v>0.1</v>
      </c>
      <c r="F69" s="60">
        <v>0.1</v>
      </c>
      <c r="G69" s="60">
        <v>0.1</v>
      </c>
      <c r="H69" s="60">
        <v>0.1</v>
      </c>
      <c r="I69" s="60">
        <v>0.1</v>
      </c>
      <c r="J69" s="60">
        <v>0.1</v>
      </c>
      <c r="K69" s="60">
        <v>0.25</v>
      </c>
      <c r="L69" s="60">
        <v>0.3</v>
      </c>
      <c r="M69" s="60">
        <v>0.3</v>
      </c>
      <c r="N69" s="60">
        <v>0.3</v>
      </c>
      <c r="O69" s="60">
        <v>0.3</v>
      </c>
      <c r="P69" s="60">
        <v>0.3</v>
      </c>
      <c r="Q69" s="60">
        <v>0.3</v>
      </c>
      <c r="R69" s="60">
        <v>0.3</v>
      </c>
      <c r="S69" s="60">
        <v>0.3</v>
      </c>
      <c r="T69" s="60">
        <v>0.3</v>
      </c>
      <c r="U69" s="60">
        <v>0.3</v>
      </c>
      <c r="V69" s="60">
        <v>0.3</v>
      </c>
      <c r="W69" s="60">
        <v>0.3</v>
      </c>
      <c r="X69" s="60">
        <v>0.3</v>
      </c>
      <c r="Y69" s="60">
        <v>0.3</v>
      </c>
      <c r="Z69" s="60">
        <v>0.3</v>
      </c>
      <c r="AA69" s="60">
        <v>0.3</v>
      </c>
      <c r="AB69" s="60">
        <v>0.3</v>
      </c>
      <c r="AC69" s="60">
        <v>5.95</v>
      </c>
      <c r="AD69" s="60"/>
      <c r="AE69" s="60"/>
    </row>
    <row r="70" spans="1:31">
      <c r="A70" s="60" t="s">
        <v>59</v>
      </c>
      <c r="B70" s="60" t="s">
        <v>250</v>
      </c>
      <c r="C70" s="60" t="s">
        <v>251</v>
      </c>
      <c r="D70" s="60" t="s">
        <v>60</v>
      </c>
      <c r="E70" s="60">
        <v>0.02</v>
      </c>
      <c r="F70" s="60">
        <v>0.02</v>
      </c>
      <c r="G70" s="60">
        <v>0.02</v>
      </c>
      <c r="H70" s="60">
        <v>0.02</v>
      </c>
      <c r="I70" s="60">
        <v>0.02</v>
      </c>
      <c r="J70" s="60">
        <v>0.05</v>
      </c>
      <c r="K70" s="60">
        <v>0.1</v>
      </c>
      <c r="L70" s="60">
        <v>0.15</v>
      </c>
      <c r="M70" s="60">
        <v>0.2</v>
      </c>
      <c r="N70" s="60">
        <v>0.15</v>
      </c>
      <c r="O70" s="60">
        <v>0.25</v>
      </c>
      <c r="P70" s="60">
        <v>0.25</v>
      </c>
      <c r="Q70" s="60">
        <v>0.25</v>
      </c>
      <c r="R70" s="60">
        <v>0.2</v>
      </c>
      <c r="S70" s="60">
        <v>0.15</v>
      </c>
      <c r="T70" s="60">
        <v>0.2</v>
      </c>
      <c r="U70" s="60">
        <v>0.3</v>
      </c>
      <c r="V70" s="60">
        <v>0.3</v>
      </c>
      <c r="W70" s="60">
        <v>0.3</v>
      </c>
      <c r="X70" s="60">
        <v>0.2</v>
      </c>
      <c r="Y70" s="60">
        <v>0.2</v>
      </c>
      <c r="Z70" s="60">
        <v>0.15</v>
      </c>
      <c r="AA70" s="60">
        <v>0.1</v>
      </c>
      <c r="AB70" s="60">
        <v>0.05</v>
      </c>
      <c r="AC70" s="60">
        <v>3.65</v>
      </c>
      <c r="AD70" s="60">
        <v>21.9</v>
      </c>
      <c r="AE70" s="60">
        <v>1141.93</v>
      </c>
    </row>
    <row r="71" spans="1:31">
      <c r="A71" s="60"/>
      <c r="B71" s="60"/>
      <c r="C71" s="60"/>
      <c r="D71" s="60" t="s">
        <v>280</v>
      </c>
      <c r="E71" s="60">
        <v>0.25</v>
      </c>
      <c r="F71" s="60">
        <v>0.25</v>
      </c>
      <c r="G71" s="60">
        <v>0.25</v>
      </c>
      <c r="H71" s="60">
        <v>0.25</v>
      </c>
      <c r="I71" s="60">
        <v>0.25</v>
      </c>
      <c r="J71" s="60">
        <v>0.25</v>
      </c>
      <c r="K71" s="60">
        <v>0.25</v>
      </c>
      <c r="L71" s="60">
        <v>0.25</v>
      </c>
      <c r="M71" s="60">
        <v>0.25</v>
      </c>
      <c r="N71" s="60">
        <v>0.25</v>
      </c>
      <c r="O71" s="60">
        <v>0.25</v>
      </c>
      <c r="P71" s="60">
        <v>0.25</v>
      </c>
      <c r="Q71" s="60">
        <v>0.25</v>
      </c>
      <c r="R71" s="60">
        <v>0.25</v>
      </c>
      <c r="S71" s="60">
        <v>0.25</v>
      </c>
      <c r="T71" s="60">
        <v>0.25</v>
      </c>
      <c r="U71" s="60">
        <v>0.25</v>
      </c>
      <c r="V71" s="60">
        <v>0.25</v>
      </c>
      <c r="W71" s="60">
        <v>0.25</v>
      </c>
      <c r="X71" s="60">
        <v>0.25</v>
      </c>
      <c r="Y71" s="60">
        <v>0.25</v>
      </c>
      <c r="Z71" s="60">
        <v>0.25</v>
      </c>
      <c r="AA71" s="60">
        <v>0.25</v>
      </c>
      <c r="AB71" s="60">
        <v>0.25</v>
      </c>
      <c r="AC71" s="60">
        <v>6</v>
      </c>
      <c r="AD71" s="60"/>
      <c r="AE71" s="60"/>
    </row>
    <row r="72" spans="1:31">
      <c r="A72" s="60"/>
      <c r="B72" s="60"/>
      <c r="C72" s="60"/>
      <c r="D72" s="60" t="s">
        <v>34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/>
      <c r="AE72" s="60"/>
    </row>
    <row r="73" spans="1:31">
      <c r="A73" s="60"/>
      <c r="B73" s="60"/>
      <c r="C73" s="60"/>
      <c r="D73" s="60" t="s">
        <v>286</v>
      </c>
      <c r="E73" s="60">
        <v>0.02</v>
      </c>
      <c r="F73" s="60">
        <v>0.02</v>
      </c>
      <c r="G73" s="60">
        <v>0.02</v>
      </c>
      <c r="H73" s="60">
        <v>0.02</v>
      </c>
      <c r="I73" s="60">
        <v>0.02</v>
      </c>
      <c r="J73" s="60">
        <v>0.05</v>
      </c>
      <c r="K73" s="60">
        <v>0.1</v>
      </c>
      <c r="L73" s="60">
        <v>0.15</v>
      </c>
      <c r="M73" s="60">
        <v>0.2</v>
      </c>
      <c r="N73" s="60">
        <v>0.15</v>
      </c>
      <c r="O73" s="60">
        <v>0.25</v>
      </c>
      <c r="P73" s="60">
        <v>0.25</v>
      </c>
      <c r="Q73" s="60">
        <v>0.25</v>
      </c>
      <c r="R73" s="60">
        <v>0.2</v>
      </c>
      <c r="S73" s="60">
        <v>0.15</v>
      </c>
      <c r="T73" s="60">
        <v>0.2</v>
      </c>
      <c r="U73" s="60">
        <v>0.3</v>
      </c>
      <c r="V73" s="60">
        <v>0.3</v>
      </c>
      <c r="W73" s="60">
        <v>0.3</v>
      </c>
      <c r="X73" s="60">
        <v>0.2</v>
      </c>
      <c r="Y73" s="60">
        <v>0.2</v>
      </c>
      <c r="Z73" s="60">
        <v>0.15</v>
      </c>
      <c r="AA73" s="60">
        <v>0.1</v>
      </c>
      <c r="AB73" s="60">
        <v>0.05</v>
      </c>
      <c r="AC73" s="60">
        <v>3.65</v>
      </c>
      <c r="AD73" s="60"/>
      <c r="AE73" s="60"/>
    </row>
    <row r="74" spans="1:31">
      <c r="A74" s="60" t="s">
        <v>61</v>
      </c>
      <c r="B74" s="60" t="s">
        <v>250</v>
      </c>
      <c r="C74" s="60" t="s">
        <v>251</v>
      </c>
      <c r="D74" s="60" t="s">
        <v>252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0.16</v>
      </c>
      <c r="M74" s="60">
        <v>0.16</v>
      </c>
      <c r="N74" s="60">
        <v>0.16</v>
      </c>
      <c r="O74" s="60">
        <v>0.16</v>
      </c>
      <c r="P74" s="60">
        <v>0.16</v>
      </c>
      <c r="Q74" s="60">
        <v>0.16</v>
      </c>
      <c r="R74" s="60">
        <v>0.16</v>
      </c>
      <c r="S74" s="60">
        <v>0.16</v>
      </c>
      <c r="T74" s="60">
        <v>0.16</v>
      </c>
      <c r="U74" s="60">
        <v>0.16</v>
      </c>
      <c r="V74" s="60">
        <v>0.16</v>
      </c>
      <c r="W74" s="60">
        <v>0.16</v>
      </c>
      <c r="X74" s="60">
        <v>0.16</v>
      </c>
      <c r="Y74" s="60">
        <v>0.16</v>
      </c>
      <c r="Z74" s="60">
        <v>0.16</v>
      </c>
      <c r="AA74" s="60">
        <v>0.16</v>
      </c>
      <c r="AB74" s="60">
        <v>0.16</v>
      </c>
      <c r="AC74" s="60">
        <v>2.72</v>
      </c>
      <c r="AD74" s="60">
        <v>19.04</v>
      </c>
      <c r="AE74" s="60">
        <v>992.8</v>
      </c>
    </row>
    <row r="75" spans="1:31">
      <c r="A75" s="60" t="s">
        <v>289</v>
      </c>
      <c r="B75" s="60" t="s">
        <v>250</v>
      </c>
      <c r="C75" s="60" t="s">
        <v>251</v>
      </c>
      <c r="D75" s="60" t="s">
        <v>252</v>
      </c>
      <c r="E75" s="60">
        <v>0.05</v>
      </c>
      <c r="F75" s="60">
        <v>0.05</v>
      </c>
      <c r="G75" s="60">
        <v>0.05</v>
      </c>
      <c r="H75" s="60">
        <v>0.05</v>
      </c>
      <c r="I75" s="60">
        <v>0.1</v>
      </c>
      <c r="J75" s="60">
        <v>0.2</v>
      </c>
      <c r="K75" s="60">
        <v>0.4</v>
      </c>
      <c r="L75" s="60">
        <v>0.5</v>
      </c>
      <c r="M75" s="60">
        <v>0.5</v>
      </c>
      <c r="N75" s="60">
        <v>0.35</v>
      </c>
      <c r="O75" s="60">
        <v>0.15</v>
      </c>
      <c r="P75" s="60">
        <v>0.15</v>
      </c>
      <c r="Q75" s="60">
        <v>0.15</v>
      </c>
      <c r="R75" s="60">
        <v>0.15</v>
      </c>
      <c r="S75" s="60">
        <v>0.15</v>
      </c>
      <c r="T75" s="60">
        <v>0.15</v>
      </c>
      <c r="U75" s="60">
        <v>0.35</v>
      </c>
      <c r="V75" s="60">
        <v>0.5</v>
      </c>
      <c r="W75" s="60">
        <v>0.5</v>
      </c>
      <c r="X75" s="60">
        <v>0.4</v>
      </c>
      <c r="Y75" s="60">
        <v>0.4</v>
      </c>
      <c r="Z75" s="60">
        <v>0.3</v>
      </c>
      <c r="AA75" s="60">
        <v>0.2</v>
      </c>
      <c r="AB75" s="60">
        <v>0.1</v>
      </c>
      <c r="AC75" s="60">
        <v>5.9</v>
      </c>
      <c r="AD75" s="60">
        <v>41.3</v>
      </c>
      <c r="AE75" s="60">
        <v>2153.5</v>
      </c>
    </row>
    <row r="76" spans="1:31">
      <c r="A76" s="60" t="s">
        <v>226</v>
      </c>
      <c r="B76" s="60" t="s">
        <v>250</v>
      </c>
      <c r="C76" s="60" t="s">
        <v>251</v>
      </c>
      <c r="D76" s="60" t="s">
        <v>281</v>
      </c>
      <c r="E76" s="60">
        <v>0.9</v>
      </c>
      <c r="F76" s="60">
        <v>0.9</v>
      </c>
      <c r="G76" s="60">
        <v>0.9</v>
      </c>
      <c r="H76" s="60">
        <v>0.9</v>
      </c>
      <c r="I76" s="60">
        <v>0.9</v>
      </c>
      <c r="J76" s="60">
        <v>0.9</v>
      </c>
      <c r="K76" s="60">
        <v>0.7</v>
      </c>
      <c r="L76" s="60">
        <v>0.4</v>
      </c>
      <c r="M76" s="60">
        <v>0.4</v>
      </c>
      <c r="N76" s="60">
        <v>0.2</v>
      </c>
      <c r="O76" s="60">
        <v>0.2</v>
      </c>
      <c r="P76" s="60">
        <v>0.2</v>
      </c>
      <c r="Q76" s="60">
        <v>0.2</v>
      </c>
      <c r="R76" s="60">
        <v>0.2</v>
      </c>
      <c r="S76" s="60">
        <v>0.2</v>
      </c>
      <c r="T76" s="60">
        <v>0.3</v>
      </c>
      <c r="U76" s="60">
        <v>0.5</v>
      </c>
      <c r="V76" s="60">
        <v>0.5</v>
      </c>
      <c r="W76" s="60">
        <v>0.5</v>
      </c>
      <c r="X76" s="60">
        <v>0.7</v>
      </c>
      <c r="Y76" s="60">
        <v>0.7</v>
      </c>
      <c r="Z76" s="60">
        <v>0.8</v>
      </c>
      <c r="AA76" s="60">
        <v>0.9</v>
      </c>
      <c r="AB76" s="60">
        <v>0.9</v>
      </c>
      <c r="AC76" s="60">
        <v>13.9</v>
      </c>
      <c r="AD76" s="60">
        <v>96.4</v>
      </c>
      <c r="AE76" s="60">
        <v>5026.57</v>
      </c>
    </row>
    <row r="77" spans="1:31">
      <c r="A77" s="60"/>
      <c r="B77" s="60"/>
      <c r="C77" s="60"/>
      <c r="D77" s="60" t="s">
        <v>280</v>
      </c>
      <c r="E77" s="60">
        <v>1</v>
      </c>
      <c r="F77" s="60">
        <v>1</v>
      </c>
      <c r="G77" s="60">
        <v>1</v>
      </c>
      <c r="H77" s="60">
        <v>1</v>
      </c>
      <c r="I77" s="60">
        <v>1</v>
      </c>
      <c r="J77" s="60">
        <v>1</v>
      </c>
      <c r="K77" s="60">
        <v>1</v>
      </c>
      <c r="L77" s="60">
        <v>1</v>
      </c>
      <c r="M77" s="60">
        <v>1</v>
      </c>
      <c r="N77" s="60">
        <v>1</v>
      </c>
      <c r="O77" s="60">
        <v>1</v>
      </c>
      <c r="P77" s="60">
        <v>1</v>
      </c>
      <c r="Q77" s="60">
        <v>1</v>
      </c>
      <c r="R77" s="60">
        <v>1</v>
      </c>
      <c r="S77" s="60">
        <v>1</v>
      </c>
      <c r="T77" s="60">
        <v>1</v>
      </c>
      <c r="U77" s="60">
        <v>1</v>
      </c>
      <c r="V77" s="60">
        <v>1</v>
      </c>
      <c r="W77" s="60">
        <v>1</v>
      </c>
      <c r="X77" s="60">
        <v>1</v>
      </c>
      <c r="Y77" s="60">
        <v>1</v>
      </c>
      <c r="Z77" s="60">
        <v>1</v>
      </c>
      <c r="AA77" s="60">
        <v>1</v>
      </c>
      <c r="AB77" s="60">
        <v>1</v>
      </c>
      <c r="AC77" s="60">
        <v>24</v>
      </c>
      <c r="AD77" s="60"/>
      <c r="AE77" s="60"/>
    </row>
    <row r="78" spans="1:31">
      <c r="A78" s="60"/>
      <c r="B78" s="60"/>
      <c r="C78" s="60"/>
      <c r="D78" s="60" t="s">
        <v>33</v>
      </c>
      <c r="E78" s="60">
        <v>0.9</v>
      </c>
      <c r="F78" s="60">
        <v>0.9</v>
      </c>
      <c r="G78" s="60">
        <v>0.9</v>
      </c>
      <c r="H78" s="60">
        <v>0.9</v>
      </c>
      <c r="I78" s="60">
        <v>0.9</v>
      </c>
      <c r="J78" s="60">
        <v>0.9</v>
      </c>
      <c r="K78" s="60">
        <v>0.7</v>
      </c>
      <c r="L78" s="60">
        <v>0.5</v>
      </c>
      <c r="M78" s="60">
        <v>0.5</v>
      </c>
      <c r="N78" s="60">
        <v>0.3</v>
      </c>
      <c r="O78" s="60">
        <v>0.3</v>
      </c>
      <c r="P78" s="60">
        <v>0.3</v>
      </c>
      <c r="Q78" s="60">
        <v>0.3</v>
      </c>
      <c r="R78" s="60">
        <v>0.3</v>
      </c>
      <c r="S78" s="60">
        <v>0.3</v>
      </c>
      <c r="T78" s="60">
        <v>0.3</v>
      </c>
      <c r="U78" s="60">
        <v>0.3</v>
      </c>
      <c r="V78" s="60">
        <v>0.5</v>
      </c>
      <c r="W78" s="60">
        <v>0.6</v>
      </c>
      <c r="X78" s="60">
        <v>0.6</v>
      </c>
      <c r="Y78" s="60">
        <v>0.6</v>
      </c>
      <c r="Z78" s="60">
        <v>0.7</v>
      </c>
      <c r="AA78" s="60">
        <v>0.7</v>
      </c>
      <c r="AB78" s="60">
        <v>0.7</v>
      </c>
      <c r="AC78" s="60">
        <v>13.9</v>
      </c>
      <c r="AD78" s="60"/>
      <c r="AE78" s="60"/>
    </row>
    <row r="79" spans="1:31">
      <c r="A79" s="60"/>
      <c r="B79" s="60"/>
      <c r="C79" s="60"/>
      <c r="D79" s="60" t="s">
        <v>34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/>
      <c r="AE79" s="60"/>
    </row>
    <row r="80" spans="1:31">
      <c r="A80" s="60"/>
      <c r="B80" s="60"/>
      <c r="C80" s="60"/>
      <c r="D80" s="60" t="s">
        <v>286</v>
      </c>
      <c r="E80" s="60">
        <v>0.7</v>
      </c>
      <c r="F80" s="60">
        <v>0.7</v>
      </c>
      <c r="G80" s="60">
        <v>0.7</v>
      </c>
      <c r="H80" s="60">
        <v>0.7</v>
      </c>
      <c r="I80" s="60">
        <v>0.7</v>
      </c>
      <c r="J80" s="60">
        <v>0.7</v>
      </c>
      <c r="K80" s="60">
        <v>0.7</v>
      </c>
      <c r="L80" s="60">
        <v>0.7</v>
      </c>
      <c r="M80" s="60">
        <v>0.5</v>
      </c>
      <c r="N80" s="60">
        <v>0.5</v>
      </c>
      <c r="O80" s="60">
        <v>0.5</v>
      </c>
      <c r="P80" s="60">
        <v>0.3</v>
      </c>
      <c r="Q80" s="60">
        <v>0.3</v>
      </c>
      <c r="R80" s="60">
        <v>0.2</v>
      </c>
      <c r="S80" s="60">
        <v>0.2</v>
      </c>
      <c r="T80" s="60">
        <v>0.2</v>
      </c>
      <c r="U80" s="60">
        <v>0.3</v>
      </c>
      <c r="V80" s="60">
        <v>0.4</v>
      </c>
      <c r="W80" s="60">
        <v>0.4</v>
      </c>
      <c r="X80" s="60">
        <v>0.6</v>
      </c>
      <c r="Y80" s="60">
        <v>0.6</v>
      </c>
      <c r="Z80" s="60">
        <v>0.8</v>
      </c>
      <c r="AA80" s="60">
        <v>0.8</v>
      </c>
      <c r="AB80" s="60">
        <v>0.8</v>
      </c>
      <c r="AC80" s="60">
        <v>13</v>
      </c>
      <c r="AD80" s="60"/>
      <c r="AE80" s="60"/>
    </row>
    <row r="81" spans="1:31">
      <c r="A81" s="60" t="s">
        <v>62</v>
      </c>
      <c r="B81" s="60" t="s">
        <v>250</v>
      </c>
      <c r="C81" s="60" t="s">
        <v>251</v>
      </c>
      <c r="D81" s="60" t="s">
        <v>281</v>
      </c>
      <c r="E81" s="60">
        <v>1</v>
      </c>
      <c r="F81" s="60">
        <v>1</v>
      </c>
      <c r="G81" s="60">
        <v>1</v>
      </c>
      <c r="H81" s="60">
        <v>1</v>
      </c>
      <c r="I81" s="60">
        <v>1</v>
      </c>
      <c r="J81" s="60">
        <v>1</v>
      </c>
      <c r="K81" s="60">
        <v>0.77</v>
      </c>
      <c r="L81" s="60">
        <v>0.43</v>
      </c>
      <c r="M81" s="60">
        <v>0.43</v>
      </c>
      <c r="N81" s="60">
        <v>0.2</v>
      </c>
      <c r="O81" s="60">
        <v>0.2</v>
      </c>
      <c r="P81" s="60">
        <v>0.2</v>
      </c>
      <c r="Q81" s="60">
        <v>0.2</v>
      </c>
      <c r="R81" s="60">
        <v>0.2</v>
      </c>
      <c r="S81" s="60">
        <v>0.2</v>
      </c>
      <c r="T81" s="60">
        <v>0.31</v>
      </c>
      <c r="U81" s="60">
        <v>0.54</v>
      </c>
      <c r="V81" s="60">
        <v>0.54</v>
      </c>
      <c r="W81" s="60">
        <v>0.54</v>
      </c>
      <c r="X81" s="60">
        <v>0.77</v>
      </c>
      <c r="Y81" s="60">
        <v>0.77</v>
      </c>
      <c r="Z81" s="60">
        <v>0.89</v>
      </c>
      <c r="AA81" s="60">
        <v>1</v>
      </c>
      <c r="AB81" s="60">
        <v>1</v>
      </c>
      <c r="AC81" s="60">
        <v>15.19</v>
      </c>
      <c r="AD81" s="60">
        <v>90.86</v>
      </c>
      <c r="AE81" s="60">
        <v>4737.7</v>
      </c>
    </row>
    <row r="82" spans="1:31">
      <c r="A82" s="60"/>
      <c r="B82" s="60"/>
      <c r="C82" s="60"/>
      <c r="D82" s="60" t="s">
        <v>36</v>
      </c>
      <c r="E82" s="60">
        <v>1</v>
      </c>
      <c r="F82" s="60">
        <v>1</v>
      </c>
      <c r="G82" s="60">
        <v>1</v>
      </c>
      <c r="H82" s="60">
        <v>1</v>
      </c>
      <c r="I82" s="60">
        <v>1</v>
      </c>
      <c r="J82" s="60">
        <v>1</v>
      </c>
      <c r="K82" s="60">
        <v>0.77</v>
      </c>
      <c r="L82" s="60">
        <v>0.53</v>
      </c>
      <c r="M82" s="60">
        <v>0.53</v>
      </c>
      <c r="N82" s="60">
        <v>0.3</v>
      </c>
      <c r="O82" s="60">
        <v>0.3</v>
      </c>
      <c r="P82" s="60">
        <v>0.3</v>
      </c>
      <c r="Q82" s="60">
        <v>0.3</v>
      </c>
      <c r="R82" s="60">
        <v>0.3</v>
      </c>
      <c r="S82" s="60">
        <v>0.3</v>
      </c>
      <c r="T82" s="60">
        <v>0.3</v>
      </c>
      <c r="U82" s="60">
        <v>0.3</v>
      </c>
      <c r="V82" s="60">
        <v>0.53</v>
      </c>
      <c r="W82" s="60">
        <v>0.54</v>
      </c>
      <c r="X82" s="60">
        <v>0.65</v>
      </c>
      <c r="Y82" s="60">
        <v>0.65</v>
      </c>
      <c r="Z82" s="60">
        <v>0.77</v>
      </c>
      <c r="AA82" s="60">
        <v>0.77</v>
      </c>
      <c r="AB82" s="60">
        <v>0.77</v>
      </c>
      <c r="AC82" s="60">
        <v>14.91</v>
      </c>
      <c r="AD82" s="60"/>
      <c r="AE82" s="60"/>
    </row>
    <row r="83" spans="1:31">
      <c r="A83" s="60"/>
      <c r="B83" s="60"/>
      <c r="C83" s="60"/>
      <c r="D83" s="60" t="s">
        <v>34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/>
      <c r="AE83" s="60"/>
    </row>
    <row r="84" spans="1:31">
      <c r="A84" s="60"/>
      <c r="B84" s="60"/>
      <c r="C84" s="60"/>
      <c r="D84" s="60" t="s">
        <v>37</v>
      </c>
      <c r="E84" s="60">
        <v>1</v>
      </c>
      <c r="F84" s="60">
        <v>1</v>
      </c>
      <c r="G84" s="60">
        <v>1</v>
      </c>
      <c r="H84" s="60">
        <v>1</v>
      </c>
      <c r="I84" s="60">
        <v>1</v>
      </c>
      <c r="J84" s="60">
        <v>1</v>
      </c>
      <c r="K84" s="60">
        <v>1</v>
      </c>
      <c r="L84" s="60">
        <v>1</v>
      </c>
      <c r="M84" s="60">
        <v>1</v>
      </c>
      <c r="N84" s="60">
        <v>1</v>
      </c>
      <c r="O84" s="60">
        <v>1</v>
      </c>
      <c r="P84" s="60">
        <v>1</v>
      </c>
      <c r="Q84" s="60">
        <v>1</v>
      </c>
      <c r="R84" s="60">
        <v>1</v>
      </c>
      <c r="S84" s="60">
        <v>1</v>
      </c>
      <c r="T84" s="60">
        <v>1</v>
      </c>
      <c r="U84" s="60">
        <v>1</v>
      </c>
      <c r="V84" s="60">
        <v>1</v>
      </c>
      <c r="W84" s="60">
        <v>1</v>
      </c>
      <c r="X84" s="60">
        <v>1</v>
      </c>
      <c r="Y84" s="60">
        <v>1</v>
      </c>
      <c r="Z84" s="60">
        <v>1</v>
      </c>
      <c r="AA84" s="60">
        <v>1</v>
      </c>
      <c r="AB84" s="60">
        <v>1</v>
      </c>
      <c r="AC84" s="60">
        <v>24</v>
      </c>
      <c r="AD84" s="60"/>
      <c r="AE84" s="60"/>
    </row>
    <row r="85" spans="1:31">
      <c r="A85" s="60" t="s">
        <v>63</v>
      </c>
      <c r="B85" s="60" t="s">
        <v>250</v>
      </c>
      <c r="C85" s="60" t="s">
        <v>251</v>
      </c>
      <c r="D85" s="60" t="s">
        <v>281</v>
      </c>
      <c r="E85" s="60">
        <v>0.1</v>
      </c>
      <c r="F85" s="60">
        <v>0.1</v>
      </c>
      <c r="G85" s="60">
        <v>0.1</v>
      </c>
      <c r="H85" s="60">
        <v>0.1</v>
      </c>
      <c r="I85" s="60">
        <v>0.1</v>
      </c>
      <c r="J85" s="60">
        <v>0.3</v>
      </c>
      <c r="K85" s="60">
        <v>0.7</v>
      </c>
      <c r="L85" s="60">
        <v>0.7</v>
      </c>
      <c r="M85" s="60">
        <v>0.7</v>
      </c>
      <c r="N85" s="60">
        <v>0.7</v>
      </c>
      <c r="O85" s="60">
        <v>0.2</v>
      </c>
      <c r="P85" s="60">
        <v>0.2</v>
      </c>
      <c r="Q85" s="60">
        <v>0.2</v>
      </c>
      <c r="R85" s="60">
        <v>0.2</v>
      </c>
      <c r="S85" s="60">
        <v>0.2</v>
      </c>
      <c r="T85" s="60">
        <v>0.2</v>
      </c>
      <c r="U85" s="60">
        <v>0.4</v>
      </c>
      <c r="V85" s="60">
        <v>0.4</v>
      </c>
      <c r="W85" s="60">
        <v>0.2</v>
      </c>
      <c r="X85" s="60">
        <v>0.2</v>
      </c>
      <c r="Y85" s="60">
        <v>0.2</v>
      </c>
      <c r="Z85" s="60">
        <v>0.2</v>
      </c>
      <c r="AA85" s="60">
        <v>0.1</v>
      </c>
      <c r="AB85" s="60">
        <v>0.1</v>
      </c>
      <c r="AC85" s="60">
        <v>6.6</v>
      </c>
      <c r="AD85" s="60">
        <v>38.6</v>
      </c>
      <c r="AE85" s="60">
        <v>2012.71</v>
      </c>
    </row>
    <row r="86" spans="1:31">
      <c r="A86" s="60"/>
      <c r="B86" s="60"/>
      <c r="C86" s="60"/>
      <c r="D86" s="60" t="s">
        <v>36</v>
      </c>
      <c r="E86" s="60">
        <v>0.1</v>
      </c>
      <c r="F86" s="60">
        <v>0.1</v>
      </c>
      <c r="G86" s="60">
        <v>0.1</v>
      </c>
      <c r="H86" s="60">
        <v>0.1</v>
      </c>
      <c r="I86" s="60">
        <v>0.1</v>
      </c>
      <c r="J86" s="60">
        <v>0.1</v>
      </c>
      <c r="K86" s="60">
        <v>0.3</v>
      </c>
      <c r="L86" s="60">
        <v>0.7</v>
      </c>
      <c r="M86" s="60">
        <v>0.7</v>
      </c>
      <c r="N86" s="60">
        <v>0.7</v>
      </c>
      <c r="O86" s="60">
        <v>0.2</v>
      </c>
      <c r="P86" s="60">
        <v>0.2</v>
      </c>
      <c r="Q86" s="60">
        <v>0.2</v>
      </c>
      <c r="R86" s="60">
        <v>0.2</v>
      </c>
      <c r="S86" s="60">
        <v>0.2</v>
      </c>
      <c r="T86" s="60">
        <v>0.2</v>
      </c>
      <c r="U86" s="60">
        <v>0.2</v>
      </c>
      <c r="V86" s="60">
        <v>0.2</v>
      </c>
      <c r="W86" s="60">
        <v>0.2</v>
      </c>
      <c r="X86" s="60">
        <v>0.2</v>
      </c>
      <c r="Y86" s="60">
        <v>0.2</v>
      </c>
      <c r="Z86" s="60">
        <v>0.2</v>
      </c>
      <c r="AA86" s="60">
        <v>0.1</v>
      </c>
      <c r="AB86" s="60">
        <v>0.1</v>
      </c>
      <c r="AC86" s="60">
        <v>5.6</v>
      </c>
      <c r="AD86" s="60"/>
      <c r="AE86" s="60"/>
    </row>
    <row r="87" spans="1:31">
      <c r="A87" s="60"/>
      <c r="B87" s="60"/>
      <c r="C87" s="60"/>
      <c r="D87" s="60" t="s">
        <v>34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/>
      <c r="AE87" s="60"/>
    </row>
    <row r="88" spans="1:31">
      <c r="A88" s="60"/>
      <c r="B88" s="60"/>
      <c r="C88" s="60"/>
      <c r="D88" s="60" t="s">
        <v>37</v>
      </c>
      <c r="E88" s="60">
        <v>1</v>
      </c>
      <c r="F88" s="60">
        <v>1</v>
      </c>
      <c r="G88" s="60">
        <v>1</v>
      </c>
      <c r="H88" s="60">
        <v>1</v>
      </c>
      <c r="I88" s="60">
        <v>1</v>
      </c>
      <c r="J88" s="60">
        <v>1</v>
      </c>
      <c r="K88" s="60">
        <v>1</v>
      </c>
      <c r="L88" s="60">
        <v>1</v>
      </c>
      <c r="M88" s="60">
        <v>1</v>
      </c>
      <c r="N88" s="60">
        <v>1</v>
      </c>
      <c r="O88" s="60">
        <v>1</v>
      </c>
      <c r="P88" s="60">
        <v>1</v>
      </c>
      <c r="Q88" s="60">
        <v>1</v>
      </c>
      <c r="R88" s="60">
        <v>1</v>
      </c>
      <c r="S88" s="60">
        <v>1</v>
      </c>
      <c r="T88" s="60">
        <v>1</v>
      </c>
      <c r="U88" s="60">
        <v>1</v>
      </c>
      <c r="V88" s="60">
        <v>1</v>
      </c>
      <c r="W88" s="60">
        <v>1</v>
      </c>
      <c r="X88" s="60">
        <v>1</v>
      </c>
      <c r="Y88" s="60">
        <v>1</v>
      </c>
      <c r="Z88" s="60">
        <v>1</v>
      </c>
      <c r="AA88" s="60">
        <v>1</v>
      </c>
      <c r="AB88" s="60">
        <v>1</v>
      </c>
      <c r="AC88" s="60">
        <v>24</v>
      </c>
      <c r="AD88" s="60"/>
      <c r="AE88" s="60"/>
    </row>
    <row r="89" spans="1:31">
      <c r="A89" s="60" t="s">
        <v>64</v>
      </c>
      <c r="B89" s="60" t="s">
        <v>250</v>
      </c>
      <c r="C89" s="60" t="s">
        <v>251</v>
      </c>
      <c r="D89" s="60" t="s">
        <v>281</v>
      </c>
      <c r="E89" s="60">
        <v>0.2</v>
      </c>
      <c r="F89" s="60">
        <v>0.2</v>
      </c>
      <c r="G89" s="60">
        <v>0.2</v>
      </c>
      <c r="H89" s="60">
        <v>0.2</v>
      </c>
      <c r="I89" s="60">
        <v>0.2</v>
      </c>
      <c r="J89" s="60">
        <v>0.2</v>
      </c>
      <c r="K89" s="60">
        <v>0.3</v>
      </c>
      <c r="L89" s="60">
        <v>0.4</v>
      </c>
      <c r="M89" s="60">
        <v>1</v>
      </c>
      <c r="N89" s="60">
        <v>1</v>
      </c>
      <c r="O89" s="60">
        <v>1</v>
      </c>
      <c r="P89" s="60">
        <v>1</v>
      </c>
      <c r="Q89" s="60">
        <v>0.5</v>
      </c>
      <c r="R89" s="60">
        <v>1</v>
      </c>
      <c r="S89" s="60">
        <v>1</v>
      </c>
      <c r="T89" s="60">
        <v>1</v>
      </c>
      <c r="U89" s="60">
        <v>1</v>
      </c>
      <c r="V89" s="60">
        <v>0.4</v>
      </c>
      <c r="W89" s="60">
        <v>0.3</v>
      </c>
      <c r="X89" s="60">
        <v>0.2</v>
      </c>
      <c r="Y89" s="60">
        <v>0.2</v>
      </c>
      <c r="Z89" s="60">
        <v>0.2</v>
      </c>
      <c r="AA89" s="60">
        <v>0.2</v>
      </c>
      <c r="AB89" s="60">
        <v>0.2</v>
      </c>
      <c r="AC89" s="60">
        <v>12.1</v>
      </c>
      <c r="AD89" s="60">
        <v>68.2</v>
      </c>
      <c r="AE89" s="60">
        <v>3556.14</v>
      </c>
    </row>
    <row r="90" spans="1:31">
      <c r="A90" s="60"/>
      <c r="B90" s="60"/>
      <c r="C90" s="60"/>
      <c r="D90" s="60" t="s">
        <v>36</v>
      </c>
      <c r="E90" s="60">
        <v>0.2</v>
      </c>
      <c r="F90" s="60">
        <v>0.2</v>
      </c>
      <c r="G90" s="60">
        <v>0.2</v>
      </c>
      <c r="H90" s="60">
        <v>0.2</v>
      </c>
      <c r="I90" s="60">
        <v>0.2</v>
      </c>
      <c r="J90" s="60">
        <v>0.2</v>
      </c>
      <c r="K90" s="60">
        <v>0.2</v>
      </c>
      <c r="L90" s="60">
        <v>0.3</v>
      </c>
      <c r="M90" s="60">
        <v>0.5</v>
      </c>
      <c r="N90" s="60">
        <v>0.5</v>
      </c>
      <c r="O90" s="60">
        <v>0.5</v>
      </c>
      <c r="P90" s="60">
        <v>0.5</v>
      </c>
      <c r="Q90" s="60">
        <v>0.5</v>
      </c>
      <c r="R90" s="60">
        <v>0.5</v>
      </c>
      <c r="S90" s="60">
        <v>0.5</v>
      </c>
      <c r="T90" s="60">
        <v>0.5</v>
      </c>
      <c r="U90" s="60">
        <v>0.5</v>
      </c>
      <c r="V90" s="60">
        <v>0.3</v>
      </c>
      <c r="W90" s="60">
        <v>0.2</v>
      </c>
      <c r="X90" s="60">
        <v>0.2</v>
      </c>
      <c r="Y90" s="60">
        <v>0.2</v>
      </c>
      <c r="Z90" s="60">
        <v>0.2</v>
      </c>
      <c r="AA90" s="60">
        <v>0.2</v>
      </c>
      <c r="AB90" s="60">
        <v>0.2</v>
      </c>
      <c r="AC90" s="60">
        <v>7.7</v>
      </c>
      <c r="AD90" s="60"/>
      <c r="AE90" s="60"/>
    </row>
    <row r="91" spans="1:31">
      <c r="A91" s="60"/>
      <c r="B91" s="60"/>
      <c r="C91" s="60"/>
      <c r="D91" s="60" t="s">
        <v>34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/>
      <c r="AE91" s="60"/>
    </row>
    <row r="92" spans="1:31">
      <c r="A92" s="60"/>
      <c r="B92" s="60"/>
      <c r="C92" s="60"/>
      <c r="D92" s="60" t="s">
        <v>37</v>
      </c>
      <c r="E92" s="60">
        <v>1</v>
      </c>
      <c r="F92" s="60">
        <v>1</v>
      </c>
      <c r="G92" s="60">
        <v>1</v>
      </c>
      <c r="H92" s="60">
        <v>1</v>
      </c>
      <c r="I92" s="60">
        <v>1</v>
      </c>
      <c r="J92" s="60">
        <v>1</v>
      </c>
      <c r="K92" s="60">
        <v>1</v>
      </c>
      <c r="L92" s="60">
        <v>1</v>
      </c>
      <c r="M92" s="60">
        <v>1</v>
      </c>
      <c r="N92" s="60">
        <v>1</v>
      </c>
      <c r="O92" s="60">
        <v>1</v>
      </c>
      <c r="P92" s="60">
        <v>1</v>
      </c>
      <c r="Q92" s="60">
        <v>1</v>
      </c>
      <c r="R92" s="60">
        <v>1</v>
      </c>
      <c r="S92" s="60">
        <v>1</v>
      </c>
      <c r="T92" s="60">
        <v>1</v>
      </c>
      <c r="U92" s="60">
        <v>1</v>
      </c>
      <c r="V92" s="60">
        <v>1</v>
      </c>
      <c r="W92" s="60">
        <v>1</v>
      </c>
      <c r="X92" s="60">
        <v>1</v>
      </c>
      <c r="Y92" s="60">
        <v>1</v>
      </c>
      <c r="Z92" s="60">
        <v>1</v>
      </c>
      <c r="AA92" s="60">
        <v>1</v>
      </c>
      <c r="AB92" s="60">
        <v>1</v>
      </c>
      <c r="AC92" s="60">
        <v>24</v>
      </c>
      <c r="AD92" s="60"/>
      <c r="AE92" s="60"/>
    </row>
    <row r="93" spans="1:31">
      <c r="A93" s="60" t="s">
        <v>65</v>
      </c>
      <c r="B93" s="60" t="s">
        <v>250</v>
      </c>
      <c r="C93" s="60" t="s">
        <v>251</v>
      </c>
      <c r="D93" s="60" t="s">
        <v>281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0.1</v>
      </c>
      <c r="K93" s="60">
        <v>0.1</v>
      </c>
      <c r="L93" s="60">
        <v>0.2</v>
      </c>
      <c r="M93" s="60">
        <v>0.2</v>
      </c>
      <c r="N93" s="60">
        <v>0.2</v>
      </c>
      <c r="O93" s="60">
        <v>0.2</v>
      </c>
      <c r="P93" s="60">
        <v>0.2</v>
      </c>
      <c r="Q93" s="60">
        <v>0.7</v>
      </c>
      <c r="R93" s="60">
        <v>0.2</v>
      </c>
      <c r="S93" s="60">
        <v>0.2</v>
      </c>
      <c r="T93" s="60">
        <v>0.2</v>
      </c>
      <c r="U93" s="60">
        <v>0.2</v>
      </c>
      <c r="V93" s="60">
        <v>0.2</v>
      </c>
      <c r="W93" s="60">
        <v>0.1</v>
      </c>
      <c r="X93" s="60">
        <v>0.1</v>
      </c>
      <c r="Y93" s="60">
        <v>0</v>
      </c>
      <c r="Z93" s="60">
        <v>0</v>
      </c>
      <c r="AA93" s="60">
        <v>0</v>
      </c>
      <c r="AB93" s="60">
        <v>0</v>
      </c>
      <c r="AC93" s="60">
        <v>3.1</v>
      </c>
      <c r="AD93" s="60">
        <v>16.850000000000001</v>
      </c>
      <c r="AE93" s="60">
        <v>878.61</v>
      </c>
    </row>
    <row r="94" spans="1:31">
      <c r="A94" s="60"/>
      <c r="B94" s="60"/>
      <c r="C94" s="60"/>
      <c r="D94" s="60" t="s">
        <v>36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0.05</v>
      </c>
      <c r="K94" s="60">
        <v>0.05</v>
      </c>
      <c r="L94" s="60">
        <v>0.05</v>
      </c>
      <c r="M94" s="60">
        <v>0.1</v>
      </c>
      <c r="N94" s="60">
        <v>0.1</v>
      </c>
      <c r="O94" s="60">
        <v>0.1</v>
      </c>
      <c r="P94" s="60">
        <v>0.1</v>
      </c>
      <c r="Q94" s="60">
        <v>0.2</v>
      </c>
      <c r="R94" s="60">
        <v>0.1</v>
      </c>
      <c r="S94" s="60">
        <v>0.1</v>
      </c>
      <c r="T94" s="60">
        <v>0.1</v>
      </c>
      <c r="U94" s="60">
        <v>0.1</v>
      </c>
      <c r="V94" s="60">
        <v>0.1</v>
      </c>
      <c r="W94" s="60">
        <v>0.05</v>
      </c>
      <c r="X94" s="60">
        <v>0.05</v>
      </c>
      <c r="Y94" s="60">
        <v>0</v>
      </c>
      <c r="Z94" s="60">
        <v>0</v>
      </c>
      <c r="AA94" s="60">
        <v>0</v>
      </c>
      <c r="AB94" s="60">
        <v>0</v>
      </c>
      <c r="AC94" s="60">
        <v>1.35</v>
      </c>
      <c r="AD94" s="60"/>
      <c r="AE94" s="60"/>
    </row>
    <row r="95" spans="1:31">
      <c r="A95" s="60"/>
      <c r="B95" s="60"/>
      <c r="C95" s="60"/>
      <c r="D95" s="60" t="s">
        <v>34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/>
      <c r="AE95" s="60"/>
    </row>
    <row r="96" spans="1:31">
      <c r="A96" s="60"/>
      <c r="B96" s="60"/>
      <c r="C96" s="60"/>
      <c r="D96" s="60" t="s">
        <v>37</v>
      </c>
      <c r="E96" s="60">
        <v>1</v>
      </c>
      <c r="F96" s="60">
        <v>1</v>
      </c>
      <c r="G96" s="60">
        <v>1</v>
      </c>
      <c r="H96" s="60">
        <v>1</v>
      </c>
      <c r="I96" s="60">
        <v>1</v>
      </c>
      <c r="J96" s="60">
        <v>1</v>
      </c>
      <c r="K96" s="60">
        <v>1</v>
      </c>
      <c r="L96" s="60">
        <v>1</v>
      </c>
      <c r="M96" s="60">
        <v>1</v>
      </c>
      <c r="N96" s="60">
        <v>1</v>
      </c>
      <c r="O96" s="60">
        <v>1</v>
      </c>
      <c r="P96" s="60">
        <v>1</v>
      </c>
      <c r="Q96" s="60">
        <v>1</v>
      </c>
      <c r="R96" s="60">
        <v>1</v>
      </c>
      <c r="S96" s="60">
        <v>1</v>
      </c>
      <c r="T96" s="60">
        <v>1</v>
      </c>
      <c r="U96" s="60">
        <v>1</v>
      </c>
      <c r="V96" s="60">
        <v>1</v>
      </c>
      <c r="W96" s="60">
        <v>1</v>
      </c>
      <c r="X96" s="60">
        <v>1</v>
      </c>
      <c r="Y96" s="60">
        <v>1</v>
      </c>
      <c r="Z96" s="60">
        <v>1</v>
      </c>
      <c r="AA96" s="60">
        <v>1</v>
      </c>
      <c r="AB96" s="60">
        <v>1</v>
      </c>
      <c r="AC96" s="60">
        <v>24</v>
      </c>
      <c r="AD96" s="60"/>
      <c r="AE96" s="60"/>
    </row>
    <row r="97" spans="1:31">
      <c r="A97" s="60" t="s">
        <v>66</v>
      </c>
      <c r="B97" s="60" t="s">
        <v>250</v>
      </c>
      <c r="C97" s="60" t="s">
        <v>251</v>
      </c>
      <c r="D97" s="60" t="s">
        <v>281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0.05</v>
      </c>
      <c r="M97" s="60">
        <v>0.5</v>
      </c>
      <c r="N97" s="60">
        <v>0.5</v>
      </c>
      <c r="O97" s="60">
        <v>0.2</v>
      </c>
      <c r="P97" s="60">
        <v>0.2</v>
      </c>
      <c r="Q97" s="60">
        <v>0.05</v>
      </c>
      <c r="R97" s="60">
        <v>0.5</v>
      </c>
      <c r="S97" s="60">
        <v>0.5</v>
      </c>
      <c r="T97" s="60">
        <v>0.2</v>
      </c>
      <c r="U97" s="60">
        <v>0.2</v>
      </c>
      <c r="V97" s="60">
        <v>0.2</v>
      </c>
      <c r="W97" s="60">
        <v>0.05</v>
      </c>
      <c r="X97" s="60">
        <v>0.05</v>
      </c>
      <c r="Y97" s="60">
        <v>0</v>
      </c>
      <c r="Z97" s="60">
        <v>0</v>
      </c>
      <c r="AA97" s="60">
        <v>0</v>
      </c>
      <c r="AB97" s="60">
        <v>0</v>
      </c>
      <c r="AC97" s="60">
        <v>3.2</v>
      </c>
      <c r="AD97" s="60">
        <v>19.2</v>
      </c>
      <c r="AE97" s="60">
        <v>1001.14</v>
      </c>
    </row>
    <row r="98" spans="1:31">
      <c r="A98" s="60"/>
      <c r="B98" s="60"/>
      <c r="C98" s="60"/>
      <c r="D98" s="60" t="s">
        <v>36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0.05</v>
      </c>
      <c r="M98" s="60">
        <v>0.5</v>
      </c>
      <c r="N98" s="60">
        <v>0.5</v>
      </c>
      <c r="O98" s="60">
        <v>0.2</v>
      </c>
      <c r="P98" s="60">
        <v>0.2</v>
      </c>
      <c r="Q98" s="60">
        <v>0.05</v>
      </c>
      <c r="R98" s="60">
        <v>0.5</v>
      </c>
      <c r="S98" s="60">
        <v>0.5</v>
      </c>
      <c r="T98" s="60">
        <v>0.2</v>
      </c>
      <c r="U98" s="60">
        <v>0.2</v>
      </c>
      <c r="V98" s="60">
        <v>0.2</v>
      </c>
      <c r="W98" s="60">
        <v>0.05</v>
      </c>
      <c r="X98" s="60">
        <v>0.05</v>
      </c>
      <c r="Y98" s="60">
        <v>0</v>
      </c>
      <c r="Z98" s="60">
        <v>0</v>
      </c>
      <c r="AA98" s="60">
        <v>0</v>
      </c>
      <c r="AB98" s="60">
        <v>0</v>
      </c>
      <c r="AC98" s="60">
        <v>3.2</v>
      </c>
      <c r="AD98" s="60"/>
      <c r="AE98" s="60"/>
    </row>
    <row r="99" spans="1:31">
      <c r="A99" s="60"/>
      <c r="B99" s="60"/>
      <c r="C99" s="60"/>
      <c r="D99" s="60" t="s">
        <v>34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/>
      <c r="AE99" s="60"/>
    </row>
    <row r="100" spans="1:31">
      <c r="A100" s="60"/>
      <c r="B100" s="60"/>
      <c r="C100" s="60"/>
      <c r="D100" s="60" t="s">
        <v>37</v>
      </c>
      <c r="E100" s="60">
        <v>1</v>
      </c>
      <c r="F100" s="60">
        <v>1</v>
      </c>
      <c r="G100" s="60">
        <v>1</v>
      </c>
      <c r="H100" s="60">
        <v>1</v>
      </c>
      <c r="I100" s="60">
        <v>1</v>
      </c>
      <c r="J100" s="60">
        <v>1</v>
      </c>
      <c r="K100" s="60">
        <v>1</v>
      </c>
      <c r="L100" s="60">
        <v>1</v>
      </c>
      <c r="M100" s="60">
        <v>1</v>
      </c>
      <c r="N100" s="60">
        <v>1</v>
      </c>
      <c r="O100" s="60">
        <v>1</v>
      </c>
      <c r="P100" s="60">
        <v>1</v>
      </c>
      <c r="Q100" s="60">
        <v>1</v>
      </c>
      <c r="R100" s="60">
        <v>1</v>
      </c>
      <c r="S100" s="60">
        <v>1</v>
      </c>
      <c r="T100" s="60">
        <v>1</v>
      </c>
      <c r="U100" s="60">
        <v>1</v>
      </c>
      <c r="V100" s="60">
        <v>1</v>
      </c>
      <c r="W100" s="60">
        <v>1</v>
      </c>
      <c r="X100" s="60">
        <v>1</v>
      </c>
      <c r="Y100" s="60">
        <v>1</v>
      </c>
      <c r="Z100" s="60">
        <v>1</v>
      </c>
      <c r="AA100" s="60">
        <v>1</v>
      </c>
      <c r="AB100" s="60">
        <v>1</v>
      </c>
      <c r="AC100" s="60">
        <v>24</v>
      </c>
      <c r="AD100" s="60"/>
      <c r="AE100" s="60"/>
    </row>
    <row r="101" spans="1:31">
      <c r="A101" s="60" t="s">
        <v>67</v>
      </c>
      <c r="B101" s="60" t="s">
        <v>250</v>
      </c>
      <c r="C101" s="60" t="s">
        <v>251</v>
      </c>
      <c r="D101" s="60" t="s">
        <v>281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0.09</v>
      </c>
      <c r="N101" s="60">
        <v>0.09</v>
      </c>
      <c r="O101" s="60">
        <v>0.18</v>
      </c>
      <c r="P101" s="60">
        <v>0.18</v>
      </c>
      <c r="Q101" s="60">
        <v>0</v>
      </c>
      <c r="R101" s="60">
        <v>0.18</v>
      </c>
      <c r="S101" s="60">
        <v>0.18</v>
      </c>
      <c r="T101" s="60">
        <v>0.18</v>
      </c>
      <c r="U101" s="60">
        <v>0.09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1.17</v>
      </c>
      <c r="AD101" s="60">
        <v>7.02</v>
      </c>
      <c r="AE101" s="60">
        <v>366.04</v>
      </c>
    </row>
    <row r="102" spans="1:31">
      <c r="A102" s="60"/>
      <c r="B102" s="60"/>
      <c r="C102" s="60"/>
      <c r="D102" s="60" t="s">
        <v>36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0.09</v>
      </c>
      <c r="N102" s="60">
        <v>0.09</v>
      </c>
      <c r="O102" s="60">
        <v>0.18</v>
      </c>
      <c r="P102" s="60">
        <v>0.18</v>
      </c>
      <c r="Q102" s="60">
        <v>0</v>
      </c>
      <c r="R102" s="60">
        <v>0.18</v>
      </c>
      <c r="S102" s="60">
        <v>0.18</v>
      </c>
      <c r="T102" s="60">
        <v>0.18</v>
      </c>
      <c r="U102" s="60">
        <v>0.09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1.17</v>
      </c>
      <c r="AD102" s="60"/>
      <c r="AE102" s="60"/>
    </row>
    <row r="103" spans="1:31">
      <c r="A103" s="60"/>
      <c r="B103" s="60"/>
      <c r="C103" s="60"/>
      <c r="D103" s="60" t="s">
        <v>34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/>
      <c r="AE103" s="60"/>
    </row>
    <row r="104" spans="1:31">
      <c r="A104" s="60"/>
      <c r="B104" s="60"/>
      <c r="C104" s="60"/>
      <c r="D104" s="60" t="s">
        <v>37</v>
      </c>
      <c r="E104" s="60">
        <v>1</v>
      </c>
      <c r="F104" s="60">
        <v>1</v>
      </c>
      <c r="G104" s="60">
        <v>1</v>
      </c>
      <c r="H104" s="60">
        <v>1</v>
      </c>
      <c r="I104" s="60">
        <v>1</v>
      </c>
      <c r="J104" s="60">
        <v>1</v>
      </c>
      <c r="K104" s="60">
        <v>1</v>
      </c>
      <c r="L104" s="60">
        <v>1</v>
      </c>
      <c r="M104" s="60">
        <v>1</v>
      </c>
      <c r="N104" s="60">
        <v>1</v>
      </c>
      <c r="O104" s="60">
        <v>1</v>
      </c>
      <c r="P104" s="60">
        <v>1</v>
      </c>
      <c r="Q104" s="60">
        <v>1</v>
      </c>
      <c r="R104" s="60">
        <v>1</v>
      </c>
      <c r="S104" s="60">
        <v>1</v>
      </c>
      <c r="T104" s="60">
        <v>1</v>
      </c>
      <c r="U104" s="60">
        <v>1</v>
      </c>
      <c r="V104" s="60">
        <v>1</v>
      </c>
      <c r="W104" s="60">
        <v>1</v>
      </c>
      <c r="X104" s="60">
        <v>1</v>
      </c>
      <c r="Y104" s="60">
        <v>1</v>
      </c>
      <c r="Z104" s="60">
        <v>1</v>
      </c>
      <c r="AA104" s="60">
        <v>1</v>
      </c>
      <c r="AB104" s="60">
        <v>1</v>
      </c>
      <c r="AC104" s="60">
        <v>24</v>
      </c>
      <c r="AD104" s="60"/>
      <c r="AE104" s="60"/>
    </row>
    <row r="105" spans="1:31">
      <c r="A105" s="60" t="s">
        <v>68</v>
      </c>
      <c r="B105" s="60" t="s">
        <v>250</v>
      </c>
      <c r="C105" s="60" t="s">
        <v>251</v>
      </c>
      <c r="D105" s="60" t="s">
        <v>252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0.5</v>
      </c>
      <c r="L105" s="60">
        <v>1</v>
      </c>
      <c r="M105" s="60">
        <v>1</v>
      </c>
      <c r="N105" s="60">
        <v>1</v>
      </c>
      <c r="O105" s="60">
        <v>1</v>
      </c>
      <c r="P105" s="60">
        <v>0.5</v>
      </c>
      <c r="Q105" s="60">
        <v>0</v>
      </c>
      <c r="R105" s="60">
        <v>1</v>
      </c>
      <c r="S105" s="60">
        <v>1</v>
      </c>
      <c r="T105" s="60">
        <v>1</v>
      </c>
      <c r="U105" s="60">
        <v>1</v>
      </c>
      <c r="V105" s="60">
        <v>1</v>
      </c>
      <c r="W105" s="60">
        <v>1</v>
      </c>
      <c r="X105" s="60">
        <v>1</v>
      </c>
      <c r="Y105" s="60">
        <v>1</v>
      </c>
      <c r="Z105" s="60">
        <v>1</v>
      </c>
      <c r="AA105" s="60">
        <v>0.5</v>
      </c>
      <c r="AB105" s="60">
        <v>0</v>
      </c>
      <c r="AC105" s="60">
        <v>14.5</v>
      </c>
      <c r="AD105" s="60">
        <v>101.5</v>
      </c>
      <c r="AE105" s="60">
        <v>5292.5</v>
      </c>
    </row>
    <row r="106" spans="1:31">
      <c r="A106" s="60" t="s">
        <v>245</v>
      </c>
      <c r="B106" s="60" t="s">
        <v>290</v>
      </c>
      <c r="C106" s="60" t="s">
        <v>251</v>
      </c>
      <c r="D106" s="60" t="s">
        <v>252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</row>
    <row r="107" spans="1:31">
      <c r="A107" s="60" t="s">
        <v>287</v>
      </c>
      <c r="B107" s="60" t="s">
        <v>290</v>
      </c>
      <c r="C107" s="60" t="s">
        <v>251</v>
      </c>
      <c r="D107" s="60" t="s">
        <v>252</v>
      </c>
      <c r="E107" s="60">
        <v>0.5</v>
      </c>
      <c r="F107" s="60">
        <v>0.5</v>
      </c>
      <c r="G107" s="60">
        <v>0.5</v>
      </c>
      <c r="H107" s="60">
        <v>0.5</v>
      </c>
      <c r="I107" s="60">
        <v>0.5</v>
      </c>
      <c r="J107" s="60">
        <v>0.5</v>
      </c>
      <c r="K107" s="60">
        <v>0.5</v>
      </c>
      <c r="L107" s="60">
        <v>0.5</v>
      </c>
      <c r="M107" s="60">
        <v>0.5</v>
      </c>
      <c r="N107" s="60">
        <v>0.5</v>
      </c>
      <c r="O107" s="60">
        <v>0.5</v>
      </c>
      <c r="P107" s="60">
        <v>0.5</v>
      </c>
      <c r="Q107" s="60">
        <v>0.5</v>
      </c>
      <c r="R107" s="60">
        <v>0.5</v>
      </c>
      <c r="S107" s="60">
        <v>0.5</v>
      </c>
      <c r="T107" s="60">
        <v>0.5</v>
      </c>
      <c r="U107" s="60">
        <v>0.5</v>
      </c>
      <c r="V107" s="60">
        <v>0.5</v>
      </c>
      <c r="W107" s="60">
        <v>0.5</v>
      </c>
      <c r="X107" s="60">
        <v>0.5</v>
      </c>
      <c r="Y107" s="60">
        <v>0.5</v>
      </c>
      <c r="Z107" s="60">
        <v>0.5</v>
      </c>
      <c r="AA107" s="60">
        <v>0.5</v>
      </c>
      <c r="AB107" s="60">
        <v>0.5</v>
      </c>
      <c r="AC107" s="60">
        <v>12</v>
      </c>
      <c r="AD107" s="60">
        <v>84</v>
      </c>
      <c r="AE107" s="60">
        <v>4380</v>
      </c>
    </row>
    <row r="108" spans="1:31">
      <c r="A108" s="60" t="s">
        <v>69</v>
      </c>
      <c r="B108" s="60" t="s">
        <v>290</v>
      </c>
      <c r="C108" s="60" t="s">
        <v>251</v>
      </c>
      <c r="D108" s="60" t="s">
        <v>252</v>
      </c>
      <c r="E108" s="60">
        <v>0.25</v>
      </c>
      <c r="F108" s="60">
        <v>0.25</v>
      </c>
      <c r="G108" s="60">
        <v>0.25</v>
      </c>
      <c r="H108" s="60">
        <v>0.25</v>
      </c>
      <c r="I108" s="60">
        <v>0.25</v>
      </c>
      <c r="J108" s="60">
        <v>0.25</v>
      </c>
      <c r="K108" s="60">
        <v>0.25</v>
      </c>
      <c r="L108" s="60">
        <v>0.25</v>
      </c>
      <c r="M108" s="60">
        <v>0.25</v>
      </c>
      <c r="N108" s="60">
        <v>0.25</v>
      </c>
      <c r="O108" s="60">
        <v>0.25</v>
      </c>
      <c r="P108" s="60">
        <v>0.25</v>
      </c>
      <c r="Q108" s="60">
        <v>0.25</v>
      </c>
      <c r="R108" s="60">
        <v>0.25</v>
      </c>
      <c r="S108" s="60">
        <v>0.25</v>
      </c>
      <c r="T108" s="60">
        <v>0.25</v>
      </c>
      <c r="U108" s="60">
        <v>0.25</v>
      </c>
      <c r="V108" s="60">
        <v>0.25</v>
      </c>
      <c r="W108" s="60">
        <v>0.25</v>
      </c>
      <c r="X108" s="60">
        <v>0.25</v>
      </c>
      <c r="Y108" s="60">
        <v>0.25</v>
      </c>
      <c r="Z108" s="60">
        <v>0.25</v>
      </c>
      <c r="AA108" s="60">
        <v>0.25</v>
      </c>
      <c r="AB108" s="60">
        <v>0.25</v>
      </c>
      <c r="AC108" s="60">
        <v>6</v>
      </c>
      <c r="AD108" s="60">
        <v>42</v>
      </c>
      <c r="AE108" s="60">
        <v>2190</v>
      </c>
    </row>
    <row r="109" spans="1:31">
      <c r="A109" s="60" t="s">
        <v>246</v>
      </c>
      <c r="B109" s="60" t="s">
        <v>250</v>
      </c>
      <c r="C109" s="60" t="s">
        <v>251</v>
      </c>
      <c r="D109" s="60" t="s">
        <v>278</v>
      </c>
      <c r="E109" s="60">
        <v>0.2</v>
      </c>
      <c r="F109" s="60">
        <v>0.15</v>
      </c>
      <c r="G109" s="60">
        <v>0.15</v>
      </c>
      <c r="H109" s="60">
        <v>0.15</v>
      </c>
      <c r="I109" s="60">
        <v>0.2</v>
      </c>
      <c r="J109" s="60">
        <v>0.25</v>
      </c>
      <c r="K109" s="60">
        <v>0.5</v>
      </c>
      <c r="L109" s="60">
        <v>0.6</v>
      </c>
      <c r="M109" s="60">
        <v>0.55000000000000004</v>
      </c>
      <c r="N109" s="60">
        <v>0.45</v>
      </c>
      <c r="O109" s="60">
        <v>0.4</v>
      </c>
      <c r="P109" s="60">
        <v>0.45</v>
      </c>
      <c r="Q109" s="60">
        <v>0.4</v>
      </c>
      <c r="R109" s="60">
        <v>0.35</v>
      </c>
      <c r="S109" s="60">
        <v>0.3</v>
      </c>
      <c r="T109" s="60">
        <v>0.3</v>
      </c>
      <c r="U109" s="60">
        <v>0.3</v>
      </c>
      <c r="V109" s="60">
        <v>0.4</v>
      </c>
      <c r="W109" s="60">
        <v>0.55000000000000004</v>
      </c>
      <c r="X109" s="60">
        <v>0.6</v>
      </c>
      <c r="Y109" s="60">
        <v>0.5</v>
      </c>
      <c r="Z109" s="60">
        <v>0.55000000000000004</v>
      </c>
      <c r="AA109" s="60">
        <v>0.45</v>
      </c>
      <c r="AB109" s="60">
        <v>0.25</v>
      </c>
      <c r="AC109" s="60">
        <v>9</v>
      </c>
      <c r="AD109" s="60">
        <v>63.3</v>
      </c>
      <c r="AE109" s="60">
        <v>3300.64</v>
      </c>
    </row>
    <row r="110" spans="1:31">
      <c r="A110" s="60"/>
      <c r="B110" s="60"/>
      <c r="C110" s="60"/>
      <c r="D110" s="60" t="s">
        <v>285</v>
      </c>
      <c r="E110" s="60">
        <v>0.2</v>
      </c>
      <c r="F110" s="60">
        <v>0.15</v>
      </c>
      <c r="G110" s="60">
        <v>0.15</v>
      </c>
      <c r="H110" s="60">
        <v>0.15</v>
      </c>
      <c r="I110" s="60">
        <v>0.2</v>
      </c>
      <c r="J110" s="60">
        <v>0.25</v>
      </c>
      <c r="K110" s="60">
        <v>0.4</v>
      </c>
      <c r="L110" s="60">
        <v>0.5</v>
      </c>
      <c r="M110" s="60">
        <v>0.5</v>
      </c>
      <c r="N110" s="60">
        <v>0.5</v>
      </c>
      <c r="O110" s="60">
        <v>0.45</v>
      </c>
      <c r="P110" s="60">
        <v>0.5</v>
      </c>
      <c r="Q110" s="60">
        <v>0.5</v>
      </c>
      <c r="R110" s="60">
        <v>0.45</v>
      </c>
      <c r="S110" s="60">
        <v>0.4</v>
      </c>
      <c r="T110" s="60">
        <v>0.4</v>
      </c>
      <c r="U110" s="60">
        <v>0.35</v>
      </c>
      <c r="V110" s="60">
        <v>0.4</v>
      </c>
      <c r="W110" s="60">
        <v>0.55000000000000004</v>
      </c>
      <c r="X110" s="60">
        <v>0.55000000000000004</v>
      </c>
      <c r="Y110" s="60">
        <v>0.5</v>
      </c>
      <c r="Z110" s="60">
        <v>0.55000000000000004</v>
      </c>
      <c r="AA110" s="60">
        <v>0.4</v>
      </c>
      <c r="AB110" s="60">
        <v>0.3</v>
      </c>
      <c r="AC110" s="60">
        <v>9.3000000000000007</v>
      </c>
      <c r="AD110" s="60"/>
      <c r="AE110" s="60"/>
    </row>
    <row r="111" spans="1:31">
      <c r="A111" s="60"/>
      <c r="B111" s="60"/>
      <c r="C111" s="60"/>
      <c r="D111" s="60" t="s">
        <v>286</v>
      </c>
      <c r="E111" s="60">
        <v>0.25</v>
      </c>
      <c r="F111" s="60">
        <v>0.2</v>
      </c>
      <c r="G111" s="60">
        <v>0.2</v>
      </c>
      <c r="H111" s="60">
        <v>0.2</v>
      </c>
      <c r="I111" s="60">
        <v>0.2</v>
      </c>
      <c r="J111" s="60">
        <v>0.3</v>
      </c>
      <c r="K111" s="60">
        <v>0.5</v>
      </c>
      <c r="L111" s="60">
        <v>0.5</v>
      </c>
      <c r="M111" s="60">
        <v>0.5</v>
      </c>
      <c r="N111" s="60">
        <v>0.55000000000000004</v>
      </c>
      <c r="O111" s="60">
        <v>0.5</v>
      </c>
      <c r="P111" s="60">
        <v>0.5</v>
      </c>
      <c r="Q111" s="60">
        <v>0.4</v>
      </c>
      <c r="R111" s="60">
        <v>0.4</v>
      </c>
      <c r="S111" s="60">
        <v>0.3</v>
      </c>
      <c r="T111" s="60">
        <v>0.3</v>
      </c>
      <c r="U111" s="60">
        <v>0.3</v>
      </c>
      <c r="V111" s="60">
        <v>0.4</v>
      </c>
      <c r="W111" s="60">
        <v>0.5</v>
      </c>
      <c r="X111" s="60">
        <v>0.5</v>
      </c>
      <c r="Y111" s="60">
        <v>0.4</v>
      </c>
      <c r="Z111" s="60">
        <v>0.5</v>
      </c>
      <c r="AA111" s="60">
        <v>0.4</v>
      </c>
      <c r="AB111" s="60">
        <v>0.2</v>
      </c>
      <c r="AC111" s="60">
        <v>9</v>
      </c>
      <c r="AD111" s="60"/>
      <c r="AE111" s="60"/>
    </row>
    <row r="112" spans="1:31">
      <c r="A112" s="60" t="s">
        <v>70</v>
      </c>
      <c r="B112" s="60" t="s">
        <v>250</v>
      </c>
      <c r="C112" s="60" t="s">
        <v>251</v>
      </c>
      <c r="D112" s="60" t="s">
        <v>281</v>
      </c>
      <c r="E112" s="60">
        <v>0.2</v>
      </c>
      <c r="F112" s="60">
        <v>0.15</v>
      </c>
      <c r="G112" s="60">
        <v>0.15</v>
      </c>
      <c r="H112" s="60">
        <v>0.15</v>
      </c>
      <c r="I112" s="60">
        <v>0.2</v>
      </c>
      <c r="J112" s="60">
        <v>0.35</v>
      </c>
      <c r="K112" s="60">
        <v>0.6</v>
      </c>
      <c r="L112" s="60">
        <v>0.8</v>
      </c>
      <c r="M112" s="60">
        <v>0.55000000000000004</v>
      </c>
      <c r="N112" s="60">
        <v>0.4</v>
      </c>
      <c r="O112" s="60">
        <v>0.3</v>
      </c>
      <c r="P112" s="60">
        <v>0.2</v>
      </c>
      <c r="Q112" s="60">
        <v>0.2</v>
      </c>
      <c r="R112" s="60">
        <v>0.2</v>
      </c>
      <c r="S112" s="60">
        <v>0.2</v>
      </c>
      <c r="T112" s="60">
        <v>0.2</v>
      </c>
      <c r="U112" s="60">
        <v>0.2</v>
      </c>
      <c r="V112" s="60">
        <v>0.3</v>
      </c>
      <c r="W112" s="60">
        <v>0.55000000000000004</v>
      </c>
      <c r="X112" s="60">
        <v>0.4</v>
      </c>
      <c r="Y112" s="60">
        <v>0.4</v>
      </c>
      <c r="Z112" s="60">
        <v>0.6</v>
      </c>
      <c r="AA112" s="60">
        <v>0.45</v>
      </c>
      <c r="AB112" s="60">
        <v>0.25</v>
      </c>
      <c r="AC112" s="60">
        <v>8</v>
      </c>
      <c r="AD112" s="60">
        <v>40</v>
      </c>
      <c r="AE112" s="60">
        <v>2085.71</v>
      </c>
    </row>
    <row r="113" spans="1:31">
      <c r="A113" s="60"/>
      <c r="B113" s="60"/>
      <c r="C113" s="60"/>
      <c r="D113" s="60" t="s">
        <v>135</v>
      </c>
      <c r="E113" s="60">
        <v>0.2</v>
      </c>
      <c r="F113" s="60">
        <v>0.15</v>
      </c>
      <c r="G113" s="60">
        <v>0.15</v>
      </c>
      <c r="H113" s="60">
        <v>0.15</v>
      </c>
      <c r="I113" s="60">
        <v>0.2</v>
      </c>
      <c r="J113" s="60">
        <v>0.25</v>
      </c>
      <c r="K113" s="60">
        <v>0.35</v>
      </c>
      <c r="L113" s="60">
        <v>0.6</v>
      </c>
      <c r="M113" s="60">
        <v>0.8</v>
      </c>
      <c r="N113" s="60">
        <v>0.55000000000000004</v>
      </c>
      <c r="O113" s="60">
        <v>0.4</v>
      </c>
      <c r="P113" s="60">
        <v>0.3</v>
      </c>
      <c r="Q113" s="60">
        <v>0.2</v>
      </c>
      <c r="R113" s="60">
        <v>0.2</v>
      </c>
      <c r="S113" s="60">
        <v>0.2</v>
      </c>
      <c r="T113" s="60">
        <v>0.2</v>
      </c>
      <c r="U113" s="60">
        <v>0.2</v>
      </c>
      <c r="V113" s="60">
        <v>0.25</v>
      </c>
      <c r="W113" s="60">
        <v>0.3</v>
      </c>
      <c r="X113" s="60">
        <v>0.4</v>
      </c>
      <c r="Y113" s="60">
        <v>0.4</v>
      </c>
      <c r="Z113" s="60">
        <v>0.4</v>
      </c>
      <c r="AA113" s="60">
        <v>0.6</v>
      </c>
      <c r="AB113" s="60">
        <v>0.35</v>
      </c>
      <c r="AC113" s="60">
        <v>7.8</v>
      </c>
      <c r="AD113" s="60"/>
      <c r="AE113" s="60"/>
    </row>
    <row r="114" spans="1:31">
      <c r="A114" s="60" t="s">
        <v>71</v>
      </c>
      <c r="B114" s="60" t="s">
        <v>250</v>
      </c>
      <c r="C114" s="60" t="s">
        <v>251</v>
      </c>
      <c r="D114" s="60" t="s">
        <v>252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1</v>
      </c>
      <c r="N114" s="60">
        <v>1</v>
      </c>
      <c r="O114" s="60">
        <v>1</v>
      </c>
      <c r="P114" s="60">
        <v>1</v>
      </c>
      <c r="Q114" s="60">
        <v>1</v>
      </c>
      <c r="R114" s="60">
        <v>1</v>
      </c>
      <c r="S114" s="60">
        <v>1</v>
      </c>
      <c r="T114" s="60">
        <v>1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8</v>
      </c>
      <c r="AD114" s="60">
        <v>56</v>
      </c>
      <c r="AE114" s="60">
        <v>2920</v>
      </c>
    </row>
    <row r="115" spans="1:31">
      <c r="A115" s="60" t="s">
        <v>277</v>
      </c>
      <c r="B115" s="60" t="s">
        <v>288</v>
      </c>
      <c r="C115" s="60" t="s">
        <v>251</v>
      </c>
      <c r="D115" s="60" t="s">
        <v>252</v>
      </c>
      <c r="E115" s="60">
        <v>1</v>
      </c>
      <c r="F115" s="60">
        <v>1</v>
      </c>
      <c r="G115" s="60">
        <v>1</v>
      </c>
      <c r="H115" s="60">
        <v>1</v>
      </c>
      <c r="I115" s="60">
        <v>1</v>
      </c>
      <c r="J115" s="60">
        <v>1</v>
      </c>
      <c r="K115" s="60">
        <v>1</v>
      </c>
      <c r="L115" s="60">
        <v>1</v>
      </c>
      <c r="M115" s="60">
        <v>1</v>
      </c>
      <c r="N115" s="60">
        <v>1</v>
      </c>
      <c r="O115" s="60">
        <v>1</v>
      </c>
      <c r="P115" s="60">
        <v>1</v>
      </c>
      <c r="Q115" s="60">
        <v>1</v>
      </c>
      <c r="R115" s="60">
        <v>1</v>
      </c>
      <c r="S115" s="60">
        <v>1</v>
      </c>
      <c r="T115" s="60">
        <v>1</v>
      </c>
      <c r="U115" s="60">
        <v>1</v>
      </c>
      <c r="V115" s="60">
        <v>1</v>
      </c>
      <c r="W115" s="60">
        <v>1</v>
      </c>
      <c r="X115" s="60">
        <v>1</v>
      </c>
      <c r="Y115" s="60">
        <v>1</v>
      </c>
      <c r="Z115" s="60">
        <v>1</v>
      </c>
      <c r="AA115" s="60">
        <v>1</v>
      </c>
      <c r="AB115" s="60">
        <v>1</v>
      </c>
      <c r="AC115" s="60">
        <v>24</v>
      </c>
      <c r="AD115" s="60">
        <v>168</v>
      </c>
      <c r="AE115" s="60">
        <v>8760</v>
      </c>
    </row>
    <row r="116" spans="1:31">
      <c r="A116" s="60" t="s">
        <v>255</v>
      </c>
      <c r="B116" s="60" t="s">
        <v>250</v>
      </c>
      <c r="C116" s="60" t="s">
        <v>251</v>
      </c>
      <c r="D116" s="60" t="s">
        <v>252</v>
      </c>
      <c r="E116" s="60">
        <v>1</v>
      </c>
      <c r="F116" s="60">
        <v>1</v>
      </c>
      <c r="G116" s="60">
        <v>1</v>
      </c>
      <c r="H116" s="60">
        <v>1</v>
      </c>
      <c r="I116" s="60">
        <v>1</v>
      </c>
      <c r="J116" s="60">
        <v>1</v>
      </c>
      <c r="K116" s="60">
        <v>1</v>
      </c>
      <c r="L116" s="60">
        <v>1</v>
      </c>
      <c r="M116" s="60">
        <v>1</v>
      </c>
      <c r="N116" s="60">
        <v>1</v>
      </c>
      <c r="O116" s="60">
        <v>1</v>
      </c>
      <c r="P116" s="60">
        <v>1</v>
      </c>
      <c r="Q116" s="60">
        <v>1</v>
      </c>
      <c r="R116" s="60">
        <v>1</v>
      </c>
      <c r="S116" s="60">
        <v>1</v>
      </c>
      <c r="T116" s="60">
        <v>1</v>
      </c>
      <c r="U116" s="60">
        <v>1</v>
      </c>
      <c r="V116" s="60">
        <v>1</v>
      </c>
      <c r="W116" s="60">
        <v>1</v>
      </c>
      <c r="X116" s="60">
        <v>1</v>
      </c>
      <c r="Y116" s="60">
        <v>1</v>
      </c>
      <c r="Z116" s="60">
        <v>1</v>
      </c>
      <c r="AA116" s="60">
        <v>1</v>
      </c>
      <c r="AB116" s="60">
        <v>1</v>
      </c>
      <c r="AC116" s="60">
        <v>24</v>
      </c>
      <c r="AD116" s="60">
        <v>168</v>
      </c>
      <c r="AE116" s="60">
        <v>8760</v>
      </c>
    </row>
    <row r="117" spans="1:31">
      <c r="A117" s="60" t="s">
        <v>257</v>
      </c>
      <c r="B117" s="60" t="s">
        <v>250</v>
      </c>
      <c r="C117" s="60" t="s">
        <v>251</v>
      </c>
      <c r="D117" s="60" t="s">
        <v>252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</row>
    <row r="118" spans="1:31">
      <c r="A118" s="60" t="s">
        <v>279</v>
      </c>
      <c r="B118" s="60" t="s">
        <v>288</v>
      </c>
      <c r="C118" s="60" t="s">
        <v>251</v>
      </c>
      <c r="D118" s="60" t="s">
        <v>252</v>
      </c>
      <c r="E118" s="60">
        <v>1</v>
      </c>
      <c r="F118" s="60">
        <v>1</v>
      </c>
      <c r="G118" s="60">
        <v>1</v>
      </c>
      <c r="H118" s="60">
        <v>1</v>
      </c>
      <c r="I118" s="60">
        <v>1</v>
      </c>
      <c r="J118" s="60">
        <v>1</v>
      </c>
      <c r="K118" s="60">
        <v>1</v>
      </c>
      <c r="L118" s="60">
        <v>1</v>
      </c>
      <c r="M118" s="60">
        <v>1</v>
      </c>
      <c r="N118" s="60">
        <v>1</v>
      </c>
      <c r="O118" s="60">
        <v>1</v>
      </c>
      <c r="P118" s="60">
        <v>1</v>
      </c>
      <c r="Q118" s="60">
        <v>1</v>
      </c>
      <c r="R118" s="60">
        <v>1</v>
      </c>
      <c r="S118" s="60">
        <v>1</v>
      </c>
      <c r="T118" s="60">
        <v>1</v>
      </c>
      <c r="U118" s="60">
        <v>1</v>
      </c>
      <c r="V118" s="60">
        <v>1</v>
      </c>
      <c r="W118" s="60">
        <v>1</v>
      </c>
      <c r="X118" s="60">
        <v>1</v>
      </c>
      <c r="Y118" s="60">
        <v>1</v>
      </c>
      <c r="Z118" s="60">
        <v>1</v>
      </c>
      <c r="AA118" s="60">
        <v>1</v>
      </c>
      <c r="AB118" s="60">
        <v>1</v>
      </c>
      <c r="AC118" s="60">
        <v>24</v>
      </c>
      <c r="AD118" s="60">
        <v>168</v>
      </c>
      <c r="AE118" s="60">
        <v>8760</v>
      </c>
    </row>
    <row r="119" spans="1:31">
      <c r="A119" s="60" t="s">
        <v>265</v>
      </c>
      <c r="B119" s="60" t="s">
        <v>256</v>
      </c>
      <c r="C119" s="60" t="s">
        <v>251</v>
      </c>
      <c r="D119" s="60" t="s">
        <v>252</v>
      </c>
      <c r="E119" s="60">
        <v>1</v>
      </c>
      <c r="F119" s="60">
        <v>1</v>
      </c>
      <c r="G119" s="60">
        <v>1</v>
      </c>
      <c r="H119" s="60">
        <v>1</v>
      </c>
      <c r="I119" s="60">
        <v>1</v>
      </c>
      <c r="J119" s="60">
        <v>1</v>
      </c>
      <c r="K119" s="60">
        <v>1</v>
      </c>
      <c r="L119" s="60">
        <v>1</v>
      </c>
      <c r="M119" s="60">
        <v>1</v>
      </c>
      <c r="N119" s="60">
        <v>1</v>
      </c>
      <c r="O119" s="60">
        <v>1</v>
      </c>
      <c r="P119" s="60">
        <v>1</v>
      </c>
      <c r="Q119" s="60">
        <v>1</v>
      </c>
      <c r="R119" s="60">
        <v>1</v>
      </c>
      <c r="S119" s="60">
        <v>1</v>
      </c>
      <c r="T119" s="60">
        <v>1</v>
      </c>
      <c r="U119" s="60">
        <v>1</v>
      </c>
      <c r="V119" s="60">
        <v>1</v>
      </c>
      <c r="W119" s="60">
        <v>1</v>
      </c>
      <c r="X119" s="60">
        <v>1</v>
      </c>
      <c r="Y119" s="60">
        <v>1</v>
      </c>
      <c r="Z119" s="60">
        <v>1</v>
      </c>
      <c r="AA119" s="60">
        <v>1</v>
      </c>
      <c r="AB119" s="60">
        <v>1</v>
      </c>
      <c r="AC119" s="60">
        <v>24</v>
      </c>
      <c r="AD119" s="60">
        <v>168</v>
      </c>
      <c r="AE119" s="60">
        <v>8760</v>
      </c>
    </row>
    <row r="120" spans="1:31">
      <c r="A120" s="60" t="s">
        <v>266</v>
      </c>
      <c r="B120" s="60" t="s">
        <v>250</v>
      </c>
      <c r="C120" s="60" t="s">
        <v>251</v>
      </c>
      <c r="D120" s="60" t="s">
        <v>252</v>
      </c>
      <c r="E120" s="60">
        <v>1</v>
      </c>
      <c r="F120" s="60">
        <v>1</v>
      </c>
      <c r="G120" s="60">
        <v>1</v>
      </c>
      <c r="H120" s="60">
        <v>1</v>
      </c>
      <c r="I120" s="60">
        <v>1</v>
      </c>
      <c r="J120" s="60">
        <v>1</v>
      </c>
      <c r="K120" s="60">
        <v>1</v>
      </c>
      <c r="L120" s="60">
        <v>1</v>
      </c>
      <c r="M120" s="60">
        <v>1</v>
      </c>
      <c r="N120" s="60">
        <v>1</v>
      </c>
      <c r="O120" s="60">
        <v>1</v>
      </c>
      <c r="P120" s="60">
        <v>1</v>
      </c>
      <c r="Q120" s="60">
        <v>1</v>
      </c>
      <c r="R120" s="60">
        <v>1</v>
      </c>
      <c r="S120" s="60">
        <v>1</v>
      </c>
      <c r="T120" s="60">
        <v>1</v>
      </c>
      <c r="U120" s="60">
        <v>1</v>
      </c>
      <c r="V120" s="60">
        <v>1</v>
      </c>
      <c r="W120" s="60">
        <v>1</v>
      </c>
      <c r="X120" s="60">
        <v>1</v>
      </c>
      <c r="Y120" s="60">
        <v>1</v>
      </c>
      <c r="Z120" s="60">
        <v>1</v>
      </c>
      <c r="AA120" s="60">
        <v>1</v>
      </c>
      <c r="AB120" s="60">
        <v>1</v>
      </c>
      <c r="AC120" s="60">
        <v>24</v>
      </c>
      <c r="AD120" s="60">
        <v>168</v>
      </c>
      <c r="AE120" s="60">
        <v>8760</v>
      </c>
    </row>
    <row r="121" spans="1:31">
      <c r="A121" s="60" t="s">
        <v>267</v>
      </c>
      <c r="B121" s="60" t="s">
        <v>250</v>
      </c>
      <c r="C121" s="60" t="s">
        <v>251</v>
      </c>
      <c r="D121" s="60" t="s">
        <v>252</v>
      </c>
      <c r="E121" s="60">
        <v>1</v>
      </c>
      <c r="F121" s="60">
        <v>1</v>
      </c>
      <c r="G121" s="60">
        <v>1</v>
      </c>
      <c r="H121" s="60">
        <v>1</v>
      </c>
      <c r="I121" s="60">
        <v>1</v>
      </c>
      <c r="J121" s="60">
        <v>1</v>
      </c>
      <c r="K121" s="60">
        <v>1</v>
      </c>
      <c r="L121" s="60">
        <v>1</v>
      </c>
      <c r="M121" s="60">
        <v>1</v>
      </c>
      <c r="N121" s="60">
        <v>1</v>
      </c>
      <c r="O121" s="60">
        <v>1</v>
      </c>
      <c r="P121" s="60">
        <v>1</v>
      </c>
      <c r="Q121" s="60">
        <v>1</v>
      </c>
      <c r="R121" s="60">
        <v>1</v>
      </c>
      <c r="S121" s="60">
        <v>1</v>
      </c>
      <c r="T121" s="60">
        <v>1</v>
      </c>
      <c r="U121" s="60">
        <v>1</v>
      </c>
      <c r="V121" s="60">
        <v>1</v>
      </c>
      <c r="W121" s="60">
        <v>1</v>
      </c>
      <c r="X121" s="60">
        <v>1</v>
      </c>
      <c r="Y121" s="60">
        <v>1</v>
      </c>
      <c r="Z121" s="60">
        <v>1</v>
      </c>
      <c r="AA121" s="60">
        <v>1</v>
      </c>
      <c r="AB121" s="60">
        <v>1</v>
      </c>
      <c r="AC121" s="60">
        <v>24</v>
      </c>
      <c r="AD121" s="60">
        <v>168</v>
      </c>
      <c r="AE121" s="60">
        <v>8760</v>
      </c>
    </row>
    <row r="122" spans="1:31">
      <c r="A122" s="60" t="s">
        <v>268</v>
      </c>
      <c r="B122" s="60" t="s">
        <v>250</v>
      </c>
      <c r="C122" s="60" t="s">
        <v>251</v>
      </c>
      <c r="D122" s="60" t="s">
        <v>252</v>
      </c>
      <c r="E122" s="60">
        <v>1</v>
      </c>
      <c r="F122" s="60">
        <v>1</v>
      </c>
      <c r="G122" s="60">
        <v>1</v>
      </c>
      <c r="H122" s="60">
        <v>1</v>
      </c>
      <c r="I122" s="60">
        <v>1</v>
      </c>
      <c r="J122" s="60">
        <v>1</v>
      </c>
      <c r="K122" s="60">
        <v>1</v>
      </c>
      <c r="L122" s="60">
        <v>1</v>
      </c>
      <c r="M122" s="60">
        <v>1</v>
      </c>
      <c r="N122" s="60">
        <v>1</v>
      </c>
      <c r="O122" s="60">
        <v>1</v>
      </c>
      <c r="P122" s="60">
        <v>1</v>
      </c>
      <c r="Q122" s="60">
        <v>1</v>
      </c>
      <c r="R122" s="60">
        <v>1</v>
      </c>
      <c r="S122" s="60">
        <v>1</v>
      </c>
      <c r="T122" s="60">
        <v>1</v>
      </c>
      <c r="U122" s="60">
        <v>1</v>
      </c>
      <c r="V122" s="60">
        <v>1</v>
      </c>
      <c r="W122" s="60">
        <v>1</v>
      </c>
      <c r="X122" s="60">
        <v>1</v>
      </c>
      <c r="Y122" s="60">
        <v>1</v>
      </c>
      <c r="Z122" s="60">
        <v>1</v>
      </c>
      <c r="AA122" s="60">
        <v>1</v>
      </c>
      <c r="AB122" s="60">
        <v>1</v>
      </c>
      <c r="AC122" s="60">
        <v>24</v>
      </c>
      <c r="AD122" s="60">
        <v>168</v>
      </c>
      <c r="AE122" s="60">
        <v>8760</v>
      </c>
    </row>
    <row r="123" spans="1:31">
      <c r="A123" s="60" t="s">
        <v>228</v>
      </c>
      <c r="B123" s="60" t="s">
        <v>253</v>
      </c>
      <c r="C123" s="60" t="s">
        <v>251</v>
      </c>
      <c r="D123" s="60" t="s">
        <v>252</v>
      </c>
      <c r="E123" s="60">
        <v>21</v>
      </c>
      <c r="F123" s="60">
        <v>21</v>
      </c>
      <c r="G123" s="60">
        <v>21</v>
      </c>
      <c r="H123" s="60">
        <v>21</v>
      </c>
      <c r="I123" s="60">
        <v>21</v>
      </c>
      <c r="J123" s="60">
        <v>21</v>
      </c>
      <c r="K123" s="60">
        <v>21</v>
      </c>
      <c r="L123" s="60">
        <v>21</v>
      </c>
      <c r="M123" s="60">
        <v>21</v>
      </c>
      <c r="N123" s="60">
        <v>21</v>
      </c>
      <c r="O123" s="60">
        <v>21</v>
      </c>
      <c r="P123" s="60">
        <v>21</v>
      </c>
      <c r="Q123" s="60">
        <v>21</v>
      </c>
      <c r="R123" s="60">
        <v>21</v>
      </c>
      <c r="S123" s="60">
        <v>21</v>
      </c>
      <c r="T123" s="60">
        <v>21</v>
      </c>
      <c r="U123" s="60">
        <v>21</v>
      </c>
      <c r="V123" s="60">
        <v>21</v>
      </c>
      <c r="W123" s="60">
        <v>21</v>
      </c>
      <c r="X123" s="60">
        <v>21</v>
      </c>
      <c r="Y123" s="60">
        <v>21</v>
      </c>
      <c r="Z123" s="60">
        <v>21</v>
      </c>
      <c r="AA123" s="60">
        <v>21</v>
      </c>
      <c r="AB123" s="60">
        <v>21</v>
      </c>
      <c r="AC123" s="60">
        <v>504</v>
      </c>
      <c r="AD123" s="60">
        <v>3528</v>
      </c>
      <c r="AE123" s="60">
        <v>183960</v>
      </c>
    </row>
    <row r="124" spans="1:31">
      <c r="A124" s="60" t="s">
        <v>133</v>
      </c>
      <c r="B124" s="60" t="s">
        <v>253</v>
      </c>
      <c r="C124" s="60" t="s">
        <v>251</v>
      </c>
      <c r="D124" s="60" t="s">
        <v>134</v>
      </c>
      <c r="E124" s="60">
        <v>21</v>
      </c>
      <c r="F124" s="60">
        <v>21</v>
      </c>
      <c r="G124" s="60">
        <v>21</v>
      </c>
      <c r="H124" s="60">
        <v>21</v>
      </c>
      <c r="I124" s="60">
        <v>21</v>
      </c>
      <c r="J124" s="60">
        <v>21</v>
      </c>
      <c r="K124" s="60">
        <v>21</v>
      </c>
      <c r="L124" s="60">
        <v>21</v>
      </c>
      <c r="M124" s="60">
        <v>21</v>
      </c>
      <c r="N124" s="60">
        <v>21</v>
      </c>
      <c r="O124" s="60">
        <v>21</v>
      </c>
      <c r="P124" s="60">
        <v>21</v>
      </c>
      <c r="Q124" s="60">
        <v>21</v>
      </c>
      <c r="R124" s="60">
        <v>21</v>
      </c>
      <c r="S124" s="60">
        <v>21</v>
      </c>
      <c r="T124" s="60">
        <v>21</v>
      </c>
      <c r="U124" s="60">
        <v>21</v>
      </c>
      <c r="V124" s="60">
        <v>21</v>
      </c>
      <c r="W124" s="60">
        <v>21</v>
      </c>
      <c r="X124" s="60">
        <v>21</v>
      </c>
      <c r="Y124" s="60">
        <v>21</v>
      </c>
      <c r="Z124" s="60">
        <v>21</v>
      </c>
      <c r="AA124" s="60">
        <v>21</v>
      </c>
      <c r="AB124" s="60">
        <v>21</v>
      </c>
      <c r="AC124" s="60">
        <v>504</v>
      </c>
      <c r="AD124" s="60">
        <v>0</v>
      </c>
      <c r="AE124" s="60">
        <v>0</v>
      </c>
    </row>
    <row r="125" spans="1:31">
      <c r="A125" s="60"/>
      <c r="B125" s="60"/>
      <c r="C125" s="60"/>
      <c r="D125" s="60" t="s">
        <v>135</v>
      </c>
      <c r="E125" s="60">
        <v>21</v>
      </c>
      <c r="F125" s="60">
        <v>21</v>
      </c>
      <c r="G125" s="60">
        <v>21</v>
      </c>
      <c r="H125" s="60">
        <v>21</v>
      </c>
      <c r="I125" s="60">
        <v>21</v>
      </c>
      <c r="J125" s="60">
        <v>21</v>
      </c>
      <c r="K125" s="60">
        <v>21</v>
      </c>
      <c r="L125" s="60">
        <v>20</v>
      </c>
      <c r="M125" s="60">
        <v>20</v>
      </c>
      <c r="N125" s="60">
        <v>20</v>
      </c>
      <c r="O125" s="60">
        <v>19</v>
      </c>
      <c r="P125" s="60">
        <v>19</v>
      </c>
      <c r="Q125" s="60">
        <v>19</v>
      </c>
      <c r="R125" s="60">
        <v>19</v>
      </c>
      <c r="S125" s="60">
        <v>19</v>
      </c>
      <c r="T125" s="60">
        <v>19</v>
      </c>
      <c r="U125" s="60">
        <v>20</v>
      </c>
      <c r="V125" s="60">
        <v>20</v>
      </c>
      <c r="W125" s="60">
        <v>20</v>
      </c>
      <c r="X125" s="60">
        <v>21</v>
      </c>
      <c r="Y125" s="60">
        <v>21</v>
      </c>
      <c r="Z125" s="60">
        <v>21</v>
      </c>
      <c r="AA125" s="60">
        <v>21</v>
      </c>
      <c r="AB125" s="60">
        <v>21</v>
      </c>
      <c r="AC125" s="60">
        <v>486</v>
      </c>
      <c r="AD125" s="60"/>
      <c r="AE125" s="60"/>
    </row>
    <row r="126" spans="1:31">
      <c r="A126" s="60" t="s">
        <v>229</v>
      </c>
      <c r="B126" s="60" t="s">
        <v>253</v>
      </c>
      <c r="C126" s="60" t="s">
        <v>251</v>
      </c>
      <c r="D126" s="60" t="s">
        <v>252</v>
      </c>
      <c r="E126" s="60">
        <v>24</v>
      </c>
      <c r="F126" s="60">
        <v>24</v>
      </c>
      <c r="G126" s="60">
        <v>24</v>
      </c>
      <c r="H126" s="60">
        <v>24</v>
      </c>
      <c r="I126" s="60">
        <v>24</v>
      </c>
      <c r="J126" s="60">
        <v>24</v>
      </c>
      <c r="K126" s="60">
        <v>24</v>
      </c>
      <c r="L126" s="60">
        <v>24</v>
      </c>
      <c r="M126" s="60">
        <v>24</v>
      </c>
      <c r="N126" s="60">
        <v>24</v>
      </c>
      <c r="O126" s="60">
        <v>24</v>
      </c>
      <c r="P126" s="60">
        <v>24</v>
      </c>
      <c r="Q126" s="60">
        <v>24</v>
      </c>
      <c r="R126" s="60">
        <v>24</v>
      </c>
      <c r="S126" s="60">
        <v>24</v>
      </c>
      <c r="T126" s="60">
        <v>24</v>
      </c>
      <c r="U126" s="60">
        <v>24</v>
      </c>
      <c r="V126" s="60">
        <v>24</v>
      </c>
      <c r="W126" s="60">
        <v>24</v>
      </c>
      <c r="X126" s="60">
        <v>24</v>
      </c>
      <c r="Y126" s="60">
        <v>24</v>
      </c>
      <c r="Z126" s="60">
        <v>24</v>
      </c>
      <c r="AA126" s="60">
        <v>24</v>
      </c>
      <c r="AB126" s="60">
        <v>24</v>
      </c>
      <c r="AC126" s="60">
        <v>576</v>
      </c>
      <c r="AD126" s="60">
        <v>4032</v>
      </c>
      <c r="AE126" s="60">
        <v>210240</v>
      </c>
    </row>
    <row r="127" spans="1:31">
      <c r="A127" s="60" t="s">
        <v>136</v>
      </c>
      <c r="B127" s="60" t="s">
        <v>253</v>
      </c>
      <c r="C127" s="60" t="s">
        <v>251</v>
      </c>
      <c r="D127" s="60" t="s">
        <v>134</v>
      </c>
      <c r="E127" s="60">
        <v>24</v>
      </c>
      <c r="F127" s="60">
        <v>24</v>
      </c>
      <c r="G127" s="60">
        <v>24</v>
      </c>
      <c r="H127" s="60">
        <v>24</v>
      </c>
      <c r="I127" s="60">
        <v>24</v>
      </c>
      <c r="J127" s="60">
        <v>24</v>
      </c>
      <c r="K127" s="60">
        <v>24</v>
      </c>
      <c r="L127" s="60">
        <v>24</v>
      </c>
      <c r="M127" s="60">
        <v>24</v>
      </c>
      <c r="N127" s="60">
        <v>24</v>
      </c>
      <c r="O127" s="60">
        <v>24</v>
      </c>
      <c r="P127" s="60">
        <v>24</v>
      </c>
      <c r="Q127" s="60">
        <v>24</v>
      </c>
      <c r="R127" s="60">
        <v>24</v>
      </c>
      <c r="S127" s="60">
        <v>24</v>
      </c>
      <c r="T127" s="60">
        <v>24</v>
      </c>
      <c r="U127" s="60">
        <v>24</v>
      </c>
      <c r="V127" s="60">
        <v>24</v>
      </c>
      <c r="W127" s="60">
        <v>24</v>
      </c>
      <c r="X127" s="60">
        <v>24</v>
      </c>
      <c r="Y127" s="60">
        <v>24</v>
      </c>
      <c r="Z127" s="60">
        <v>24</v>
      </c>
      <c r="AA127" s="60">
        <v>24</v>
      </c>
      <c r="AB127" s="60">
        <v>24</v>
      </c>
      <c r="AC127" s="60">
        <v>576</v>
      </c>
      <c r="AD127" s="60">
        <v>0</v>
      </c>
      <c r="AE127" s="60">
        <v>0</v>
      </c>
    </row>
    <row r="128" spans="1:31">
      <c r="A128" s="60"/>
      <c r="B128" s="60"/>
      <c r="C128" s="60"/>
      <c r="D128" s="60" t="s">
        <v>135</v>
      </c>
      <c r="E128" s="60">
        <v>24</v>
      </c>
      <c r="F128" s="60">
        <v>24</v>
      </c>
      <c r="G128" s="60">
        <v>24</v>
      </c>
      <c r="H128" s="60">
        <v>24</v>
      </c>
      <c r="I128" s="60">
        <v>24</v>
      </c>
      <c r="J128" s="60">
        <v>24</v>
      </c>
      <c r="K128" s="60">
        <v>24</v>
      </c>
      <c r="L128" s="60">
        <v>25</v>
      </c>
      <c r="M128" s="60">
        <v>25</v>
      </c>
      <c r="N128" s="60">
        <v>25</v>
      </c>
      <c r="O128" s="60">
        <v>26</v>
      </c>
      <c r="P128" s="60">
        <v>26</v>
      </c>
      <c r="Q128" s="60">
        <v>26</v>
      </c>
      <c r="R128" s="60">
        <v>26</v>
      </c>
      <c r="S128" s="60">
        <v>26</v>
      </c>
      <c r="T128" s="60">
        <v>26</v>
      </c>
      <c r="U128" s="60">
        <v>25</v>
      </c>
      <c r="V128" s="60">
        <v>25</v>
      </c>
      <c r="W128" s="60">
        <v>25</v>
      </c>
      <c r="X128" s="60">
        <v>24</v>
      </c>
      <c r="Y128" s="60">
        <v>24</v>
      </c>
      <c r="Z128" s="60">
        <v>24</v>
      </c>
      <c r="AA128" s="60">
        <v>24</v>
      </c>
      <c r="AB128" s="60">
        <v>24</v>
      </c>
      <c r="AC128" s="60">
        <v>594</v>
      </c>
      <c r="AD128" s="60"/>
      <c r="AE128" s="60"/>
    </row>
    <row r="129" spans="1:31">
      <c r="A129" s="60" t="s">
        <v>72</v>
      </c>
      <c r="B129" s="60" t="s">
        <v>253</v>
      </c>
      <c r="C129" s="60" t="s">
        <v>251</v>
      </c>
      <c r="D129" s="60" t="s">
        <v>252</v>
      </c>
      <c r="E129" s="60">
        <v>7.2</v>
      </c>
      <c r="F129" s="60">
        <v>7.2</v>
      </c>
      <c r="G129" s="60">
        <v>7.2</v>
      </c>
      <c r="H129" s="60">
        <v>7.2</v>
      </c>
      <c r="I129" s="60">
        <v>7.2</v>
      </c>
      <c r="J129" s="60">
        <v>7.2</v>
      </c>
      <c r="K129" s="60">
        <v>7.2</v>
      </c>
      <c r="L129" s="60">
        <v>7.2</v>
      </c>
      <c r="M129" s="60">
        <v>7.2</v>
      </c>
      <c r="N129" s="60">
        <v>7.2</v>
      </c>
      <c r="O129" s="60">
        <v>7.2</v>
      </c>
      <c r="P129" s="60">
        <v>7.2</v>
      </c>
      <c r="Q129" s="60">
        <v>7.2</v>
      </c>
      <c r="R129" s="60">
        <v>7.2</v>
      </c>
      <c r="S129" s="60">
        <v>7.2</v>
      </c>
      <c r="T129" s="60">
        <v>7.2</v>
      </c>
      <c r="U129" s="60">
        <v>7.2</v>
      </c>
      <c r="V129" s="60">
        <v>7.2</v>
      </c>
      <c r="W129" s="60">
        <v>7.2</v>
      </c>
      <c r="X129" s="60">
        <v>7.2</v>
      </c>
      <c r="Y129" s="60">
        <v>7.2</v>
      </c>
      <c r="Z129" s="60">
        <v>7.2</v>
      </c>
      <c r="AA129" s="60">
        <v>7.2</v>
      </c>
      <c r="AB129" s="60">
        <v>7.2</v>
      </c>
      <c r="AC129" s="60">
        <v>172.8</v>
      </c>
      <c r="AD129" s="60">
        <v>1209.5999999999999</v>
      </c>
      <c r="AE129" s="60">
        <v>63072</v>
      </c>
    </row>
    <row r="130" spans="1:31">
      <c r="A130" s="60" t="s">
        <v>73</v>
      </c>
      <c r="B130" s="60" t="s">
        <v>253</v>
      </c>
      <c r="C130" s="60" t="s">
        <v>251</v>
      </c>
      <c r="D130" s="60" t="s">
        <v>252</v>
      </c>
      <c r="E130" s="60">
        <v>21.1</v>
      </c>
      <c r="F130" s="60">
        <v>21.1</v>
      </c>
      <c r="G130" s="60">
        <v>21.1</v>
      </c>
      <c r="H130" s="60">
        <v>21.1</v>
      </c>
      <c r="I130" s="60">
        <v>21.1</v>
      </c>
      <c r="J130" s="60">
        <v>21.1</v>
      </c>
      <c r="K130" s="60">
        <v>21.1</v>
      </c>
      <c r="L130" s="60">
        <v>21.1</v>
      </c>
      <c r="M130" s="60">
        <v>21.1</v>
      </c>
      <c r="N130" s="60">
        <v>21.1</v>
      </c>
      <c r="O130" s="60">
        <v>21.1</v>
      </c>
      <c r="P130" s="60">
        <v>21.1</v>
      </c>
      <c r="Q130" s="60">
        <v>21.1</v>
      </c>
      <c r="R130" s="60">
        <v>21.1</v>
      </c>
      <c r="S130" s="60">
        <v>21.1</v>
      </c>
      <c r="T130" s="60">
        <v>21.1</v>
      </c>
      <c r="U130" s="60">
        <v>21.1</v>
      </c>
      <c r="V130" s="60">
        <v>21.1</v>
      </c>
      <c r="W130" s="60">
        <v>21.1</v>
      </c>
      <c r="X130" s="60">
        <v>21.1</v>
      </c>
      <c r="Y130" s="60">
        <v>21.1</v>
      </c>
      <c r="Z130" s="60">
        <v>21.1</v>
      </c>
      <c r="AA130" s="60">
        <v>21.1</v>
      </c>
      <c r="AB130" s="60">
        <v>21.1</v>
      </c>
      <c r="AC130" s="60">
        <v>506.4</v>
      </c>
      <c r="AD130" s="60">
        <v>3544.8</v>
      </c>
      <c r="AE130" s="60">
        <v>184836</v>
      </c>
    </row>
    <row r="131" spans="1:31">
      <c r="A131" s="60" t="s">
        <v>74</v>
      </c>
      <c r="B131" s="60" t="s">
        <v>253</v>
      </c>
      <c r="C131" s="60" t="s">
        <v>251</v>
      </c>
      <c r="D131" s="60" t="s">
        <v>252</v>
      </c>
      <c r="E131" s="60">
        <v>21.1</v>
      </c>
      <c r="F131" s="60">
        <v>21.1</v>
      </c>
      <c r="G131" s="60">
        <v>21.1</v>
      </c>
      <c r="H131" s="60">
        <v>21.1</v>
      </c>
      <c r="I131" s="60">
        <v>21.1</v>
      </c>
      <c r="J131" s="60">
        <v>21.1</v>
      </c>
      <c r="K131" s="60">
        <v>21.1</v>
      </c>
      <c r="L131" s="60">
        <v>21.1</v>
      </c>
      <c r="M131" s="60">
        <v>21.1</v>
      </c>
      <c r="N131" s="60">
        <v>21.1</v>
      </c>
      <c r="O131" s="60">
        <v>21.1</v>
      </c>
      <c r="P131" s="60">
        <v>21.1</v>
      </c>
      <c r="Q131" s="60">
        <v>21.1</v>
      </c>
      <c r="R131" s="60">
        <v>21.1</v>
      </c>
      <c r="S131" s="60">
        <v>21.1</v>
      </c>
      <c r="T131" s="60">
        <v>21.1</v>
      </c>
      <c r="U131" s="60">
        <v>21.1</v>
      </c>
      <c r="V131" s="60">
        <v>21.1</v>
      </c>
      <c r="W131" s="60">
        <v>21.1</v>
      </c>
      <c r="X131" s="60">
        <v>21.1</v>
      </c>
      <c r="Y131" s="60">
        <v>21.1</v>
      </c>
      <c r="Z131" s="60">
        <v>21.1</v>
      </c>
      <c r="AA131" s="60">
        <v>21.1</v>
      </c>
      <c r="AB131" s="60">
        <v>21.1</v>
      </c>
      <c r="AC131" s="60">
        <v>506.4</v>
      </c>
      <c r="AD131" s="60">
        <v>3544.8</v>
      </c>
      <c r="AE131" s="60">
        <v>184836</v>
      </c>
    </row>
    <row r="132" spans="1:31">
      <c r="A132" s="60" t="s">
        <v>75</v>
      </c>
      <c r="B132" s="60" t="s">
        <v>253</v>
      </c>
      <c r="C132" s="60" t="s">
        <v>251</v>
      </c>
      <c r="D132" s="60" t="s">
        <v>252</v>
      </c>
      <c r="E132" s="60">
        <v>18.899999999999999</v>
      </c>
      <c r="F132" s="60">
        <v>18.899999999999999</v>
      </c>
      <c r="G132" s="60">
        <v>18.899999999999999</v>
      </c>
      <c r="H132" s="60">
        <v>18.899999999999999</v>
      </c>
      <c r="I132" s="60">
        <v>18.899999999999999</v>
      </c>
      <c r="J132" s="60">
        <v>18.899999999999999</v>
      </c>
      <c r="K132" s="60">
        <v>18.899999999999999</v>
      </c>
      <c r="L132" s="60">
        <v>18.899999999999999</v>
      </c>
      <c r="M132" s="60">
        <v>18.899999999999999</v>
      </c>
      <c r="N132" s="60">
        <v>18.899999999999999</v>
      </c>
      <c r="O132" s="60">
        <v>18.899999999999999</v>
      </c>
      <c r="P132" s="60">
        <v>18.899999999999999</v>
      </c>
      <c r="Q132" s="60">
        <v>18.899999999999999</v>
      </c>
      <c r="R132" s="60">
        <v>18.899999999999999</v>
      </c>
      <c r="S132" s="60">
        <v>18.899999999999999</v>
      </c>
      <c r="T132" s="60">
        <v>18.899999999999999</v>
      </c>
      <c r="U132" s="60">
        <v>18.899999999999999</v>
      </c>
      <c r="V132" s="60">
        <v>18.899999999999999</v>
      </c>
      <c r="W132" s="60">
        <v>18.899999999999999</v>
      </c>
      <c r="X132" s="60">
        <v>18.899999999999999</v>
      </c>
      <c r="Y132" s="60">
        <v>18.899999999999999</v>
      </c>
      <c r="Z132" s="60">
        <v>18.899999999999999</v>
      </c>
      <c r="AA132" s="60">
        <v>18.899999999999999</v>
      </c>
      <c r="AB132" s="60">
        <v>18.899999999999999</v>
      </c>
      <c r="AC132" s="60">
        <v>453.6</v>
      </c>
      <c r="AD132" s="60">
        <v>3175.2</v>
      </c>
      <c r="AE132" s="60">
        <v>165564</v>
      </c>
    </row>
    <row r="133" spans="1:31">
      <c r="A133" s="60" t="s">
        <v>76</v>
      </c>
      <c r="B133" s="60" t="s">
        <v>253</v>
      </c>
      <c r="C133" s="60" t="s">
        <v>251</v>
      </c>
      <c r="D133" s="60" t="s">
        <v>252</v>
      </c>
      <c r="E133" s="60">
        <v>23.3</v>
      </c>
      <c r="F133" s="60">
        <v>23.3</v>
      </c>
      <c r="G133" s="60">
        <v>23.3</v>
      </c>
      <c r="H133" s="60">
        <v>23.3</v>
      </c>
      <c r="I133" s="60">
        <v>23.3</v>
      </c>
      <c r="J133" s="60">
        <v>23.3</v>
      </c>
      <c r="K133" s="60">
        <v>23.3</v>
      </c>
      <c r="L133" s="60">
        <v>23.3</v>
      </c>
      <c r="M133" s="60">
        <v>23.3</v>
      </c>
      <c r="N133" s="60">
        <v>23.3</v>
      </c>
      <c r="O133" s="60">
        <v>23.3</v>
      </c>
      <c r="P133" s="60">
        <v>23.3</v>
      </c>
      <c r="Q133" s="60">
        <v>23.3</v>
      </c>
      <c r="R133" s="60">
        <v>23.3</v>
      </c>
      <c r="S133" s="60">
        <v>23.3</v>
      </c>
      <c r="T133" s="60">
        <v>23.3</v>
      </c>
      <c r="U133" s="60">
        <v>23.3</v>
      </c>
      <c r="V133" s="60">
        <v>23.3</v>
      </c>
      <c r="W133" s="60">
        <v>23.3</v>
      </c>
      <c r="X133" s="60">
        <v>23.3</v>
      </c>
      <c r="Y133" s="60">
        <v>23.3</v>
      </c>
      <c r="Z133" s="60">
        <v>23.3</v>
      </c>
      <c r="AA133" s="60">
        <v>23.3</v>
      </c>
      <c r="AB133" s="60">
        <v>23.3</v>
      </c>
      <c r="AC133" s="60">
        <v>559.20000000000005</v>
      </c>
      <c r="AD133" s="60">
        <v>3914.4</v>
      </c>
      <c r="AE133" s="60">
        <v>204108</v>
      </c>
    </row>
    <row r="134" spans="1:31">
      <c r="A134" s="60" t="s">
        <v>77</v>
      </c>
      <c r="B134" s="60" t="s">
        <v>253</v>
      </c>
      <c r="C134" s="60" t="s">
        <v>251</v>
      </c>
      <c r="D134" s="60" t="s">
        <v>252</v>
      </c>
      <c r="E134" s="60">
        <v>21.1</v>
      </c>
      <c r="F134" s="60">
        <v>21.1</v>
      </c>
      <c r="G134" s="60">
        <v>21.1</v>
      </c>
      <c r="H134" s="60">
        <v>21.1</v>
      </c>
      <c r="I134" s="60">
        <v>21.1</v>
      </c>
      <c r="J134" s="60">
        <v>21.1</v>
      </c>
      <c r="K134" s="60">
        <v>21.1</v>
      </c>
      <c r="L134" s="60">
        <v>21.1</v>
      </c>
      <c r="M134" s="60">
        <v>21.1</v>
      </c>
      <c r="N134" s="60">
        <v>21.1</v>
      </c>
      <c r="O134" s="60">
        <v>21.1</v>
      </c>
      <c r="P134" s="60">
        <v>21.1</v>
      </c>
      <c r="Q134" s="60">
        <v>21.1</v>
      </c>
      <c r="R134" s="60">
        <v>21.1</v>
      </c>
      <c r="S134" s="60">
        <v>21.1</v>
      </c>
      <c r="T134" s="60">
        <v>21.1</v>
      </c>
      <c r="U134" s="60">
        <v>21.1</v>
      </c>
      <c r="V134" s="60">
        <v>21.1</v>
      </c>
      <c r="W134" s="60">
        <v>21.1</v>
      </c>
      <c r="X134" s="60">
        <v>21.1</v>
      </c>
      <c r="Y134" s="60">
        <v>21.1</v>
      </c>
      <c r="Z134" s="60">
        <v>21.1</v>
      </c>
      <c r="AA134" s="60">
        <v>21.1</v>
      </c>
      <c r="AB134" s="60">
        <v>21.1</v>
      </c>
      <c r="AC134" s="60">
        <v>506.4</v>
      </c>
      <c r="AD134" s="60">
        <v>3544.8</v>
      </c>
      <c r="AE134" s="60">
        <v>184836</v>
      </c>
    </row>
    <row r="135" spans="1:31">
      <c r="A135" s="60" t="s">
        <v>78</v>
      </c>
      <c r="B135" s="60" t="s">
        <v>253</v>
      </c>
      <c r="C135" s="60" t="s">
        <v>251</v>
      </c>
      <c r="D135" s="60" t="s">
        <v>252</v>
      </c>
      <c r="E135" s="60">
        <v>23.9</v>
      </c>
      <c r="F135" s="60">
        <v>23.9</v>
      </c>
      <c r="G135" s="60">
        <v>23.9</v>
      </c>
      <c r="H135" s="60">
        <v>23.9</v>
      </c>
      <c r="I135" s="60">
        <v>23.9</v>
      </c>
      <c r="J135" s="60">
        <v>23.9</v>
      </c>
      <c r="K135" s="60">
        <v>23.9</v>
      </c>
      <c r="L135" s="60">
        <v>23.9</v>
      </c>
      <c r="M135" s="60">
        <v>23.9</v>
      </c>
      <c r="N135" s="60">
        <v>23.9</v>
      </c>
      <c r="O135" s="60">
        <v>23.9</v>
      </c>
      <c r="P135" s="60">
        <v>23.9</v>
      </c>
      <c r="Q135" s="60">
        <v>23.9</v>
      </c>
      <c r="R135" s="60">
        <v>23.9</v>
      </c>
      <c r="S135" s="60">
        <v>23.9</v>
      </c>
      <c r="T135" s="60">
        <v>23.9</v>
      </c>
      <c r="U135" s="60">
        <v>23.9</v>
      </c>
      <c r="V135" s="60">
        <v>23.9</v>
      </c>
      <c r="W135" s="60">
        <v>23.9</v>
      </c>
      <c r="X135" s="60">
        <v>23.9</v>
      </c>
      <c r="Y135" s="60">
        <v>23.9</v>
      </c>
      <c r="Z135" s="60">
        <v>23.9</v>
      </c>
      <c r="AA135" s="60">
        <v>23.9</v>
      </c>
      <c r="AB135" s="60">
        <v>23.9</v>
      </c>
      <c r="AC135" s="60">
        <v>573.6</v>
      </c>
      <c r="AD135" s="60">
        <v>4015.2</v>
      </c>
      <c r="AE135" s="60">
        <v>209364</v>
      </c>
    </row>
    <row r="136" spans="1:31">
      <c r="A136" s="60" t="s">
        <v>79</v>
      </c>
      <c r="B136" s="60" t="s">
        <v>256</v>
      </c>
      <c r="C136" s="60" t="s">
        <v>251</v>
      </c>
      <c r="D136" s="60" t="s">
        <v>252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1</v>
      </c>
      <c r="N136" s="60">
        <v>1</v>
      </c>
      <c r="O136" s="60">
        <v>1</v>
      </c>
      <c r="P136" s="60">
        <v>1</v>
      </c>
      <c r="Q136" s="60">
        <v>1</v>
      </c>
      <c r="R136" s="60">
        <v>1</v>
      </c>
      <c r="S136" s="60">
        <v>1</v>
      </c>
      <c r="T136" s="60">
        <v>1</v>
      </c>
      <c r="U136" s="60">
        <v>1</v>
      </c>
      <c r="V136" s="60">
        <v>1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10</v>
      </c>
      <c r="AD136" s="60">
        <v>70</v>
      </c>
      <c r="AE136" s="60">
        <v>3650</v>
      </c>
    </row>
    <row r="137" spans="1:31">
      <c r="A137" s="60" t="s">
        <v>269</v>
      </c>
      <c r="B137" s="60" t="s">
        <v>270</v>
      </c>
      <c r="C137" s="60" t="s">
        <v>251</v>
      </c>
      <c r="D137" s="60" t="s">
        <v>278</v>
      </c>
      <c r="E137" s="60">
        <v>50</v>
      </c>
      <c r="F137" s="60">
        <v>50</v>
      </c>
      <c r="G137" s="60">
        <v>50</v>
      </c>
      <c r="H137" s="60">
        <v>50</v>
      </c>
      <c r="I137" s="60">
        <v>50</v>
      </c>
      <c r="J137" s="60">
        <v>50</v>
      </c>
      <c r="K137" s="60">
        <v>50</v>
      </c>
      <c r="L137" s="60">
        <v>50</v>
      </c>
      <c r="M137" s="60">
        <v>50</v>
      </c>
      <c r="N137" s="60">
        <v>50</v>
      </c>
      <c r="O137" s="60">
        <v>50</v>
      </c>
      <c r="P137" s="60">
        <v>50</v>
      </c>
      <c r="Q137" s="60">
        <v>50</v>
      </c>
      <c r="R137" s="60">
        <v>50</v>
      </c>
      <c r="S137" s="60">
        <v>50</v>
      </c>
      <c r="T137" s="60">
        <v>50</v>
      </c>
      <c r="U137" s="60">
        <v>50</v>
      </c>
      <c r="V137" s="60">
        <v>50</v>
      </c>
      <c r="W137" s="60">
        <v>50</v>
      </c>
      <c r="X137" s="60">
        <v>50</v>
      </c>
      <c r="Y137" s="60">
        <v>50</v>
      </c>
      <c r="Z137" s="60">
        <v>50</v>
      </c>
      <c r="AA137" s="60">
        <v>50</v>
      </c>
      <c r="AB137" s="60">
        <v>50</v>
      </c>
      <c r="AC137" s="60">
        <v>1200</v>
      </c>
      <c r="AD137" s="60">
        <v>8400</v>
      </c>
      <c r="AE137" s="60">
        <v>438000</v>
      </c>
    </row>
    <row r="138" spans="1:31">
      <c r="A138" s="60"/>
      <c r="B138" s="60"/>
      <c r="C138" s="60"/>
      <c r="D138" s="60" t="s">
        <v>285</v>
      </c>
      <c r="E138" s="60">
        <v>50</v>
      </c>
      <c r="F138" s="60">
        <v>50</v>
      </c>
      <c r="G138" s="60">
        <v>50</v>
      </c>
      <c r="H138" s="60">
        <v>50</v>
      </c>
      <c r="I138" s="60">
        <v>50</v>
      </c>
      <c r="J138" s="60">
        <v>50</v>
      </c>
      <c r="K138" s="60">
        <v>50</v>
      </c>
      <c r="L138" s="60">
        <v>50</v>
      </c>
      <c r="M138" s="60">
        <v>50</v>
      </c>
      <c r="N138" s="60">
        <v>50</v>
      </c>
      <c r="O138" s="60">
        <v>50</v>
      </c>
      <c r="P138" s="60">
        <v>50</v>
      </c>
      <c r="Q138" s="60">
        <v>50</v>
      </c>
      <c r="R138" s="60">
        <v>50</v>
      </c>
      <c r="S138" s="60">
        <v>50</v>
      </c>
      <c r="T138" s="60">
        <v>50</v>
      </c>
      <c r="U138" s="60">
        <v>50</v>
      </c>
      <c r="V138" s="60">
        <v>50</v>
      </c>
      <c r="W138" s="60">
        <v>50</v>
      </c>
      <c r="X138" s="60">
        <v>50</v>
      </c>
      <c r="Y138" s="60">
        <v>50</v>
      </c>
      <c r="Z138" s="60">
        <v>50</v>
      </c>
      <c r="AA138" s="60">
        <v>50</v>
      </c>
      <c r="AB138" s="60">
        <v>50</v>
      </c>
      <c r="AC138" s="60">
        <v>1200</v>
      </c>
      <c r="AD138" s="60"/>
      <c r="AE138" s="60"/>
    </row>
    <row r="139" spans="1:31">
      <c r="A139" s="60"/>
      <c r="B139" s="60"/>
      <c r="C139" s="60"/>
      <c r="D139" s="60" t="s">
        <v>286</v>
      </c>
      <c r="E139" s="60">
        <v>50</v>
      </c>
      <c r="F139" s="60">
        <v>50</v>
      </c>
      <c r="G139" s="60">
        <v>50</v>
      </c>
      <c r="H139" s="60">
        <v>50</v>
      </c>
      <c r="I139" s="60">
        <v>50</v>
      </c>
      <c r="J139" s="60">
        <v>50</v>
      </c>
      <c r="K139" s="60">
        <v>50</v>
      </c>
      <c r="L139" s="60">
        <v>50</v>
      </c>
      <c r="M139" s="60">
        <v>50</v>
      </c>
      <c r="N139" s="60">
        <v>50</v>
      </c>
      <c r="O139" s="60">
        <v>50</v>
      </c>
      <c r="P139" s="60">
        <v>50</v>
      </c>
      <c r="Q139" s="60">
        <v>50</v>
      </c>
      <c r="R139" s="60">
        <v>50</v>
      </c>
      <c r="S139" s="60">
        <v>50</v>
      </c>
      <c r="T139" s="60">
        <v>50</v>
      </c>
      <c r="U139" s="60">
        <v>50</v>
      </c>
      <c r="V139" s="60">
        <v>50</v>
      </c>
      <c r="W139" s="60">
        <v>50</v>
      </c>
      <c r="X139" s="60">
        <v>50</v>
      </c>
      <c r="Y139" s="60">
        <v>50</v>
      </c>
      <c r="Z139" s="60">
        <v>50</v>
      </c>
      <c r="AA139" s="60">
        <v>50</v>
      </c>
      <c r="AB139" s="60">
        <v>50</v>
      </c>
      <c r="AC139" s="60">
        <v>1200</v>
      </c>
      <c r="AD139" s="60"/>
      <c r="AE139" s="60"/>
    </row>
    <row r="140" spans="1:31">
      <c r="A140" s="60" t="s">
        <v>283</v>
      </c>
      <c r="B140" s="60" t="s">
        <v>250</v>
      </c>
      <c r="C140" s="60" t="s">
        <v>251</v>
      </c>
      <c r="D140" s="60" t="s">
        <v>252</v>
      </c>
      <c r="E140" s="60">
        <v>1</v>
      </c>
      <c r="F140" s="60">
        <v>1</v>
      </c>
      <c r="G140" s="60">
        <v>1</v>
      </c>
      <c r="H140" s="60">
        <v>1</v>
      </c>
      <c r="I140" s="60">
        <v>1</v>
      </c>
      <c r="J140" s="60">
        <v>1</v>
      </c>
      <c r="K140" s="60">
        <v>1</v>
      </c>
      <c r="L140" s="60">
        <v>1</v>
      </c>
      <c r="M140" s="60">
        <v>1</v>
      </c>
      <c r="N140" s="60">
        <v>1</v>
      </c>
      <c r="O140" s="60">
        <v>1</v>
      </c>
      <c r="P140" s="60">
        <v>1</v>
      </c>
      <c r="Q140" s="60">
        <v>1</v>
      </c>
      <c r="R140" s="60">
        <v>1</v>
      </c>
      <c r="S140" s="60">
        <v>1</v>
      </c>
      <c r="T140" s="60">
        <v>1</v>
      </c>
      <c r="U140" s="60">
        <v>1</v>
      </c>
      <c r="V140" s="60">
        <v>1</v>
      </c>
      <c r="W140" s="60">
        <v>1</v>
      </c>
      <c r="X140" s="60">
        <v>1</v>
      </c>
      <c r="Y140" s="60">
        <v>1</v>
      </c>
      <c r="Z140" s="60">
        <v>1</v>
      </c>
      <c r="AA140" s="60">
        <v>1</v>
      </c>
      <c r="AB140" s="60">
        <v>1</v>
      </c>
      <c r="AC140" s="60">
        <v>24</v>
      </c>
      <c r="AD140" s="60">
        <v>168</v>
      </c>
      <c r="AE140" s="60">
        <v>8760</v>
      </c>
    </row>
    <row r="141" spans="1:31">
      <c r="A141" s="60" t="s">
        <v>282</v>
      </c>
      <c r="B141" s="60" t="s">
        <v>250</v>
      </c>
      <c r="C141" s="60" t="s">
        <v>251</v>
      </c>
      <c r="D141" s="60" t="s">
        <v>252</v>
      </c>
      <c r="E141" s="60">
        <v>1</v>
      </c>
      <c r="F141" s="60">
        <v>1</v>
      </c>
      <c r="G141" s="60">
        <v>1</v>
      </c>
      <c r="H141" s="60">
        <v>1</v>
      </c>
      <c r="I141" s="60">
        <v>1</v>
      </c>
      <c r="J141" s="60">
        <v>1</v>
      </c>
      <c r="K141" s="60">
        <v>1</v>
      </c>
      <c r="L141" s="60">
        <v>1</v>
      </c>
      <c r="M141" s="60">
        <v>1</v>
      </c>
      <c r="N141" s="60">
        <v>1</v>
      </c>
      <c r="O141" s="60">
        <v>1</v>
      </c>
      <c r="P141" s="60">
        <v>1</v>
      </c>
      <c r="Q141" s="60">
        <v>1</v>
      </c>
      <c r="R141" s="60">
        <v>1</v>
      </c>
      <c r="S141" s="60">
        <v>1</v>
      </c>
      <c r="T141" s="60">
        <v>1</v>
      </c>
      <c r="U141" s="60">
        <v>1</v>
      </c>
      <c r="V141" s="60">
        <v>1</v>
      </c>
      <c r="W141" s="60">
        <v>1</v>
      </c>
      <c r="X141" s="60">
        <v>1</v>
      </c>
      <c r="Y141" s="60">
        <v>1</v>
      </c>
      <c r="Z141" s="60">
        <v>1</v>
      </c>
      <c r="AA141" s="60">
        <v>1</v>
      </c>
      <c r="AB141" s="60">
        <v>1</v>
      </c>
      <c r="AC141" s="60">
        <v>24</v>
      </c>
      <c r="AD141" s="60">
        <v>168</v>
      </c>
      <c r="AE141" s="60">
        <v>8760</v>
      </c>
    </row>
    <row r="142" spans="1:31">
      <c r="A142" s="60" t="s">
        <v>271</v>
      </c>
      <c r="B142" s="60" t="s">
        <v>272</v>
      </c>
      <c r="C142" s="60" t="s">
        <v>251</v>
      </c>
      <c r="D142" s="60" t="s">
        <v>252</v>
      </c>
      <c r="E142" s="60">
        <v>4</v>
      </c>
      <c r="F142" s="60">
        <v>4</v>
      </c>
      <c r="G142" s="60">
        <v>4</v>
      </c>
      <c r="H142" s="60">
        <v>4</v>
      </c>
      <c r="I142" s="60">
        <v>4</v>
      </c>
      <c r="J142" s="60">
        <v>4</v>
      </c>
      <c r="K142" s="60">
        <v>4</v>
      </c>
      <c r="L142" s="60">
        <v>4</v>
      </c>
      <c r="M142" s="60">
        <v>4</v>
      </c>
      <c r="N142" s="60">
        <v>4</v>
      </c>
      <c r="O142" s="60">
        <v>4</v>
      </c>
      <c r="P142" s="60">
        <v>4</v>
      </c>
      <c r="Q142" s="60">
        <v>4</v>
      </c>
      <c r="R142" s="60">
        <v>4</v>
      </c>
      <c r="S142" s="60">
        <v>4</v>
      </c>
      <c r="T142" s="60">
        <v>4</v>
      </c>
      <c r="U142" s="60">
        <v>4</v>
      </c>
      <c r="V142" s="60">
        <v>4</v>
      </c>
      <c r="W142" s="60">
        <v>4</v>
      </c>
      <c r="X142" s="60">
        <v>4</v>
      </c>
      <c r="Y142" s="60">
        <v>4</v>
      </c>
      <c r="Z142" s="60">
        <v>4</v>
      </c>
      <c r="AA142" s="60">
        <v>4</v>
      </c>
      <c r="AB142" s="60">
        <v>4</v>
      </c>
      <c r="AC142" s="60">
        <v>96</v>
      </c>
      <c r="AD142" s="60">
        <v>672</v>
      </c>
      <c r="AE142" s="60">
        <v>35040</v>
      </c>
    </row>
    <row r="143" spans="1:31">
      <c r="A143" s="60" t="s">
        <v>273</v>
      </c>
      <c r="B143" s="60" t="s">
        <v>253</v>
      </c>
      <c r="C143" s="60" t="s">
        <v>291</v>
      </c>
      <c r="D143" s="60" t="s">
        <v>252</v>
      </c>
      <c r="E143" s="60">
        <v>13</v>
      </c>
      <c r="F143" s="60">
        <v>13</v>
      </c>
      <c r="G143" s="60">
        <v>13</v>
      </c>
      <c r="H143" s="60">
        <v>13</v>
      </c>
      <c r="I143" s="60">
        <v>13</v>
      </c>
      <c r="J143" s="60">
        <v>13</v>
      </c>
      <c r="K143" s="60">
        <v>13</v>
      </c>
      <c r="L143" s="60">
        <v>13</v>
      </c>
      <c r="M143" s="60">
        <v>13</v>
      </c>
      <c r="N143" s="60">
        <v>13</v>
      </c>
      <c r="O143" s="60">
        <v>13</v>
      </c>
      <c r="P143" s="60">
        <v>13</v>
      </c>
      <c r="Q143" s="60">
        <v>13</v>
      </c>
      <c r="R143" s="60">
        <v>13</v>
      </c>
      <c r="S143" s="60">
        <v>13</v>
      </c>
      <c r="T143" s="60">
        <v>13</v>
      </c>
      <c r="U143" s="60">
        <v>13</v>
      </c>
      <c r="V143" s="60">
        <v>13</v>
      </c>
      <c r="W143" s="60">
        <v>13</v>
      </c>
      <c r="X143" s="60">
        <v>13</v>
      </c>
      <c r="Y143" s="60">
        <v>13</v>
      </c>
      <c r="Z143" s="60">
        <v>13</v>
      </c>
      <c r="AA143" s="60">
        <v>13</v>
      </c>
      <c r="AB143" s="60">
        <v>13</v>
      </c>
      <c r="AC143" s="60">
        <v>312</v>
      </c>
      <c r="AD143" s="60">
        <v>2184</v>
      </c>
      <c r="AE143" s="60">
        <v>113880</v>
      </c>
    </row>
    <row r="144" spans="1:31">
      <c r="A144" s="60"/>
      <c r="B144" s="60"/>
      <c r="C144" s="60" t="s">
        <v>292</v>
      </c>
      <c r="D144" s="60" t="s">
        <v>252</v>
      </c>
      <c r="E144" s="60">
        <v>13</v>
      </c>
      <c r="F144" s="60">
        <v>13</v>
      </c>
      <c r="G144" s="60">
        <v>13</v>
      </c>
      <c r="H144" s="60">
        <v>13</v>
      </c>
      <c r="I144" s="60">
        <v>13</v>
      </c>
      <c r="J144" s="60">
        <v>13</v>
      </c>
      <c r="K144" s="60">
        <v>13</v>
      </c>
      <c r="L144" s="60">
        <v>13</v>
      </c>
      <c r="M144" s="60">
        <v>13</v>
      </c>
      <c r="N144" s="60">
        <v>13</v>
      </c>
      <c r="O144" s="60">
        <v>13</v>
      </c>
      <c r="P144" s="60">
        <v>13</v>
      </c>
      <c r="Q144" s="60">
        <v>13</v>
      </c>
      <c r="R144" s="60">
        <v>13</v>
      </c>
      <c r="S144" s="60">
        <v>13</v>
      </c>
      <c r="T144" s="60">
        <v>13</v>
      </c>
      <c r="U144" s="60">
        <v>13</v>
      </c>
      <c r="V144" s="60">
        <v>13</v>
      </c>
      <c r="W144" s="60">
        <v>13</v>
      </c>
      <c r="X144" s="60">
        <v>13</v>
      </c>
      <c r="Y144" s="60">
        <v>13</v>
      </c>
      <c r="Z144" s="60">
        <v>13</v>
      </c>
      <c r="AA144" s="60">
        <v>13</v>
      </c>
      <c r="AB144" s="60">
        <v>13</v>
      </c>
      <c r="AC144" s="60">
        <v>312</v>
      </c>
      <c r="AD144" s="60">
        <v>2184</v>
      </c>
      <c r="AE144" s="60"/>
    </row>
    <row r="145" spans="1:31">
      <c r="A145" s="60"/>
      <c r="B145" s="60"/>
      <c r="C145" s="60" t="s">
        <v>251</v>
      </c>
      <c r="D145" s="60" t="s">
        <v>252</v>
      </c>
      <c r="E145" s="60">
        <v>13</v>
      </c>
      <c r="F145" s="60">
        <v>13</v>
      </c>
      <c r="G145" s="60">
        <v>13</v>
      </c>
      <c r="H145" s="60">
        <v>13</v>
      </c>
      <c r="I145" s="60">
        <v>13</v>
      </c>
      <c r="J145" s="60">
        <v>13</v>
      </c>
      <c r="K145" s="60">
        <v>13</v>
      </c>
      <c r="L145" s="60">
        <v>13</v>
      </c>
      <c r="M145" s="60">
        <v>13</v>
      </c>
      <c r="N145" s="60">
        <v>13</v>
      </c>
      <c r="O145" s="60">
        <v>13</v>
      </c>
      <c r="P145" s="60">
        <v>13</v>
      </c>
      <c r="Q145" s="60">
        <v>13</v>
      </c>
      <c r="R145" s="60">
        <v>13</v>
      </c>
      <c r="S145" s="60">
        <v>13</v>
      </c>
      <c r="T145" s="60">
        <v>13</v>
      </c>
      <c r="U145" s="60">
        <v>13</v>
      </c>
      <c r="V145" s="60">
        <v>13</v>
      </c>
      <c r="W145" s="60">
        <v>13</v>
      </c>
      <c r="X145" s="60">
        <v>13</v>
      </c>
      <c r="Y145" s="60">
        <v>13</v>
      </c>
      <c r="Z145" s="60">
        <v>13</v>
      </c>
      <c r="AA145" s="60">
        <v>13</v>
      </c>
      <c r="AB145" s="60">
        <v>13</v>
      </c>
      <c r="AC145" s="60">
        <v>312</v>
      </c>
      <c r="AD145" s="60">
        <v>2184</v>
      </c>
      <c r="AE145" s="60"/>
    </row>
    <row r="146" spans="1:31">
      <c r="A146" s="60" t="s">
        <v>274</v>
      </c>
      <c r="B146" s="60" t="s">
        <v>253</v>
      </c>
      <c r="C146" s="60" t="s">
        <v>251</v>
      </c>
      <c r="D146" s="60" t="s">
        <v>252</v>
      </c>
      <c r="E146" s="60">
        <v>6.7</v>
      </c>
      <c r="F146" s="60">
        <v>6.7</v>
      </c>
      <c r="G146" s="60">
        <v>6.7</v>
      </c>
      <c r="H146" s="60">
        <v>6.7</v>
      </c>
      <c r="I146" s="60">
        <v>6.7</v>
      </c>
      <c r="J146" s="60">
        <v>6.7</v>
      </c>
      <c r="K146" s="60">
        <v>6.7</v>
      </c>
      <c r="L146" s="60">
        <v>6.7</v>
      </c>
      <c r="M146" s="60">
        <v>6.7</v>
      </c>
      <c r="N146" s="60">
        <v>6.7</v>
      </c>
      <c r="O146" s="60">
        <v>6.7</v>
      </c>
      <c r="P146" s="60">
        <v>6.7</v>
      </c>
      <c r="Q146" s="60">
        <v>6.7</v>
      </c>
      <c r="R146" s="60">
        <v>6.7</v>
      </c>
      <c r="S146" s="60">
        <v>6.7</v>
      </c>
      <c r="T146" s="60">
        <v>6.7</v>
      </c>
      <c r="U146" s="60">
        <v>6.7</v>
      </c>
      <c r="V146" s="60">
        <v>6.7</v>
      </c>
      <c r="W146" s="60">
        <v>6.7</v>
      </c>
      <c r="X146" s="60">
        <v>6.7</v>
      </c>
      <c r="Y146" s="60">
        <v>6.7</v>
      </c>
      <c r="Z146" s="60">
        <v>6.7</v>
      </c>
      <c r="AA146" s="60">
        <v>6.7</v>
      </c>
      <c r="AB146" s="60">
        <v>6.7</v>
      </c>
      <c r="AC146" s="60">
        <v>160.80000000000001</v>
      </c>
      <c r="AD146" s="60">
        <v>1125.5999999999999</v>
      </c>
      <c r="AE146" s="60">
        <v>58692</v>
      </c>
    </row>
    <row r="147" spans="1:31">
      <c r="A147" s="60" t="s">
        <v>275</v>
      </c>
      <c r="B147" s="60" t="s">
        <v>253</v>
      </c>
      <c r="C147" s="60" t="s">
        <v>251</v>
      </c>
      <c r="D147" s="60" t="s">
        <v>252</v>
      </c>
      <c r="E147" s="60">
        <v>60</v>
      </c>
      <c r="F147" s="60">
        <v>60</v>
      </c>
      <c r="G147" s="60">
        <v>60</v>
      </c>
      <c r="H147" s="60">
        <v>60</v>
      </c>
      <c r="I147" s="60">
        <v>60</v>
      </c>
      <c r="J147" s="60">
        <v>60</v>
      </c>
      <c r="K147" s="60">
        <v>60</v>
      </c>
      <c r="L147" s="60">
        <v>60</v>
      </c>
      <c r="M147" s="60">
        <v>60</v>
      </c>
      <c r="N147" s="60">
        <v>60</v>
      </c>
      <c r="O147" s="60">
        <v>60</v>
      </c>
      <c r="P147" s="60">
        <v>60</v>
      </c>
      <c r="Q147" s="60">
        <v>60</v>
      </c>
      <c r="R147" s="60">
        <v>60</v>
      </c>
      <c r="S147" s="60">
        <v>60</v>
      </c>
      <c r="T147" s="60">
        <v>60</v>
      </c>
      <c r="U147" s="60">
        <v>60</v>
      </c>
      <c r="V147" s="60">
        <v>60</v>
      </c>
      <c r="W147" s="60">
        <v>60</v>
      </c>
      <c r="X147" s="60">
        <v>60</v>
      </c>
      <c r="Y147" s="60">
        <v>60</v>
      </c>
      <c r="Z147" s="60">
        <v>60</v>
      </c>
      <c r="AA147" s="60">
        <v>60</v>
      </c>
      <c r="AB147" s="60">
        <v>60</v>
      </c>
      <c r="AC147" s="60">
        <v>1440</v>
      </c>
      <c r="AD147" s="60">
        <v>10080</v>
      </c>
      <c r="AE147" s="60">
        <v>525600</v>
      </c>
    </row>
    <row r="148" spans="1:31">
      <c r="A148" s="60" t="s">
        <v>276</v>
      </c>
      <c r="B148" s="60" t="s">
        <v>253</v>
      </c>
      <c r="C148" s="60" t="s">
        <v>251</v>
      </c>
      <c r="D148" s="60" t="s">
        <v>252</v>
      </c>
      <c r="E148" s="60">
        <v>16</v>
      </c>
      <c r="F148" s="60">
        <v>16</v>
      </c>
      <c r="G148" s="60">
        <v>16</v>
      </c>
      <c r="H148" s="60">
        <v>16</v>
      </c>
      <c r="I148" s="60">
        <v>16</v>
      </c>
      <c r="J148" s="60">
        <v>16</v>
      </c>
      <c r="K148" s="60">
        <v>16</v>
      </c>
      <c r="L148" s="60">
        <v>16</v>
      </c>
      <c r="M148" s="60">
        <v>16</v>
      </c>
      <c r="N148" s="60">
        <v>16</v>
      </c>
      <c r="O148" s="60">
        <v>16</v>
      </c>
      <c r="P148" s="60">
        <v>16</v>
      </c>
      <c r="Q148" s="60">
        <v>16</v>
      </c>
      <c r="R148" s="60">
        <v>16</v>
      </c>
      <c r="S148" s="60">
        <v>16</v>
      </c>
      <c r="T148" s="60">
        <v>16</v>
      </c>
      <c r="U148" s="60">
        <v>16</v>
      </c>
      <c r="V148" s="60">
        <v>16</v>
      </c>
      <c r="W148" s="60">
        <v>16</v>
      </c>
      <c r="X148" s="60">
        <v>16</v>
      </c>
      <c r="Y148" s="60">
        <v>16</v>
      </c>
      <c r="Z148" s="60">
        <v>16</v>
      </c>
      <c r="AA148" s="60">
        <v>16</v>
      </c>
      <c r="AB148" s="60">
        <v>16</v>
      </c>
      <c r="AC148" s="60">
        <v>384</v>
      </c>
      <c r="AD148" s="60">
        <v>2688</v>
      </c>
      <c r="AE148" s="60">
        <v>140160</v>
      </c>
    </row>
    <row r="149" spans="1:31">
      <c r="A149" s="60" t="s">
        <v>284</v>
      </c>
      <c r="B149" s="60" t="s">
        <v>260</v>
      </c>
      <c r="C149" s="60" t="s">
        <v>251</v>
      </c>
      <c r="D149" s="60" t="s">
        <v>252</v>
      </c>
      <c r="E149" s="60">
        <v>120</v>
      </c>
      <c r="F149" s="60">
        <v>120</v>
      </c>
      <c r="G149" s="60">
        <v>120</v>
      </c>
      <c r="H149" s="60">
        <v>120</v>
      </c>
      <c r="I149" s="60">
        <v>120</v>
      </c>
      <c r="J149" s="60">
        <v>120</v>
      </c>
      <c r="K149" s="60">
        <v>120</v>
      </c>
      <c r="L149" s="60">
        <v>120</v>
      </c>
      <c r="M149" s="60">
        <v>120</v>
      </c>
      <c r="N149" s="60">
        <v>120</v>
      </c>
      <c r="O149" s="60">
        <v>120</v>
      </c>
      <c r="P149" s="60">
        <v>120</v>
      </c>
      <c r="Q149" s="60">
        <v>120</v>
      </c>
      <c r="R149" s="60">
        <v>120</v>
      </c>
      <c r="S149" s="60">
        <v>120</v>
      </c>
      <c r="T149" s="60">
        <v>120</v>
      </c>
      <c r="U149" s="60">
        <v>120</v>
      </c>
      <c r="V149" s="60">
        <v>120</v>
      </c>
      <c r="W149" s="60">
        <v>120</v>
      </c>
      <c r="X149" s="60">
        <v>120</v>
      </c>
      <c r="Y149" s="60">
        <v>120</v>
      </c>
      <c r="Z149" s="60">
        <v>120</v>
      </c>
      <c r="AA149" s="60">
        <v>120</v>
      </c>
      <c r="AB149" s="60">
        <v>120</v>
      </c>
      <c r="AC149" s="60">
        <v>2880</v>
      </c>
      <c r="AD149" s="60">
        <v>20160</v>
      </c>
      <c r="AE149" s="60">
        <v>1051200</v>
      </c>
    </row>
    <row r="150" spans="1:31">
      <c r="A150" s="60" t="s">
        <v>258</v>
      </c>
      <c r="B150" s="60" t="s">
        <v>250</v>
      </c>
      <c r="C150" s="60" t="s">
        <v>251</v>
      </c>
      <c r="D150" s="60" t="s">
        <v>252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</row>
    <row r="151" spans="1:31">
      <c r="A151" s="60" t="s">
        <v>259</v>
      </c>
      <c r="B151" s="60" t="s">
        <v>260</v>
      </c>
      <c r="C151" s="60" t="s">
        <v>251</v>
      </c>
      <c r="D151" s="60" t="s">
        <v>252</v>
      </c>
      <c r="E151" s="60">
        <v>0.2</v>
      </c>
      <c r="F151" s="60">
        <v>0.2</v>
      </c>
      <c r="G151" s="60">
        <v>0.2</v>
      </c>
      <c r="H151" s="60">
        <v>0.2</v>
      </c>
      <c r="I151" s="60">
        <v>0.2</v>
      </c>
      <c r="J151" s="60">
        <v>0.2</v>
      </c>
      <c r="K151" s="60">
        <v>0.2</v>
      </c>
      <c r="L151" s="60">
        <v>0.2</v>
      </c>
      <c r="M151" s="60">
        <v>0.2</v>
      </c>
      <c r="N151" s="60">
        <v>0.2</v>
      </c>
      <c r="O151" s="60">
        <v>0.2</v>
      </c>
      <c r="P151" s="60">
        <v>0.2</v>
      </c>
      <c r="Q151" s="60">
        <v>0.2</v>
      </c>
      <c r="R151" s="60">
        <v>0.2</v>
      </c>
      <c r="S151" s="60">
        <v>0.2</v>
      </c>
      <c r="T151" s="60">
        <v>0.2</v>
      </c>
      <c r="U151" s="60">
        <v>0.2</v>
      </c>
      <c r="V151" s="60">
        <v>0.2</v>
      </c>
      <c r="W151" s="60">
        <v>0.2</v>
      </c>
      <c r="X151" s="60">
        <v>0.2</v>
      </c>
      <c r="Y151" s="60">
        <v>0.2</v>
      </c>
      <c r="Z151" s="60">
        <v>0.2</v>
      </c>
      <c r="AA151" s="60">
        <v>0.2</v>
      </c>
      <c r="AB151" s="60">
        <v>0.2</v>
      </c>
      <c r="AC151" s="60">
        <v>4.8</v>
      </c>
      <c r="AD151" s="60">
        <v>33.6</v>
      </c>
      <c r="AE151" s="60">
        <v>1752</v>
      </c>
    </row>
    <row r="152" spans="1:31">
      <c r="A152" s="60" t="s">
        <v>261</v>
      </c>
      <c r="B152" s="60" t="s">
        <v>260</v>
      </c>
      <c r="C152" s="60" t="s">
        <v>262</v>
      </c>
      <c r="D152" s="60" t="s">
        <v>252</v>
      </c>
      <c r="E152" s="60">
        <v>1</v>
      </c>
      <c r="F152" s="60">
        <v>1</v>
      </c>
      <c r="G152" s="60">
        <v>1</v>
      </c>
      <c r="H152" s="60">
        <v>1</v>
      </c>
      <c r="I152" s="60">
        <v>1</v>
      </c>
      <c r="J152" s="60">
        <v>1</v>
      </c>
      <c r="K152" s="60">
        <v>1</v>
      </c>
      <c r="L152" s="60">
        <v>1</v>
      </c>
      <c r="M152" s="60">
        <v>1</v>
      </c>
      <c r="N152" s="60">
        <v>1</v>
      </c>
      <c r="O152" s="60">
        <v>1</v>
      </c>
      <c r="P152" s="60">
        <v>1</v>
      </c>
      <c r="Q152" s="60">
        <v>1</v>
      </c>
      <c r="R152" s="60">
        <v>1</v>
      </c>
      <c r="S152" s="60">
        <v>1</v>
      </c>
      <c r="T152" s="60">
        <v>1</v>
      </c>
      <c r="U152" s="60">
        <v>1</v>
      </c>
      <c r="V152" s="60">
        <v>1</v>
      </c>
      <c r="W152" s="60">
        <v>1</v>
      </c>
      <c r="X152" s="60">
        <v>1</v>
      </c>
      <c r="Y152" s="60">
        <v>1</v>
      </c>
      <c r="Z152" s="60">
        <v>1</v>
      </c>
      <c r="AA152" s="60">
        <v>1</v>
      </c>
      <c r="AB152" s="60">
        <v>1</v>
      </c>
      <c r="AC152" s="60">
        <v>24</v>
      </c>
      <c r="AD152" s="60">
        <v>168</v>
      </c>
      <c r="AE152" s="60">
        <v>6924</v>
      </c>
    </row>
    <row r="153" spans="1:31">
      <c r="A153" s="60"/>
      <c r="B153" s="60"/>
      <c r="C153" s="60" t="s">
        <v>263</v>
      </c>
      <c r="D153" s="60" t="s">
        <v>252</v>
      </c>
      <c r="E153" s="60">
        <v>0.5</v>
      </c>
      <c r="F153" s="60">
        <v>0.5</v>
      </c>
      <c r="G153" s="60">
        <v>0.5</v>
      </c>
      <c r="H153" s="60">
        <v>0.5</v>
      </c>
      <c r="I153" s="60">
        <v>0.5</v>
      </c>
      <c r="J153" s="60">
        <v>0.5</v>
      </c>
      <c r="K153" s="60">
        <v>0.5</v>
      </c>
      <c r="L153" s="60">
        <v>0.5</v>
      </c>
      <c r="M153" s="60">
        <v>0.5</v>
      </c>
      <c r="N153" s="60">
        <v>0.5</v>
      </c>
      <c r="O153" s="60">
        <v>0.5</v>
      </c>
      <c r="P153" s="60">
        <v>0.5</v>
      </c>
      <c r="Q153" s="60">
        <v>0.5</v>
      </c>
      <c r="R153" s="60">
        <v>0.5</v>
      </c>
      <c r="S153" s="60">
        <v>0.5</v>
      </c>
      <c r="T153" s="60">
        <v>0.5</v>
      </c>
      <c r="U153" s="60">
        <v>0.5</v>
      </c>
      <c r="V153" s="60">
        <v>0.5</v>
      </c>
      <c r="W153" s="60">
        <v>0.5</v>
      </c>
      <c r="X153" s="60">
        <v>0.5</v>
      </c>
      <c r="Y153" s="60">
        <v>0.5</v>
      </c>
      <c r="Z153" s="60">
        <v>0.5</v>
      </c>
      <c r="AA153" s="60">
        <v>0.5</v>
      </c>
      <c r="AB153" s="60">
        <v>0.5</v>
      </c>
      <c r="AC153" s="60">
        <v>12</v>
      </c>
      <c r="AD153" s="60">
        <v>84</v>
      </c>
      <c r="AE153" s="60"/>
    </row>
    <row r="154" spans="1:31">
      <c r="A154" s="60"/>
      <c r="B154" s="60"/>
      <c r="C154" s="60" t="s">
        <v>251</v>
      </c>
      <c r="D154" s="60" t="s">
        <v>252</v>
      </c>
      <c r="E154" s="60">
        <v>1</v>
      </c>
      <c r="F154" s="60">
        <v>1</v>
      </c>
      <c r="G154" s="60">
        <v>1</v>
      </c>
      <c r="H154" s="60">
        <v>1</v>
      </c>
      <c r="I154" s="60">
        <v>1</v>
      </c>
      <c r="J154" s="60">
        <v>1</v>
      </c>
      <c r="K154" s="60">
        <v>1</v>
      </c>
      <c r="L154" s="60">
        <v>1</v>
      </c>
      <c r="M154" s="60">
        <v>1</v>
      </c>
      <c r="N154" s="60">
        <v>1</v>
      </c>
      <c r="O154" s="60">
        <v>1</v>
      </c>
      <c r="P154" s="60">
        <v>1</v>
      </c>
      <c r="Q154" s="60">
        <v>1</v>
      </c>
      <c r="R154" s="60">
        <v>1</v>
      </c>
      <c r="S154" s="60">
        <v>1</v>
      </c>
      <c r="T154" s="60">
        <v>1</v>
      </c>
      <c r="U154" s="60">
        <v>1</v>
      </c>
      <c r="V154" s="60">
        <v>1</v>
      </c>
      <c r="W154" s="60">
        <v>1</v>
      </c>
      <c r="X154" s="60">
        <v>1</v>
      </c>
      <c r="Y154" s="60">
        <v>1</v>
      </c>
      <c r="Z154" s="60">
        <v>1</v>
      </c>
      <c r="AA154" s="60">
        <v>1</v>
      </c>
      <c r="AB154" s="60">
        <v>1</v>
      </c>
      <c r="AC154" s="60">
        <v>24</v>
      </c>
      <c r="AD154" s="60">
        <v>168</v>
      </c>
      <c r="AE154" s="60"/>
    </row>
    <row r="155" spans="1:31">
      <c r="A155" s="60" t="s">
        <v>264</v>
      </c>
      <c r="B155" s="60" t="s">
        <v>260</v>
      </c>
      <c r="C155" s="60" t="s">
        <v>251</v>
      </c>
      <c r="D155" s="60" t="s">
        <v>252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</row>
    <row r="156" spans="1:31">
      <c r="A156" s="60" t="s">
        <v>80</v>
      </c>
      <c r="B156" s="60" t="s">
        <v>250</v>
      </c>
      <c r="C156" s="60" t="s">
        <v>251</v>
      </c>
      <c r="D156" s="60" t="s">
        <v>252</v>
      </c>
      <c r="E156" s="60">
        <v>0.05</v>
      </c>
      <c r="F156" s="60">
        <v>0.05</v>
      </c>
      <c r="G156" s="60">
        <v>0.05</v>
      </c>
      <c r="H156" s="60">
        <v>0.05</v>
      </c>
      <c r="I156" s="60">
        <v>0.05</v>
      </c>
      <c r="J156" s="60">
        <v>0.05</v>
      </c>
      <c r="K156" s="60">
        <v>0.05</v>
      </c>
      <c r="L156" s="60">
        <v>0.05</v>
      </c>
      <c r="M156" s="60">
        <v>0.05</v>
      </c>
      <c r="N156" s="60">
        <v>0.05</v>
      </c>
      <c r="O156" s="60">
        <v>0.05</v>
      </c>
      <c r="P156" s="60">
        <v>0.05</v>
      </c>
      <c r="Q156" s="60">
        <v>0.05</v>
      </c>
      <c r="R156" s="60">
        <v>0.05</v>
      </c>
      <c r="S156" s="60">
        <v>0.05</v>
      </c>
      <c r="T156" s="60">
        <v>0.05</v>
      </c>
      <c r="U156" s="60">
        <v>0.05</v>
      </c>
      <c r="V156" s="60">
        <v>0.05</v>
      </c>
      <c r="W156" s="60">
        <v>0.05</v>
      </c>
      <c r="X156" s="60">
        <v>0.05</v>
      </c>
      <c r="Y156" s="60">
        <v>0.05</v>
      </c>
      <c r="Z156" s="60">
        <v>0.05</v>
      </c>
      <c r="AA156" s="60">
        <v>0.05</v>
      </c>
      <c r="AB156" s="60">
        <v>0.05</v>
      </c>
      <c r="AC156" s="60">
        <v>1.2</v>
      </c>
      <c r="AD156" s="60">
        <v>8.4</v>
      </c>
      <c r="AE156" s="60">
        <v>438</v>
      </c>
    </row>
    <row r="157" spans="1:31">
      <c r="A157" s="60" t="s">
        <v>81</v>
      </c>
      <c r="B157" s="60" t="s">
        <v>250</v>
      </c>
      <c r="C157" s="60" t="s">
        <v>251</v>
      </c>
      <c r="D157" s="60" t="s">
        <v>252</v>
      </c>
      <c r="E157" s="60">
        <v>0.2</v>
      </c>
      <c r="F157" s="60">
        <v>0.2</v>
      </c>
      <c r="G157" s="60">
        <v>0.2</v>
      </c>
      <c r="H157" s="60">
        <v>0.2</v>
      </c>
      <c r="I157" s="60">
        <v>0.2</v>
      </c>
      <c r="J157" s="60">
        <v>0.2</v>
      </c>
      <c r="K157" s="60">
        <v>0.2</v>
      </c>
      <c r="L157" s="60">
        <v>0.2</v>
      </c>
      <c r="M157" s="60">
        <v>0.2</v>
      </c>
      <c r="N157" s="60">
        <v>0.2</v>
      </c>
      <c r="O157" s="60">
        <v>0.2</v>
      </c>
      <c r="P157" s="60">
        <v>0.2</v>
      </c>
      <c r="Q157" s="60">
        <v>0.2</v>
      </c>
      <c r="R157" s="60">
        <v>0.2</v>
      </c>
      <c r="S157" s="60">
        <v>0.2</v>
      </c>
      <c r="T157" s="60">
        <v>0.2</v>
      </c>
      <c r="U157" s="60">
        <v>0.2</v>
      </c>
      <c r="V157" s="60">
        <v>0.2</v>
      </c>
      <c r="W157" s="60">
        <v>0.2</v>
      </c>
      <c r="X157" s="60">
        <v>0.2</v>
      </c>
      <c r="Y157" s="60">
        <v>0.2</v>
      </c>
      <c r="Z157" s="60">
        <v>0.2</v>
      </c>
      <c r="AA157" s="60">
        <v>0.2</v>
      </c>
      <c r="AB157" s="60">
        <v>0.2</v>
      </c>
      <c r="AC157" s="60">
        <v>4.8</v>
      </c>
      <c r="AD157" s="60">
        <v>33.6</v>
      </c>
      <c r="AE157" s="60">
        <v>1752</v>
      </c>
    </row>
    <row r="158" spans="1:31">
      <c r="A158" s="60" t="s">
        <v>82</v>
      </c>
      <c r="B158" s="60" t="s">
        <v>253</v>
      </c>
      <c r="C158" s="60" t="s">
        <v>251</v>
      </c>
      <c r="D158" s="60" t="s">
        <v>252</v>
      </c>
      <c r="E158" s="60">
        <v>60</v>
      </c>
      <c r="F158" s="60">
        <v>60</v>
      </c>
      <c r="G158" s="60">
        <v>60</v>
      </c>
      <c r="H158" s="60">
        <v>60</v>
      </c>
      <c r="I158" s="60">
        <v>60</v>
      </c>
      <c r="J158" s="60">
        <v>60</v>
      </c>
      <c r="K158" s="60">
        <v>60</v>
      </c>
      <c r="L158" s="60">
        <v>60</v>
      </c>
      <c r="M158" s="60">
        <v>60</v>
      </c>
      <c r="N158" s="60">
        <v>60</v>
      </c>
      <c r="O158" s="60">
        <v>60</v>
      </c>
      <c r="P158" s="60">
        <v>60</v>
      </c>
      <c r="Q158" s="60">
        <v>60</v>
      </c>
      <c r="R158" s="60">
        <v>60</v>
      </c>
      <c r="S158" s="60">
        <v>60</v>
      </c>
      <c r="T158" s="60">
        <v>60</v>
      </c>
      <c r="U158" s="60">
        <v>60</v>
      </c>
      <c r="V158" s="60">
        <v>60</v>
      </c>
      <c r="W158" s="60">
        <v>60</v>
      </c>
      <c r="X158" s="60">
        <v>60</v>
      </c>
      <c r="Y158" s="60">
        <v>60</v>
      </c>
      <c r="Z158" s="60">
        <v>60</v>
      </c>
      <c r="AA158" s="60">
        <v>60</v>
      </c>
      <c r="AB158" s="60">
        <v>60</v>
      </c>
      <c r="AC158" s="60">
        <v>1440</v>
      </c>
      <c r="AD158" s="60">
        <v>10080</v>
      </c>
      <c r="AE158" s="60">
        <v>525600</v>
      </c>
    </row>
    <row r="159" spans="1:31">
      <c r="A159" s="60" t="s">
        <v>83</v>
      </c>
      <c r="B159" s="60" t="s">
        <v>253</v>
      </c>
      <c r="C159" s="60" t="s">
        <v>251</v>
      </c>
      <c r="D159" s="60" t="s">
        <v>252</v>
      </c>
      <c r="E159" s="60">
        <v>55</v>
      </c>
      <c r="F159" s="60">
        <v>55</v>
      </c>
      <c r="G159" s="60">
        <v>55</v>
      </c>
      <c r="H159" s="60">
        <v>55</v>
      </c>
      <c r="I159" s="60">
        <v>55</v>
      </c>
      <c r="J159" s="60">
        <v>55</v>
      </c>
      <c r="K159" s="60">
        <v>55</v>
      </c>
      <c r="L159" s="60">
        <v>55</v>
      </c>
      <c r="M159" s="60">
        <v>55</v>
      </c>
      <c r="N159" s="60">
        <v>55</v>
      </c>
      <c r="O159" s="60">
        <v>55</v>
      </c>
      <c r="P159" s="60">
        <v>55</v>
      </c>
      <c r="Q159" s="60">
        <v>55</v>
      </c>
      <c r="R159" s="60">
        <v>55</v>
      </c>
      <c r="S159" s="60">
        <v>55</v>
      </c>
      <c r="T159" s="60">
        <v>55</v>
      </c>
      <c r="U159" s="60">
        <v>55</v>
      </c>
      <c r="V159" s="60">
        <v>55</v>
      </c>
      <c r="W159" s="60">
        <v>55</v>
      </c>
      <c r="X159" s="60">
        <v>55</v>
      </c>
      <c r="Y159" s="60">
        <v>55</v>
      </c>
      <c r="Z159" s="60">
        <v>55</v>
      </c>
      <c r="AA159" s="60">
        <v>55</v>
      </c>
      <c r="AB159" s="60">
        <v>55</v>
      </c>
      <c r="AC159" s="60">
        <v>1320</v>
      </c>
      <c r="AD159" s="60">
        <v>9240</v>
      </c>
      <c r="AE159" s="60">
        <v>481800</v>
      </c>
    </row>
    <row r="160" spans="1:31">
      <c r="A160" s="60" t="s">
        <v>84</v>
      </c>
      <c r="B160" s="60" t="s">
        <v>250</v>
      </c>
      <c r="C160" s="60" t="s">
        <v>251</v>
      </c>
      <c r="D160" s="60" t="s">
        <v>252</v>
      </c>
      <c r="E160" s="60">
        <v>0.05</v>
      </c>
      <c r="F160" s="60">
        <v>0.05</v>
      </c>
      <c r="G160" s="60">
        <v>0.05</v>
      </c>
      <c r="H160" s="60">
        <v>0.05</v>
      </c>
      <c r="I160" s="60">
        <v>0.05</v>
      </c>
      <c r="J160" s="60">
        <v>0.05</v>
      </c>
      <c r="K160" s="60">
        <v>0.05</v>
      </c>
      <c r="L160" s="60">
        <v>0.05</v>
      </c>
      <c r="M160" s="60">
        <v>0.05</v>
      </c>
      <c r="N160" s="60">
        <v>0.05</v>
      </c>
      <c r="O160" s="60">
        <v>0.05</v>
      </c>
      <c r="P160" s="60">
        <v>0.05</v>
      </c>
      <c r="Q160" s="60">
        <v>0.05</v>
      </c>
      <c r="R160" s="60">
        <v>0.05</v>
      </c>
      <c r="S160" s="60">
        <v>0.05</v>
      </c>
      <c r="T160" s="60">
        <v>0.05</v>
      </c>
      <c r="U160" s="60">
        <v>0.05</v>
      </c>
      <c r="V160" s="60">
        <v>0.05</v>
      </c>
      <c r="W160" s="60">
        <v>0.05</v>
      </c>
      <c r="X160" s="60">
        <v>0.05</v>
      </c>
      <c r="Y160" s="60">
        <v>0.05</v>
      </c>
      <c r="Z160" s="60">
        <v>0.05</v>
      </c>
      <c r="AA160" s="60">
        <v>0.05</v>
      </c>
      <c r="AB160" s="60">
        <v>0.05</v>
      </c>
      <c r="AC160" s="60">
        <v>1.2</v>
      </c>
      <c r="AD160" s="60">
        <v>8.4</v>
      </c>
      <c r="AE160" s="60">
        <v>438</v>
      </c>
    </row>
    <row r="161" spans="1:31">
      <c r="A161" s="60" t="s">
        <v>85</v>
      </c>
      <c r="B161" s="60" t="s">
        <v>250</v>
      </c>
      <c r="C161" s="60" t="s">
        <v>251</v>
      </c>
      <c r="D161" s="60" t="s">
        <v>252</v>
      </c>
      <c r="E161" s="60">
        <v>0.2</v>
      </c>
      <c r="F161" s="60">
        <v>0.2</v>
      </c>
      <c r="G161" s="60">
        <v>0.2</v>
      </c>
      <c r="H161" s="60">
        <v>0.2</v>
      </c>
      <c r="I161" s="60">
        <v>0.2</v>
      </c>
      <c r="J161" s="60">
        <v>0.2</v>
      </c>
      <c r="K161" s="60">
        <v>0.2</v>
      </c>
      <c r="L161" s="60">
        <v>0.2</v>
      </c>
      <c r="M161" s="60">
        <v>0.2</v>
      </c>
      <c r="N161" s="60">
        <v>0.2</v>
      </c>
      <c r="O161" s="60">
        <v>0.2</v>
      </c>
      <c r="P161" s="60">
        <v>0.2</v>
      </c>
      <c r="Q161" s="60">
        <v>0.2</v>
      </c>
      <c r="R161" s="60">
        <v>0.2</v>
      </c>
      <c r="S161" s="60">
        <v>0.2</v>
      </c>
      <c r="T161" s="60">
        <v>0.2</v>
      </c>
      <c r="U161" s="60">
        <v>0.2</v>
      </c>
      <c r="V161" s="60">
        <v>0.2</v>
      </c>
      <c r="W161" s="60">
        <v>0.2</v>
      </c>
      <c r="X161" s="60">
        <v>0.2</v>
      </c>
      <c r="Y161" s="60">
        <v>0.2</v>
      </c>
      <c r="Z161" s="60">
        <v>0.2</v>
      </c>
      <c r="AA161" s="60">
        <v>0.2</v>
      </c>
      <c r="AB161" s="60">
        <v>0.2</v>
      </c>
      <c r="AC161" s="60">
        <v>4.8</v>
      </c>
      <c r="AD161" s="60">
        <v>33.6</v>
      </c>
      <c r="AE161" s="60">
        <v>1752</v>
      </c>
    </row>
    <row r="162" spans="1:31">
      <c r="A162" s="60" t="s">
        <v>86</v>
      </c>
      <c r="B162" s="60" t="s">
        <v>253</v>
      </c>
      <c r="C162" s="60" t="s">
        <v>251</v>
      </c>
      <c r="D162" s="60" t="s">
        <v>252</v>
      </c>
      <c r="E162" s="60">
        <v>43.3</v>
      </c>
      <c r="F162" s="60">
        <v>43.3</v>
      </c>
      <c r="G162" s="60">
        <v>43.3</v>
      </c>
      <c r="H162" s="60">
        <v>43.3</v>
      </c>
      <c r="I162" s="60">
        <v>43.3</v>
      </c>
      <c r="J162" s="60">
        <v>43.3</v>
      </c>
      <c r="K162" s="60">
        <v>43.3</v>
      </c>
      <c r="L162" s="60">
        <v>43.3</v>
      </c>
      <c r="M162" s="60">
        <v>43.3</v>
      </c>
      <c r="N162" s="60">
        <v>43.3</v>
      </c>
      <c r="O162" s="60">
        <v>43.3</v>
      </c>
      <c r="P162" s="60">
        <v>43.3</v>
      </c>
      <c r="Q162" s="60">
        <v>43.3</v>
      </c>
      <c r="R162" s="60">
        <v>43.3</v>
      </c>
      <c r="S162" s="60">
        <v>43.3</v>
      </c>
      <c r="T162" s="60">
        <v>43.3</v>
      </c>
      <c r="U162" s="60">
        <v>43.3</v>
      </c>
      <c r="V162" s="60">
        <v>43.3</v>
      </c>
      <c r="W162" s="60">
        <v>43.3</v>
      </c>
      <c r="X162" s="60">
        <v>43.3</v>
      </c>
      <c r="Y162" s="60">
        <v>43.3</v>
      </c>
      <c r="Z162" s="60">
        <v>43.3</v>
      </c>
      <c r="AA162" s="60">
        <v>43.3</v>
      </c>
      <c r="AB162" s="60">
        <v>43.3</v>
      </c>
      <c r="AC162" s="60">
        <v>1039.2</v>
      </c>
      <c r="AD162" s="60">
        <v>7274.4</v>
      </c>
      <c r="AE162" s="60">
        <v>379308</v>
      </c>
    </row>
    <row r="163" spans="1:31">
      <c r="A163" s="60" t="s">
        <v>87</v>
      </c>
      <c r="B163" s="60" t="s">
        <v>253</v>
      </c>
      <c r="C163" s="60" t="s">
        <v>251</v>
      </c>
      <c r="D163" s="60" t="s">
        <v>252</v>
      </c>
      <c r="E163" s="60">
        <v>55</v>
      </c>
      <c r="F163" s="60">
        <v>55</v>
      </c>
      <c r="G163" s="60">
        <v>55</v>
      </c>
      <c r="H163" s="60">
        <v>55</v>
      </c>
      <c r="I163" s="60">
        <v>55</v>
      </c>
      <c r="J163" s="60">
        <v>55</v>
      </c>
      <c r="K163" s="60">
        <v>55</v>
      </c>
      <c r="L163" s="60">
        <v>55</v>
      </c>
      <c r="M163" s="60">
        <v>55</v>
      </c>
      <c r="N163" s="60">
        <v>55</v>
      </c>
      <c r="O163" s="60">
        <v>55</v>
      </c>
      <c r="P163" s="60">
        <v>55</v>
      </c>
      <c r="Q163" s="60">
        <v>55</v>
      </c>
      <c r="R163" s="60">
        <v>55</v>
      </c>
      <c r="S163" s="60">
        <v>55</v>
      </c>
      <c r="T163" s="60">
        <v>55</v>
      </c>
      <c r="U163" s="60">
        <v>55</v>
      </c>
      <c r="V163" s="60">
        <v>55</v>
      </c>
      <c r="W163" s="60">
        <v>55</v>
      </c>
      <c r="X163" s="60">
        <v>55</v>
      </c>
      <c r="Y163" s="60">
        <v>55</v>
      </c>
      <c r="Z163" s="60">
        <v>55</v>
      </c>
      <c r="AA163" s="60">
        <v>55</v>
      </c>
      <c r="AB163" s="60">
        <v>55</v>
      </c>
      <c r="AC163" s="60">
        <v>1320</v>
      </c>
      <c r="AD163" s="60">
        <v>9240</v>
      </c>
      <c r="AE163" s="60">
        <v>481800</v>
      </c>
    </row>
    <row r="164" spans="1:31">
      <c r="A164" s="60" t="s">
        <v>88</v>
      </c>
      <c r="B164" s="60" t="s">
        <v>250</v>
      </c>
      <c r="C164" s="60" t="s">
        <v>251</v>
      </c>
      <c r="D164" s="60" t="s">
        <v>252</v>
      </c>
      <c r="E164" s="60">
        <v>0.05</v>
      </c>
      <c r="F164" s="60">
        <v>0.05</v>
      </c>
      <c r="G164" s="60">
        <v>0.05</v>
      </c>
      <c r="H164" s="60">
        <v>0.05</v>
      </c>
      <c r="I164" s="60">
        <v>0.05</v>
      </c>
      <c r="J164" s="60">
        <v>0.05</v>
      </c>
      <c r="K164" s="60">
        <v>0.05</v>
      </c>
      <c r="L164" s="60">
        <v>0.05</v>
      </c>
      <c r="M164" s="60">
        <v>0.05</v>
      </c>
      <c r="N164" s="60">
        <v>0.05</v>
      </c>
      <c r="O164" s="60">
        <v>0.05</v>
      </c>
      <c r="P164" s="60">
        <v>0.05</v>
      </c>
      <c r="Q164" s="60">
        <v>0.05</v>
      </c>
      <c r="R164" s="60">
        <v>0.05</v>
      </c>
      <c r="S164" s="60">
        <v>0.05</v>
      </c>
      <c r="T164" s="60">
        <v>0.05</v>
      </c>
      <c r="U164" s="60">
        <v>0.05</v>
      </c>
      <c r="V164" s="60">
        <v>0.05</v>
      </c>
      <c r="W164" s="60">
        <v>0.05</v>
      </c>
      <c r="X164" s="60">
        <v>0.05</v>
      </c>
      <c r="Y164" s="60">
        <v>0.05</v>
      </c>
      <c r="Z164" s="60">
        <v>0.05</v>
      </c>
      <c r="AA164" s="60">
        <v>0.05</v>
      </c>
      <c r="AB164" s="60">
        <v>0.05</v>
      </c>
      <c r="AC164" s="60">
        <v>1.2</v>
      </c>
      <c r="AD164" s="60">
        <v>8.4</v>
      </c>
      <c r="AE164" s="60">
        <v>438</v>
      </c>
    </row>
    <row r="165" spans="1:31">
      <c r="A165" s="60" t="s">
        <v>89</v>
      </c>
      <c r="B165" s="60" t="s">
        <v>250</v>
      </c>
      <c r="C165" s="60" t="s">
        <v>251</v>
      </c>
      <c r="D165" s="60" t="s">
        <v>252</v>
      </c>
      <c r="E165" s="60">
        <v>0.2</v>
      </c>
      <c r="F165" s="60">
        <v>0.2</v>
      </c>
      <c r="G165" s="60">
        <v>0.2</v>
      </c>
      <c r="H165" s="60">
        <v>0.2</v>
      </c>
      <c r="I165" s="60">
        <v>0.2</v>
      </c>
      <c r="J165" s="60">
        <v>0.2</v>
      </c>
      <c r="K165" s="60">
        <v>0.2</v>
      </c>
      <c r="L165" s="60">
        <v>0.2</v>
      </c>
      <c r="M165" s="60">
        <v>0.2</v>
      </c>
      <c r="N165" s="60">
        <v>0.2</v>
      </c>
      <c r="O165" s="60">
        <v>0.2</v>
      </c>
      <c r="P165" s="60">
        <v>0.2</v>
      </c>
      <c r="Q165" s="60">
        <v>0.2</v>
      </c>
      <c r="R165" s="60">
        <v>0.2</v>
      </c>
      <c r="S165" s="60">
        <v>0.2</v>
      </c>
      <c r="T165" s="60">
        <v>0.2</v>
      </c>
      <c r="U165" s="60">
        <v>0.2</v>
      </c>
      <c r="V165" s="60">
        <v>0.2</v>
      </c>
      <c r="W165" s="60">
        <v>0.2</v>
      </c>
      <c r="X165" s="60">
        <v>0.2</v>
      </c>
      <c r="Y165" s="60">
        <v>0.2</v>
      </c>
      <c r="Z165" s="60">
        <v>0.2</v>
      </c>
      <c r="AA165" s="60">
        <v>0.2</v>
      </c>
      <c r="AB165" s="60">
        <v>0.2</v>
      </c>
      <c r="AC165" s="60">
        <v>4.8</v>
      </c>
      <c r="AD165" s="60">
        <v>33.6</v>
      </c>
      <c r="AE165" s="60">
        <v>1752</v>
      </c>
    </row>
    <row r="166" spans="1:31">
      <c r="A166" s="60" t="s">
        <v>90</v>
      </c>
      <c r="B166" s="60" t="s">
        <v>253</v>
      </c>
      <c r="C166" s="60" t="s">
        <v>251</v>
      </c>
      <c r="D166" s="60" t="s">
        <v>252</v>
      </c>
      <c r="E166" s="60">
        <v>43.3</v>
      </c>
      <c r="F166" s="60">
        <v>43.3</v>
      </c>
      <c r="G166" s="60">
        <v>43.3</v>
      </c>
      <c r="H166" s="60">
        <v>43.3</v>
      </c>
      <c r="I166" s="60">
        <v>43.3</v>
      </c>
      <c r="J166" s="60">
        <v>43.3</v>
      </c>
      <c r="K166" s="60">
        <v>43.3</v>
      </c>
      <c r="L166" s="60">
        <v>43.3</v>
      </c>
      <c r="M166" s="60">
        <v>43.3</v>
      </c>
      <c r="N166" s="60">
        <v>43.3</v>
      </c>
      <c r="O166" s="60">
        <v>43.3</v>
      </c>
      <c r="P166" s="60">
        <v>43.3</v>
      </c>
      <c r="Q166" s="60">
        <v>43.3</v>
      </c>
      <c r="R166" s="60">
        <v>43.3</v>
      </c>
      <c r="S166" s="60">
        <v>43.3</v>
      </c>
      <c r="T166" s="60">
        <v>43.3</v>
      </c>
      <c r="U166" s="60">
        <v>43.3</v>
      </c>
      <c r="V166" s="60">
        <v>43.3</v>
      </c>
      <c r="W166" s="60">
        <v>43.3</v>
      </c>
      <c r="X166" s="60">
        <v>43.3</v>
      </c>
      <c r="Y166" s="60">
        <v>43.3</v>
      </c>
      <c r="Z166" s="60">
        <v>43.3</v>
      </c>
      <c r="AA166" s="60">
        <v>43.3</v>
      </c>
      <c r="AB166" s="60">
        <v>43.3</v>
      </c>
      <c r="AC166" s="60">
        <v>1039.2</v>
      </c>
      <c r="AD166" s="60">
        <v>7274.4</v>
      </c>
      <c r="AE166" s="60">
        <v>379308</v>
      </c>
    </row>
    <row r="167" spans="1:31">
      <c r="A167" s="60" t="s">
        <v>91</v>
      </c>
      <c r="B167" s="60" t="s">
        <v>253</v>
      </c>
      <c r="C167" s="60" t="s">
        <v>251</v>
      </c>
      <c r="D167" s="60" t="s">
        <v>252</v>
      </c>
      <c r="E167" s="60">
        <v>55</v>
      </c>
      <c r="F167" s="60">
        <v>55</v>
      </c>
      <c r="G167" s="60">
        <v>55</v>
      </c>
      <c r="H167" s="60">
        <v>55</v>
      </c>
      <c r="I167" s="60">
        <v>55</v>
      </c>
      <c r="J167" s="60">
        <v>55</v>
      </c>
      <c r="K167" s="60">
        <v>55</v>
      </c>
      <c r="L167" s="60">
        <v>55</v>
      </c>
      <c r="M167" s="60">
        <v>55</v>
      </c>
      <c r="N167" s="60">
        <v>55</v>
      </c>
      <c r="O167" s="60">
        <v>55</v>
      </c>
      <c r="P167" s="60">
        <v>55</v>
      </c>
      <c r="Q167" s="60">
        <v>55</v>
      </c>
      <c r="R167" s="60">
        <v>55</v>
      </c>
      <c r="S167" s="60">
        <v>55</v>
      </c>
      <c r="T167" s="60">
        <v>55</v>
      </c>
      <c r="U167" s="60">
        <v>55</v>
      </c>
      <c r="V167" s="60">
        <v>55</v>
      </c>
      <c r="W167" s="60">
        <v>55</v>
      </c>
      <c r="X167" s="60">
        <v>55</v>
      </c>
      <c r="Y167" s="60">
        <v>55</v>
      </c>
      <c r="Z167" s="60">
        <v>55</v>
      </c>
      <c r="AA167" s="60">
        <v>55</v>
      </c>
      <c r="AB167" s="60">
        <v>55</v>
      </c>
      <c r="AC167" s="60">
        <v>1320</v>
      </c>
      <c r="AD167" s="60">
        <v>9240</v>
      </c>
      <c r="AE167" s="60">
        <v>481800</v>
      </c>
    </row>
    <row r="168" spans="1:31">
      <c r="A168" s="60" t="s">
        <v>92</v>
      </c>
      <c r="B168" s="60" t="s">
        <v>250</v>
      </c>
      <c r="C168" s="60" t="s">
        <v>251</v>
      </c>
      <c r="D168" s="60" t="s">
        <v>252</v>
      </c>
      <c r="E168" s="60">
        <v>0.05</v>
      </c>
      <c r="F168" s="60">
        <v>0.05</v>
      </c>
      <c r="G168" s="60">
        <v>0.05</v>
      </c>
      <c r="H168" s="60">
        <v>0.05</v>
      </c>
      <c r="I168" s="60">
        <v>0.05</v>
      </c>
      <c r="J168" s="60">
        <v>0.05</v>
      </c>
      <c r="K168" s="60">
        <v>0.05</v>
      </c>
      <c r="L168" s="60">
        <v>0.05</v>
      </c>
      <c r="M168" s="60">
        <v>0.05</v>
      </c>
      <c r="N168" s="60">
        <v>0.05</v>
      </c>
      <c r="O168" s="60">
        <v>0.05</v>
      </c>
      <c r="P168" s="60">
        <v>0.05</v>
      </c>
      <c r="Q168" s="60">
        <v>0.05</v>
      </c>
      <c r="R168" s="60">
        <v>0.05</v>
      </c>
      <c r="S168" s="60">
        <v>0.05</v>
      </c>
      <c r="T168" s="60">
        <v>0.05</v>
      </c>
      <c r="U168" s="60">
        <v>0.05</v>
      </c>
      <c r="V168" s="60">
        <v>0.05</v>
      </c>
      <c r="W168" s="60">
        <v>0.05</v>
      </c>
      <c r="X168" s="60">
        <v>0.05</v>
      </c>
      <c r="Y168" s="60">
        <v>0.05</v>
      </c>
      <c r="Z168" s="60">
        <v>0.05</v>
      </c>
      <c r="AA168" s="60">
        <v>0.05</v>
      </c>
      <c r="AB168" s="60">
        <v>0.05</v>
      </c>
      <c r="AC168" s="60">
        <v>1.2</v>
      </c>
      <c r="AD168" s="60">
        <v>8.4</v>
      </c>
      <c r="AE168" s="60">
        <v>438</v>
      </c>
    </row>
    <row r="169" spans="1:31">
      <c r="A169" s="60" t="s">
        <v>93</v>
      </c>
      <c r="B169" s="60" t="s">
        <v>250</v>
      </c>
      <c r="C169" s="60" t="s">
        <v>251</v>
      </c>
      <c r="D169" s="60" t="s">
        <v>252</v>
      </c>
      <c r="E169" s="60">
        <v>0.2</v>
      </c>
      <c r="F169" s="60">
        <v>0.2</v>
      </c>
      <c r="G169" s="60">
        <v>0.2</v>
      </c>
      <c r="H169" s="60">
        <v>0.2</v>
      </c>
      <c r="I169" s="60">
        <v>0.2</v>
      </c>
      <c r="J169" s="60">
        <v>0.2</v>
      </c>
      <c r="K169" s="60">
        <v>0.2</v>
      </c>
      <c r="L169" s="60">
        <v>0.2</v>
      </c>
      <c r="M169" s="60">
        <v>0.2</v>
      </c>
      <c r="N169" s="60">
        <v>0.2</v>
      </c>
      <c r="O169" s="60">
        <v>0.2</v>
      </c>
      <c r="P169" s="60">
        <v>0.2</v>
      </c>
      <c r="Q169" s="60">
        <v>0.2</v>
      </c>
      <c r="R169" s="60">
        <v>0.2</v>
      </c>
      <c r="S169" s="60">
        <v>0.2</v>
      </c>
      <c r="T169" s="60">
        <v>0.2</v>
      </c>
      <c r="U169" s="60">
        <v>0.2</v>
      </c>
      <c r="V169" s="60">
        <v>0.2</v>
      </c>
      <c r="W169" s="60">
        <v>0.2</v>
      </c>
      <c r="X169" s="60">
        <v>0.2</v>
      </c>
      <c r="Y169" s="60">
        <v>0.2</v>
      </c>
      <c r="Z169" s="60">
        <v>0.2</v>
      </c>
      <c r="AA169" s="60">
        <v>0.2</v>
      </c>
      <c r="AB169" s="60">
        <v>0.2</v>
      </c>
      <c r="AC169" s="60">
        <v>4.8</v>
      </c>
      <c r="AD169" s="60">
        <v>33.6</v>
      </c>
      <c r="AE169" s="60">
        <v>1752</v>
      </c>
    </row>
    <row r="170" spans="1:31">
      <c r="A170" s="60" t="s">
        <v>94</v>
      </c>
      <c r="B170" s="60" t="s">
        <v>253</v>
      </c>
      <c r="C170" s="60" t="s">
        <v>251</v>
      </c>
      <c r="D170" s="60" t="s">
        <v>252</v>
      </c>
      <c r="E170" s="60">
        <v>43.3</v>
      </c>
      <c r="F170" s="60">
        <v>43.3</v>
      </c>
      <c r="G170" s="60">
        <v>43.3</v>
      </c>
      <c r="H170" s="60">
        <v>43.3</v>
      </c>
      <c r="I170" s="60">
        <v>43.3</v>
      </c>
      <c r="J170" s="60">
        <v>43.3</v>
      </c>
      <c r="K170" s="60">
        <v>43.3</v>
      </c>
      <c r="L170" s="60">
        <v>43.3</v>
      </c>
      <c r="M170" s="60">
        <v>43.3</v>
      </c>
      <c r="N170" s="60">
        <v>43.3</v>
      </c>
      <c r="O170" s="60">
        <v>43.3</v>
      </c>
      <c r="P170" s="60">
        <v>43.3</v>
      </c>
      <c r="Q170" s="60">
        <v>43.3</v>
      </c>
      <c r="R170" s="60">
        <v>43.3</v>
      </c>
      <c r="S170" s="60">
        <v>43.3</v>
      </c>
      <c r="T170" s="60">
        <v>43.3</v>
      </c>
      <c r="U170" s="60">
        <v>43.3</v>
      </c>
      <c r="V170" s="60">
        <v>43.3</v>
      </c>
      <c r="W170" s="60">
        <v>43.3</v>
      </c>
      <c r="X170" s="60">
        <v>43.3</v>
      </c>
      <c r="Y170" s="60">
        <v>43.3</v>
      </c>
      <c r="Z170" s="60">
        <v>43.3</v>
      </c>
      <c r="AA170" s="60">
        <v>43.3</v>
      </c>
      <c r="AB170" s="60">
        <v>43.3</v>
      </c>
      <c r="AC170" s="60">
        <v>1039.2</v>
      </c>
      <c r="AD170" s="60">
        <v>7274.4</v>
      </c>
      <c r="AE170" s="60">
        <v>379308</v>
      </c>
    </row>
    <row r="171" spans="1:31">
      <c r="A171" s="60" t="s">
        <v>95</v>
      </c>
      <c r="B171" s="60" t="s">
        <v>253</v>
      </c>
      <c r="C171" s="60" t="s">
        <v>251</v>
      </c>
      <c r="D171" s="60" t="s">
        <v>252</v>
      </c>
      <c r="E171" s="60">
        <v>55</v>
      </c>
      <c r="F171" s="60">
        <v>55</v>
      </c>
      <c r="G171" s="60">
        <v>55</v>
      </c>
      <c r="H171" s="60">
        <v>55</v>
      </c>
      <c r="I171" s="60">
        <v>55</v>
      </c>
      <c r="J171" s="60">
        <v>55</v>
      </c>
      <c r="K171" s="60">
        <v>55</v>
      </c>
      <c r="L171" s="60">
        <v>55</v>
      </c>
      <c r="M171" s="60">
        <v>55</v>
      </c>
      <c r="N171" s="60">
        <v>55</v>
      </c>
      <c r="O171" s="60">
        <v>55</v>
      </c>
      <c r="P171" s="60">
        <v>55</v>
      </c>
      <c r="Q171" s="60">
        <v>55</v>
      </c>
      <c r="R171" s="60">
        <v>55</v>
      </c>
      <c r="S171" s="60">
        <v>55</v>
      </c>
      <c r="T171" s="60">
        <v>55</v>
      </c>
      <c r="U171" s="60">
        <v>55</v>
      </c>
      <c r="V171" s="60">
        <v>55</v>
      </c>
      <c r="W171" s="60">
        <v>55</v>
      </c>
      <c r="X171" s="60">
        <v>55</v>
      </c>
      <c r="Y171" s="60">
        <v>55</v>
      </c>
      <c r="Z171" s="60">
        <v>55</v>
      </c>
      <c r="AA171" s="60">
        <v>55</v>
      </c>
      <c r="AB171" s="60">
        <v>55</v>
      </c>
      <c r="AC171" s="60">
        <v>1320</v>
      </c>
      <c r="AD171" s="60">
        <v>9240</v>
      </c>
      <c r="AE171" s="60">
        <v>481800</v>
      </c>
    </row>
    <row r="172" spans="1:31">
      <c r="A172" s="60" t="s">
        <v>96</v>
      </c>
      <c r="B172" s="60" t="s">
        <v>250</v>
      </c>
      <c r="C172" s="60" t="s">
        <v>251</v>
      </c>
      <c r="D172" s="60" t="s">
        <v>252</v>
      </c>
      <c r="E172" s="60">
        <v>0.05</v>
      </c>
      <c r="F172" s="60">
        <v>0.05</v>
      </c>
      <c r="G172" s="60">
        <v>0.05</v>
      </c>
      <c r="H172" s="60">
        <v>0.05</v>
      </c>
      <c r="I172" s="60">
        <v>0.05</v>
      </c>
      <c r="J172" s="60">
        <v>0.05</v>
      </c>
      <c r="K172" s="60">
        <v>0.05</v>
      </c>
      <c r="L172" s="60">
        <v>0.05</v>
      </c>
      <c r="M172" s="60">
        <v>0.05</v>
      </c>
      <c r="N172" s="60">
        <v>0.05</v>
      </c>
      <c r="O172" s="60">
        <v>0.05</v>
      </c>
      <c r="P172" s="60">
        <v>0.05</v>
      </c>
      <c r="Q172" s="60">
        <v>0.05</v>
      </c>
      <c r="R172" s="60">
        <v>0.05</v>
      </c>
      <c r="S172" s="60">
        <v>0.05</v>
      </c>
      <c r="T172" s="60">
        <v>0.05</v>
      </c>
      <c r="U172" s="60">
        <v>0.05</v>
      </c>
      <c r="V172" s="60">
        <v>0.05</v>
      </c>
      <c r="W172" s="60">
        <v>0.05</v>
      </c>
      <c r="X172" s="60">
        <v>0.05</v>
      </c>
      <c r="Y172" s="60">
        <v>0.05</v>
      </c>
      <c r="Z172" s="60">
        <v>0.05</v>
      </c>
      <c r="AA172" s="60">
        <v>0.05</v>
      </c>
      <c r="AB172" s="60">
        <v>0.05</v>
      </c>
      <c r="AC172" s="60">
        <v>1.2</v>
      </c>
      <c r="AD172" s="60">
        <v>8.4</v>
      </c>
      <c r="AE172" s="60">
        <v>438</v>
      </c>
    </row>
    <row r="173" spans="1:31">
      <c r="A173" s="60" t="s">
        <v>97</v>
      </c>
      <c r="B173" s="60" t="s">
        <v>250</v>
      </c>
      <c r="C173" s="60" t="s">
        <v>251</v>
      </c>
      <c r="D173" s="60" t="s">
        <v>252</v>
      </c>
      <c r="E173" s="60">
        <v>0.2</v>
      </c>
      <c r="F173" s="60">
        <v>0.2</v>
      </c>
      <c r="G173" s="60">
        <v>0.2</v>
      </c>
      <c r="H173" s="60">
        <v>0.2</v>
      </c>
      <c r="I173" s="60">
        <v>0.2</v>
      </c>
      <c r="J173" s="60">
        <v>0.2</v>
      </c>
      <c r="K173" s="60">
        <v>0.2</v>
      </c>
      <c r="L173" s="60">
        <v>0.2</v>
      </c>
      <c r="M173" s="60">
        <v>0.2</v>
      </c>
      <c r="N173" s="60">
        <v>0.2</v>
      </c>
      <c r="O173" s="60">
        <v>0.2</v>
      </c>
      <c r="P173" s="60">
        <v>0.2</v>
      </c>
      <c r="Q173" s="60">
        <v>0.2</v>
      </c>
      <c r="R173" s="60">
        <v>0.2</v>
      </c>
      <c r="S173" s="60">
        <v>0.2</v>
      </c>
      <c r="T173" s="60">
        <v>0.2</v>
      </c>
      <c r="U173" s="60">
        <v>0.2</v>
      </c>
      <c r="V173" s="60">
        <v>0.2</v>
      </c>
      <c r="W173" s="60">
        <v>0.2</v>
      </c>
      <c r="X173" s="60">
        <v>0.2</v>
      </c>
      <c r="Y173" s="60">
        <v>0.2</v>
      </c>
      <c r="Z173" s="60">
        <v>0.2</v>
      </c>
      <c r="AA173" s="60">
        <v>0.2</v>
      </c>
      <c r="AB173" s="60">
        <v>0.2</v>
      </c>
      <c r="AC173" s="60">
        <v>4.8</v>
      </c>
      <c r="AD173" s="60">
        <v>33.6</v>
      </c>
      <c r="AE173" s="60">
        <v>1752</v>
      </c>
    </row>
    <row r="174" spans="1:31">
      <c r="A174" s="60" t="s">
        <v>98</v>
      </c>
      <c r="B174" s="60" t="s">
        <v>253</v>
      </c>
      <c r="C174" s="60" t="s">
        <v>251</v>
      </c>
      <c r="D174" s="60" t="s">
        <v>252</v>
      </c>
      <c r="E174" s="60">
        <v>43.3</v>
      </c>
      <c r="F174" s="60">
        <v>43.3</v>
      </c>
      <c r="G174" s="60">
        <v>43.3</v>
      </c>
      <c r="H174" s="60">
        <v>43.3</v>
      </c>
      <c r="I174" s="60">
        <v>43.3</v>
      </c>
      <c r="J174" s="60">
        <v>43.3</v>
      </c>
      <c r="K174" s="60">
        <v>43.3</v>
      </c>
      <c r="L174" s="60">
        <v>43.3</v>
      </c>
      <c r="M174" s="60">
        <v>43.3</v>
      </c>
      <c r="N174" s="60">
        <v>43.3</v>
      </c>
      <c r="O174" s="60">
        <v>43.3</v>
      </c>
      <c r="P174" s="60">
        <v>43.3</v>
      </c>
      <c r="Q174" s="60">
        <v>43.3</v>
      </c>
      <c r="R174" s="60">
        <v>43.3</v>
      </c>
      <c r="S174" s="60">
        <v>43.3</v>
      </c>
      <c r="T174" s="60">
        <v>43.3</v>
      </c>
      <c r="U174" s="60">
        <v>43.3</v>
      </c>
      <c r="V174" s="60">
        <v>43.3</v>
      </c>
      <c r="W174" s="60">
        <v>43.3</v>
      </c>
      <c r="X174" s="60">
        <v>43.3</v>
      </c>
      <c r="Y174" s="60">
        <v>43.3</v>
      </c>
      <c r="Z174" s="60">
        <v>43.3</v>
      </c>
      <c r="AA174" s="60">
        <v>43.3</v>
      </c>
      <c r="AB174" s="60">
        <v>43.3</v>
      </c>
      <c r="AC174" s="60">
        <v>1039.2</v>
      </c>
      <c r="AD174" s="60">
        <v>7274.4</v>
      </c>
      <c r="AE174" s="60">
        <v>379308</v>
      </c>
    </row>
    <row r="175" spans="1:31">
      <c r="A175" s="60" t="s">
        <v>99</v>
      </c>
      <c r="B175" s="60" t="s">
        <v>253</v>
      </c>
      <c r="C175" s="60" t="s">
        <v>251</v>
      </c>
      <c r="D175" s="60" t="s">
        <v>252</v>
      </c>
      <c r="E175" s="60">
        <v>55</v>
      </c>
      <c r="F175" s="60">
        <v>55</v>
      </c>
      <c r="G175" s="60">
        <v>55</v>
      </c>
      <c r="H175" s="60">
        <v>55</v>
      </c>
      <c r="I175" s="60">
        <v>55</v>
      </c>
      <c r="J175" s="60">
        <v>55</v>
      </c>
      <c r="K175" s="60">
        <v>55</v>
      </c>
      <c r="L175" s="60">
        <v>55</v>
      </c>
      <c r="M175" s="60">
        <v>55</v>
      </c>
      <c r="N175" s="60">
        <v>55</v>
      </c>
      <c r="O175" s="60">
        <v>55</v>
      </c>
      <c r="P175" s="60">
        <v>55</v>
      </c>
      <c r="Q175" s="60">
        <v>55</v>
      </c>
      <c r="R175" s="60">
        <v>55</v>
      </c>
      <c r="S175" s="60">
        <v>55</v>
      </c>
      <c r="T175" s="60">
        <v>55</v>
      </c>
      <c r="U175" s="60">
        <v>55</v>
      </c>
      <c r="V175" s="60">
        <v>55</v>
      </c>
      <c r="W175" s="60">
        <v>55</v>
      </c>
      <c r="X175" s="60">
        <v>55</v>
      </c>
      <c r="Y175" s="60">
        <v>55</v>
      </c>
      <c r="Z175" s="60">
        <v>55</v>
      </c>
      <c r="AA175" s="60">
        <v>55</v>
      </c>
      <c r="AB175" s="60">
        <v>55</v>
      </c>
      <c r="AC175" s="60">
        <v>1320</v>
      </c>
      <c r="AD175" s="60">
        <v>9240</v>
      </c>
      <c r="AE175" s="60">
        <v>481800</v>
      </c>
    </row>
    <row r="176" spans="1:31">
      <c r="A176" s="60" t="s">
        <v>100</v>
      </c>
      <c r="B176" s="60" t="s">
        <v>250</v>
      </c>
      <c r="C176" s="60" t="s">
        <v>251</v>
      </c>
      <c r="D176" s="60" t="s">
        <v>252</v>
      </c>
      <c r="E176" s="60">
        <v>0.05</v>
      </c>
      <c r="F176" s="60">
        <v>0.05</v>
      </c>
      <c r="G176" s="60">
        <v>0.05</v>
      </c>
      <c r="H176" s="60">
        <v>0.05</v>
      </c>
      <c r="I176" s="60">
        <v>0.05</v>
      </c>
      <c r="J176" s="60">
        <v>0.05</v>
      </c>
      <c r="K176" s="60">
        <v>0.05</v>
      </c>
      <c r="L176" s="60">
        <v>0.05</v>
      </c>
      <c r="M176" s="60">
        <v>0.05</v>
      </c>
      <c r="N176" s="60">
        <v>0.05</v>
      </c>
      <c r="O176" s="60">
        <v>0.05</v>
      </c>
      <c r="P176" s="60">
        <v>0.05</v>
      </c>
      <c r="Q176" s="60">
        <v>0.05</v>
      </c>
      <c r="R176" s="60">
        <v>0.05</v>
      </c>
      <c r="S176" s="60">
        <v>0.05</v>
      </c>
      <c r="T176" s="60">
        <v>0.05</v>
      </c>
      <c r="U176" s="60">
        <v>0.05</v>
      </c>
      <c r="V176" s="60">
        <v>0.05</v>
      </c>
      <c r="W176" s="60">
        <v>0.05</v>
      </c>
      <c r="X176" s="60">
        <v>0.05</v>
      </c>
      <c r="Y176" s="60">
        <v>0.05</v>
      </c>
      <c r="Z176" s="60">
        <v>0.05</v>
      </c>
      <c r="AA176" s="60">
        <v>0.05</v>
      </c>
      <c r="AB176" s="60">
        <v>0.05</v>
      </c>
      <c r="AC176" s="60">
        <v>1.2</v>
      </c>
      <c r="AD176" s="60">
        <v>8.4</v>
      </c>
      <c r="AE176" s="60">
        <v>438</v>
      </c>
    </row>
    <row r="177" spans="1:31">
      <c r="A177" s="60" t="s">
        <v>101</v>
      </c>
      <c r="B177" s="60" t="s">
        <v>250</v>
      </c>
      <c r="C177" s="60" t="s">
        <v>251</v>
      </c>
      <c r="D177" s="60" t="s">
        <v>252</v>
      </c>
      <c r="E177" s="60">
        <v>0.2</v>
      </c>
      <c r="F177" s="60">
        <v>0.2</v>
      </c>
      <c r="G177" s="60">
        <v>0.2</v>
      </c>
      <c r="H177" s="60">
        <v>0.2</v>
      </c>
      <c r="I177" s="60">
        <v>0.2</v>
      </c>
      <c r="J177" s="60">
        <v>0.2</v>
      </c>
      <c r="K177" s="60">
        <v>0.2</v>
      </c>
      <c r="L177" s="60">
        <v>0.2</v>
      </c>
      <c r="M177" s="60">
        <v>0.2</v>
      </c>
      <c r="N177" s="60">
        <v>0.2</v>
      </c>
      <c r="O177" s="60">
        <v>0.2</v>
      </c>
      <c r="P177" s="60">
        <v>0.2</v>
      </c>
      <c r="Q177" s="60">
        <v>0.2</v>
      </c>
      <c r="R177" s="60">
        <v>0.2</v>
      </c>
      <c r="S177" s="60">
        <v>0.2</v>
      </c>
      <c r="T177" s="60">
        <v>0.2</v>
      </c>
      <c r="U177" s="60">
        <v>0.2</v>
      </c>
      <c r="V177" s="60">
        <v>0.2</v>
      </c>
      <c r="W177" s="60">
        <v>0.2</v>
      </c>
      <c r="X177" s="60">
        <v>0.2</v>
      </c>
      <c r="Y177" s="60">
        <v>0.2</v>
      </c>
      <c r="Z177" s="60">
        <v>0.2</v>
      </c>
      <c r="AA177" s="60">
        <v>0.2</v>
      </c>
      <c r="AB177" s="60">
        <v>0.2</v>
      </c>
      <c r="AC177" s="60">
        <v>4.8</v>
      </c>
      <c r="AD177" s="60">
        <v>33.6</v>
      </c>
      <c r="AE177" s="60">
        <v>1752</v>
      </c>
    </row>
    <row r="178" spans="1:31">
      <c r="A178" s="60" t="s">
        <v>102</v>
      </c>
      <c r="B178" s="60" t="s">
        <v>253</v>
      </c>
      <c r="C178" s="60" t="s">
        <v>251</v>
      </c>
      <c r="D178" s="60" t="s">
        <v>252</v>
      </c>
      <c r="E178" s="60">
        <v>43.3</v>
      </c>
      <c r="F178" s="60">
        <v>43.3</v>
      </c>
      <c r="G178" s="60">
        <v>43.3</v>
      </c>
      <c r="H178" s="60">
        <v>43.3</v>
      </c>
      <c r="I178" s="60">
        <v>43.3</v>
      </c>
      <c r="J178" s="60">
        <v>43.3</v>
      </c>
      <c r="K178" s="60">
        <v>43.3</v>
      </c>
      <c r="L178" s="60">
        <v>43.3</v>
      </c>
      <c r="M178" s="60">
        <v>43.3</v>
      </c>
      <c r="N178" s="60">
        <v>43.3</v>
      </c>
      <c r="O178" s="60">
        <v>43.3</v>
      </c>
      <c r="P178" s="60">
        <v>43.3</v>
      </c>
      <c r="Q178" s="60">
        <v>43.3</v>
      </c>
      <c r="R178" s="60">
        <v>43.3</v>
      </c>
      <c r="S178" s="60">
        <v>43.3</v>
      </c>
      <c r="T178" s="60">
        <v>43.3</v>
      </c>
      <c r="U178" s="60">
        <v>43.3</v>
      </c>
      <c r="V178" s="60">
        <v>43.3</v>
      </c>
      <c r="W178" s="60">
        <v>43.3</v>
      </c>
      <c r="X178" s="60">
        <v>43.3</v>
      </c>
      <c r="Y178" s="60">
        <v>43.3</v>
      </c>
      <c r="Z178" s="60">
        <v>43.3</v>
      </c>
      <c r="AA178" s="60">
        <v>43.3</v>
      </c>
      <c r="AB178" s="60">
        <v>43.3</v>
      </c>
      <c r="AC178" s="60">
        <v>1039.2</v>
      </c>
      <c r="AD178" s="60">
        <v>7274.4</v>
      </c>
      <c r="AE178" s="60">
        <v>379308</v>
      </c>
    </row>
    <row r="179" spans="1:31">
      <c r="A179" s="60" t="s">
        <v>103</v>
      </c>
      <c r="B179" s="60" t="s">
        <v>253</v>
      </c>
      <c r="C179" s="60" t="s">
        <v>251</v>
      </c>
      <c r="D179" s="60" t="s">
        <v>252</v>
      </c>
      <c r="E179" s="60">
        <v>55</v>
      </c>
      <c r="F179" s="60">
        <v>55</v>
      </c>
      <c r="G179" s="60">
        <v>55</v>
      </c>
      <c r="H179" s="60">
        <v>55</v>
      </c>
      <c r="I179" s="60">
        <v>55</v>
      </c>
      <c r="J179" s="60">
        <v>55</v>
      </c>
      <c r="K179" s="60">
        <v>55</v>
      </c>
      <c r="L179" s="60">
        <v>55</v>
      </c>
      <c r="M179" s="60">
        <v>55</v>
      </c>
      <c r="N179" s="60">
        <v>55</v>
      </c>
      <c r="O179" s="60">
        <v>55</v>
      </c>
      <c r="P179" s="60">
        <v>55</v>
      </c>
      <c r="Q179" s="60">
        <v>55</v>
      </c>
      <c r="R179" s="60">
        <v>55</v>
      </c>
      <c r="S179" s="60">
        <v>55</v>
      </c>
      <c r="T179" s="60">
        <v>55</v>
      </c>
      <c r="U179" s="60">
        <v>55</v>
      </c>
      <c r="V179" s="60">
        <v>55</v>
      </c>
      <c r="W179" s="60">
        <v>55</v>
      </c>
      <c r="X179" s="60">
        <v>55</v>
      </c>
      <c r="Y179" s="60">
        <v>55</v>
      </c>
      <c r="Z179" s="60">
        <v>55</v>
      </c>
      <c r="AA179" s="60">
        <v>55</v>
      </c>
      <c r="AB179" s="60">
        <v>55</v>
      </c>
      <c r="AC179" s="60">
        <v>1320</v>
      </c>
      <c r="AD179" s="60">
        <v>9240</v>
      </c>
      <c r="AE179" s="60">
        <v>481800</v>
      </c>
    </row>
    <row r="180" spans="1:31">
      <c r="A180" s="60" t="s">
        <v>104</v>
      </c>
      <c r="B180" s="60" t="s">
        <v>250</v>
      </c>
      <c r="C180" s="60" t="s">
        <v>251</v>
      </c>
      <c r="D180" s="60" t="s">
        <v>252</v>
      </c>
      <c r="E180" s="60">
        <v>0.05</v>
      </c>
      <c r="F180" s="60">
        <v>0.05</v>
      </c>
      <c r="G180" s="60">
        <v>0.05</v>
      </c>
      <c r="H180" s="60">
        <v>0.05</v>
      </c>
      <c r="I180" s="60">
        <v>0.05</v>
      </c>
      <c r="J180" s="60">
        <v>0.05</v>
      </c>
      <c r="K180" s="60">
        <v>0.05</v>
      </c>
      <c r="L180" s="60">
        <v>0.05</v>
      </c>
      <c r="M180" s="60">
        <v>0.05</v>
      </c>
      <c r="N180" s="60">
        <v>0.05</v>
      </c>
      <c r="O180" s="60">
        <v>0.05</v>
      </c>
      <c r="P180" s="60">
        <v>0.05</v>
      </c>
      <c r="Q180" s="60">
        <v>0.05</v>
      </c>
      <c r="R180" s="60">
        <v>0.05</v>
      </c>
      <c r="S180" s="60">
        <v>0.05</v>
      </c>
      <c r="T180" s="60">
        <v>0.05</v>
      </c>
      <c r="U180" s="60">
        <v>0.05</v>
      </c>
      <c r="V180" s="60">
        <v>0.05</v>
      </c>
      <c r="W180" s="60">
        <v>0.05</v>
      </c>
      <c r="X180" s="60">
        <v>0.05</v>
      </c>
      <c r="Y180" s="60">
        <v>0.05</v>
      </c>
      <c r="Z180" s="60">
        <v>0.05</v>
      </c>
      <c r="AA180" s="60">
        <v>0.05</v>
      </c>
      <c r="AB180" s="60">
        <v>0.05</v>
      </c>
      <c r="AC180" s="60">
        <v>1.2</v>
      </c>
      <c r="AD180" s="60">
        <v>8.4</v>
      </c>
      <c r="AE180" s="60">
        <v>438</v>
      </c>
    </row>
    <row r="181" spans="1:31">
      <c r="A181" s="60" t="s">
        <v>105</v>
      </c>
      <c r="B181" s="60" t="s">
        <v>250</v>
      </c>
      <c r="C181" s="60" t="s">
        <v>251</v>
      </c>
      <c r="D181" s="60" t="s">
        <v>252</v>
      </c>
      <c r="E181" s="60">
        <v>0.2</v>
      </c>
      <c r="F181" s="60">
        <v>0.2</v>
      </c>
      <c r="G181" s="60">
        <v>0.2</v>
      </c>
      <c r="H181" s="60">
        <v>0.2</v>
      </c>
      <c r="I181" s="60">
        <v>0.2</v>
      </c>
      <c r="J181" s="60">
        <v>0.2</v>
      </c>
      <c r="K181" s="60">
        <v>0.2</v>
      </c>
      <c r="L181" s="60">
        <v>0.2</v>
      </c>
      <c r="M181" s="60">
        <v>0.2</v>
      </c>
      <c r="N181" s="60">
        <v>0.2</v>
      </c>
      <c r="O181" s="60">
        <v>0.2</v>
      </c>
      <c r="P181" s="60">
        <v>0.2</v>
      </c>
      <c r="Q181" s="60">
        <v>0.2</v>
      </c>
      <c r="R181" s="60">
        <v>0.2</v>
      </c>
      <c r="S181" s="60">
        <v>0.2</v>
      </c>
      <c r="T181" s="60">
        <v>0.2</v>
      </c>
      <c r="U181" s="60">
        <v>0.2</v>
      </c>
      <c r="V181" s="60">
        <v>0.2</v>
      </c>
      <c r="W181" s="60">
        <v>0.2</v>
      </c>
      <c r="X181" s="60">
        <v>0.2</v>
      </c>
      <c r="Y181" s="60">
        <v>0.2</v>
      </c>
      <c r="Z181" s="60">
        <v>0.2</v>
      </c>
      <c r="AA181" s="60">
        <v>0.2</v>
      </c>
      <c r="AB181" s="60">
        <v>0.2</v>
      </c>
      <c r="AC181" s="60">
        <v>4.8</v>
      </c>
      <c r="AD181" s="60">
        <v>33.6</v>
      </c>
      <c r="AE181" s="60">
        <v>1752</v>
      </c>
    </row>
    <row r="182" spans="1:31">
      <c r="A182" s="60" t="s">
        <v>106</v>
      </c>
      <c r="B182" s="60" t="s">
        <v>253</v>
      </c>
      <c r="C182" s="60" t="s">
        <v>251</v>
      </c>
      <c r="D182" s="60" t="s">
        <v>252</v>
      </c>
      <c r="E182" s="60">
        <v>43.3</v>
      </c>
      <c r="F182" s="60">
        <v>43.3</v>
      </c>
      <c r="G182" s="60">
        <v>43.3</v>
      </c>
      <c r="H182" s="60">
        <v>43.3</v>
      </c>
      <c r="I182" s="60">
        <v>43.3</v>
      </c>
      <c r="J182" s="60">
        <v>43.3</v>
      </c>
      <c r="K182" s="60">
        <v>43.3</v>
      </c>
      <c r="L182" s="60">
        <v>43.3</v>
      </c>
      <c r="M182" s="60">
        <v>43.3</v>
      </c>
      <c r="N182" s="60">
        <v>43.3</v>
      </c>
      <c r="O182" s="60">
        <v>43.3</v>
      </c>
      <c r="P182" s="60">
        <v>43.3</v>
      </c>
      <c r="Q182" s="60">
        <v>43.3</v>
      </c>
      <c r="R182" s="60">
        <v>43.3</v>
      </c>
      <c r="S182" s="60">
        <v>43.3</v>
      </c>
      <c r="T182" s="60">
        <v>43.3</v>
      </c>
      <c r="U182" s="60">
        <v>43.3</v>
      </c>
      <c r="V182" s="60">
        <v>43.3</v>
      </c>
      <c r="W182" s="60">
        <v>43.3</v>
      </c>
      <c r="X182" s="60">
        <v>43.3</v>
      </c>
      <c r="Y182" s="60">
        <v>43.3</v>
      </c>
      <c r="Z182" s="60">
        <v>43.3</v>
      </c>
      <c r="AA182" s="60">
        <v>43.3</v>
      </c>
      <c r="AB182" s="60">
        <v>43.3</v>
      </c>
      <c r="AC182" s="60">
        <v>1039.2</v>
      </c>
      <c r="AD182" s="60">
        <v>7274.4</v>
      </c>
      <c r="AE182" s="60">
        <v>379308</v>
      </c>
    </row>
    <row r="183" spans="1:31">
      <c r="A183" s="60" t="s">
        <v>107</v>
      </c>
      <c r="B183" s="60" t="s">
        <v>253</v>
      </c>
      <c r="C183" s="60" t="s">
        <v>251</v>
      </c>
      <c r="D183" s="60" t="s">
        <v>252</v>
      </c>
      <c r="E183" s="60">
        <v>55</v>
      </c>
      <c r="F183" s="60">
        <v>55</v>
      </c>
      <c r="G183" s="60">
        <v>55</v>
      </c>
      <c r="H183" s="60">
        <v>55</v>
      </c>
      <c r="I183" s="60">
        <v>55</v>
      </c>
      <c r="J183" s="60">
        <v>55</v>
      </c>
      <c r="K183" s="60">
        <v>55</v>
      </c>
      <c r="L183" s="60">
        <v>55</v>
      </c>
      <c r="M183" s="60">
        <v>55</v>
      </c>
      <c r="N183" s="60">
        <v>55</v>
      </c>
      <c r="O183" s="60">
        <v>55</v>
      </c>
      <c r="P183" s="60">
        <v>55</v>
      </c>
      <c r="Q183" s="60">
        <v>55</v>
      </c>
      <c r="R183" s="60">
        <v>55</v>
      </c>
      <c r="S183" s="60">
        <v>55</v>
      </c>
      <c r="T183" s="60">
        <v>55</v>
      </c>
      <c r="U183" s="60">
        <v>55</v>
      </c>
      <c r="V183" s="60">
        <v>55</v>
      </c>
      <c r="W183" s="60">
        <v>55</v>
      </c>
      <c r="X183" s="60">
        <v>55</v>
      </c>
      <c r="Y183" s="60">
        <v>55</v>
      </c>
      <c r="Z183" s="60">
        <v>55</v>
      </c>
      <c r="AA183" s="60">
        <v>55</v>
      </c>
      <c r="AB183" s="60">
        <v>55</v>
      </c>
      <c r="AC183" s="60">
        <v>1320</v>
      </c>
      <c r="AD183" s="60">
        <v>9240</v>
      </c>
      <c r="AE183" s="60">
        <v>481800</v>
      </c>
    </row>
    <row r="184" spans="1:31">
      <c r="A184" s="60" t="s">
        <v>108</v>
      </c>
      <c r="B184" s="60" t="s">
        <v>250</v>
      </c>
      <c r="C184" s="60" t="s">
        <v>251</v>
      </c>
      <c r="D184" s="60" t="s">
        <v>252</v>
      </c>
      <c r="E184" s="60">
        <v>0.05</v>
      </c>
      <c r="F184" s="60">
        <v>0.05</v>
      </c>
      <c r="G184" s="60">
        <v>0.05</v>
      </c>
      <c r="H184" s="60">
        <v>0.05</v>
      </c>
      <c r="I184" s="60">
        <v>0.05</v>
      </c>
      <c r="J184" s="60">
        <v>0.05</v>
      </c>
      <c r="K184" s="60">
        <v>0.05</v>
      </c>
      <c r="L184" s="60">
        <v>0.05</v>
      </c>
      <c r="M184" s="60">
        <v>0.05</v>
      </c>
      <c r="N184" s="60">
        <v>0.05</v>
      </c>
      <c r="O184" s="60">
        <v>0.05</v>
      </c>
      <c r="P184" s="60">
        <v>0.05</v>
      </c>
      <c r="Q184" s="60">
        <v>0.05</v>
      </c>
      <c r="R184" s="60">
        <v>0.05</v>
      </c>
      <c r="S184" s="60">
        <v>0.05</v>
      </c>
      <c r="T184" s="60">
        <v>0.05</v>
      </c>
      <c r="U184" s="60">
        <v>0.05</v>
      </c>
      <c r="V184" s="60">
        <v>0.05</v>
      </c>
      <c r="W184" s="60">
        <v>0.05</v>
      </c>
      <c r="X184" s="60">
        <v>0.05</v>
      </c>
      <c r="Y184" s="60">
        <v>0.05</v>
      </c>
      <c r="Z184" s="60">
        <v>0.05</v>
      </c>
      <c r="AA184" s="60">
        <v>0.05</v>
      </c>
      <c r="AB184" s="60">
        <v>0.05</v>
      </c>
      <c r="AC184" s="60">
        <v>1.2</v>
      </c>
      <c r="AD184" s="60">
        <v>8.4</v>
      </c>
      <c r="AE184" s="60">
        <v>438</v>
      </c>
    </row>
    <row r="185" spans="1:31">
      <c r="A185" s="60" t="s">
        <v>109</v>
      </c>
      <c r="B185" s="60" t="s">
        <v>250</v>
      </c>
      <c r="C185" s="60" t="s">
        <v>251</v>
      </c>
      <c r="D185" s="60" t="s">
        <v>252</v>
      </c>
      <c r="E185" s="60">
        <v>0.2</v>
      </c>
      <c r="F185" s="60">
        <v>0.2</v>
      </c>
      <c r="G185" s="60">
        <v>0.2</v>
      </c>
      <c r="H185" s="60">
        <v>0.2</v>
      </c>
      <c r="I185" s="60">
        <v>0.2</v>
      </c>
      <c r="J185" s="60">
        <v>0.2</v>
      </c>
      <c r="K185" s="60">
        <v>0.2</v>
      </c>
      <c r="L185" s="60">
        <v>0.2</v>
      </c>
      <c r="M185" s="60">
        <v>0.2</v>
      </c>
      <c r="N185" s="60">
        <v>0.2</v>
      </c>
      <c r="O185" s="60">
        <v>0.2</v>
      </c>
      <c r="P185" s="60">
        <v>0.2</v>
      </c>
      <c r="Q185" s="60">
        <v>0.2</v>
      </c>
      <c r="R185" s="60">
        <v>0.2</v>
      </c>
      <c r="S185" s="60">
        <v>0.2</v>
      </c>
      <c r="T185" s="60">
        <v>0.2</v>
      </c>
      <c r="U185" s="60">
        <v>0.2</v>
      </c>
      <c r="V185" s="60">
        <v>0.2</v>
      </c>
      <c r="W185" s="60">
        <v>0.2</v>
      </c>
      <c r="X185" s="60">
        <v>0.2</v>
      </c>
      <c r="Y185" s="60">
        <v>0.2</v>
      </c>
      <c r="Z185" s="60">
        <v>0.2</v>
      </c>
      <c r="AA185" s="60">
        <v>0.2</v>
      </c>
      <c r="AB185" s="60">
        <v>0.2</v>
      </c>
      <c r="AC185" s="60">
        <v>4.8</v>
      </c>
      <c r="AD185" s="60">
        <v>33.6</v>
      </c>
      <c r="AE185" s="60">
        <v>1752</v>
      </c>
    </row>
    <row r="186" spans="1:31">
      <c r="A186" s="60" t="s">
        <v>110</v>
      </c>
      <c r="B186" s="60" t="s">
        <v>253</v>
      </c>
      <c r="C186" s="60" t="s">
        <v>251</v>
      </c>
      <c r="D186" s="60" t="s">
        <v>252</v>
      </c>
      <c r="E186" s="60">
        <v>43.3</v>
      </c>
      <c r="F186" s="60">
        <v>43.3</v>
      </c>
      <c r="G186" s="60">
        <v>43.3</v>
      </c>
      <c r="H186" s="60">
        <v>43.3</v>
      </c>
      <c r="I186" s="60">
        <v>43.3</v>
      </c>
      <c r="J186" s="60">
        <v>43.3</v>
      </c>
      <c r="K186" s="60">
        <v>43.3</v>
      </c>
      <c r="L186" s="60">
        <v>43.3</v>
      </c>
      <c r="M186" s="60">
        <v>43.3</v>
      </c>
      <c r="N186" s="60">
        <v>43.3</v>
      </c>
      <c r="O186" s="60">
        <v>43.3</v>
      </c>
      <c r="P186" s="60">
        <v>43.3</v>
      </c>
      <c r="Q186" s="60">
        <v>43.3</v>
      </c>
      <c r="R186" s="60">
        <v>43.3</v>
      </c>
      <c r="S186" s="60">
        <v>43.3</v>
      </c>
      <c r="T186" s="60">
        <v>43.3</v>
      </c>
      <c r="U186" s="60">
        <v>43.3</v>
      </c>
      <c r="V186" s="60">
        <v>43.3</v>
      </c>
      <c r="W186" s="60">
        <v>43.3</v>
      </c>
      <c r="X186" s="60">
        <v>43.3</v>
      </c>
      <c r="Y186" s="60">
        <v>43.3</v>
      </c>
      <c r="Z186" s="60">
        <v>43.3</v>
      </c>
      <c r="AA186" s="60">
        <v>43.3</v>
      </c>
      <c r="AB186" s="60">
        <v>43.3</v>
      </c>
      <c r="AC186" s="60">
        <v>1039.2</v>
      </c>
      <c r="AD186" s="60">
        <v>7274.4</v>
      </c>
      <c r="AE186" s="60">
        <v>379308</v>
      </c>
    </row>
    <row r="187" spans="1:31">
      <c r="A187" s="60" t="s">
        <v>111</v>
      </c>
      <c r="B187" s="60" t="s">
        <v>253</v>
      </c>
      <c r="C187" s="60" t="s">
        <v>251</v>
      </c>
      <c r="D187" s="60" t="s">
        <v>252</v>
      </c>
      <c r="E187" s="60">
        <v>55</v>
      </c>
      <c r="F187" s="60">
        <v>55</v>
      </c>
      <c r="G187" s="60">
        <v>55</v>
      </c>
      <c r="H187" s="60">
        <v>55</v>
      </c>
      <c r="I187" s="60">
        <v>55</v>
      </c>
      <c r="J187" s="60">
        <v>55</v>
      </c>
      <c r="K187" s="60">
        <v>55</v>
      </c>
      <c r="L187" s="60">
        <v>55</v>
      </c>
      <c r="M187" s="60">
        <v>55</v>
      </c>
      <c r="N187" s="60">
        <v>55</v>
      </c>
      <c r="O187" s="60">
        <v>55</v>
      </c>
      <c r="P187" s="60">
        <v>55</v>
      </c>
      <c r="Q187" s="60">
        <v>55</v>
      </c>
      <c r="R187" s="60">
        <v>55</v>
      </c>
      <c r="S187" s="60">
        <v>55</v>
      </c>
      <c r="T187" s="60">
        <v>55</v>
      </c>
      <c r="U187" s="60">
        <v>55</v>
      </c>
      <c r="V187" s="60">
        <v>55</v>
      </c>
      <c r="W187" s="60">
        <v>55</v>
      </c>
      <c r="X187" s="60">
        <v>55</v>
      </c>
      <c r="Y187" s="60">
        <v>55</v>
      </c>
      <c r="Z187" s="60">
        <v>55</v>
      </c>
      <c r="AA187" s="60">
        <v>55</v>
      </c>
      <c r="AB187" s="60">
        <v>55</v>
      </c>
      <c r="AC187" s="60">
        <v>1320</v>
      </c>
      <c r="AD187" s="60">
        <v>9240</v>
      </c>
      <c r="AE187" s="60">
        <v>481800</v>
      </c>
    </row>
    <row r="188" spans="1:31">
      <c r="A188" s="60" t="s">
        <v>112</v>
      </c>
      <c r="B188" s="60" t="s">
        <v>250</v>
      </c>
      <c r="C188" s="60" t="s">
        <v>251</v>
      </c>
      <c r="D188" s="60" t="s">
        <v>252</v>
      </c>
      <c r="E188" s="60">
        <v>0.05</v>
      </c>
      <c r="F188" s="60">
        <v>0.05</v>
      </c>
      <c r="G188" s="60">
        <v>0.05</v>
      </c>
      <c r="H188" s="60">
        <v>0.05</v>
      </c>
      <c r="I188" s="60">
        <v>0.05</v>
      </c>
      <c r="J188" s="60">
        <v>0.05</v>
      </c>
      <c r="K188" s="60">
        <v>0.05</v>
      </c>
      <c r="L188" s="60">
        <v>0.05</v>
      </c>
      <c r="M188" s="60">
        <v>0.05</v>
      </c>
      <c r="N188" s="60">
        <v>0.05</v>
      </c>
      <c r="O188" s="60">
        <v>0.05</v>
      </c>
      <c r="P188" s="60">
        <v>0.05</v>
      </c>
      <c r="Q188" s="60">
        <v>0.05</v>
      </c>
      <c r="R188" s="60">
        <v>0.05</v>
      </c>
      <c r="S188" s="60">
        <v>0.05</v>
      </c>
      <c r="T188" s="60">
        <v>0.05</v>
      </c>
      <c r="U188" s="60">
        <v>0.05</v>
      </c>
      <c r="V188" s="60">
        <v>0.05</v>
      </c>
      <c r="W188" s="60">
        <v>0.05</v>
      </c>
      <c r="X188" s="60">
        <v>0.05</v>
      </c>
      <c r="Y188" s="60">
        <v>0.05</v>
      </c>
      <c r="Z188" s="60">
        <v>0.05</v>
      </c>
      <c r="AA188" s="60">
        <v>0.05</v>
      </c>
      <c r="AB188" s="60">
        <v>0.05</v>
      </c>
      <c r="AC188" s="60">
        <v>1.2</v>
      </c>
      <c r="AD188" s="60">
        <v>8.4</v>
      </c>
      <c r="AE188" s="60">
        <v>438</v>
      </c>
    </row>
    <row r="189" spans="1:31">
      <c r="A189" s="60" t="s">
        <v>113</v>
      </c>
      <c r="B189" s="60" t="s">
        <v>250</v>
      </c>
      <c r="C189" s="60" t="s">
        <v>251</v>
      </c>
      <c r="D189" s="60" t="s">
        <v>252</v>
      </c>
      <c r="E189" s="60">
        <v>0.2</v>
      </c>
      <c r="F189" s="60">
        <v>0.2</v>
      </c>
      <c r="G189" s="60">
        <v>0.2</v>
      </c>
      <c r="H189" s="60">
        <v>0.2</v>
      </c>
      <c r="I189" s="60">
        <v>0.2</v>
      </c>
      <c r="J189" s="60">
        <v>0.2</v>
      </c>
      <c r="K189" s="60">
        <v>0.2</v>
      </c>
      <c r="L189" s="60">
        <v>0.2</v>
      </c>
      <c r="M189" s="60">
        <v>0.2</v>
      </c>
      <c r="N189" s="60">
        <v>0.2</v>
      </c>
      <c r="O189" s="60">
        <v>0.2</v>
      </c>
      <c r="P189" s="60">
        <v>0.2</v>
      </c>
      <c r="Q189" s="60">
        <v>0.2</v>
      </c>
      <c r="R189" s="60">
        <v>0.2</v>
      </c>
      <c r="S189" s="60">
        <v>0.2</v>
      </c>
      <c r="T189" s="60">
        <v>0.2</v>
      </c>
      <c r="U189" s="60">
        <v>0.2</v>
      </c>
      <c r="V189" s="60">
        <v>0.2</v>
      </c>
      <c r="W189" s="60">
        <v>0.2</v>
      </c>
      <c r="X189" s="60">
        <v>0.2</v>
      </c>
      <c r="Y189" s="60">
        <v>0.2</v>
      </c>
      <c r="Z189" s="60">
        <v>0.2</v>
      </c>
      <c r="AA189" s="60">
        <v>0.2</v>
      </c>
      <c r="AB189" s="60">
        <v>0.2</v>
      </c>
      <c r="AC189" s="60">
        <v>4.8</v>
      </c>
      <c r="AD189" s="60">
        <v>33.6</v>
      </c>
      <c r="AE189" s="60">
        <v>1752</v>
      </c>
    </row>
    <row r="190" spans="1:31">
      <c r="A190" s="60" t="s">
        <v>114</v>
      </c>
      <c r="B190" s="60" t="s">
        <v>253</v>
      </c>
      <c r="C190" s="60" t="s">
        <v>251</v>
      </c>
      <c r="D190" s="60" t="s">
        <v>252</v>
      </c>
      <c r="E190" s="60">
        <v>43.3</v>
      </c>
      <c r="F190" s="60">
        <v>43.3</v>
      </c>
      <c r="G190" s="60">
        <v>43.3</v>
      </c>
      <c r="H190" s="60">
        <v>43.3</v>
      </c>
      <c r="I190" s="60">
        <v>43.3</v>
      </c>
      <c r="J190" s="60">
        <v>43.3</v>
      </c>
      <c r="K190" s="60">
        <v>43.3</v>
      </c>
      <c r="L190" s="60">
        <v>43.3</v>
      </c>
      <c r="M190" s="60">
        <v>43.3</v>
      </c>
      <c r="N190" s="60">
        <v>43.3</v>
      </c>
      <c r="O190" s="60">
        <v>43.3</v>
      </c>
      <c r="P190" s="60">
        <v>43.3</v>
      </c>
      <c r="Q190" s="60">
        <v>43.3</v>
      </c>
      <c r="R190" s="60">
        <v>43.3</v>
      </c>
      <c r="S190" s="60">
        <v>43.3</v>
      </c>
      <c r="T190" s="60">
        <v>43.3</v>
      </c>
      <c r="U190" s="60">
        <v>43.3</v>
      </c>
      <c r="V190" s="60">
        <v>43.3</v>
      </c>
      <c r="W190" s="60">
        <v>43.3</v>
      </c>
      <c r="X190" s="60">
        <v>43.3</v>
      </c>
      <c r="Y190" s="60">
        <v>43.3</v>
      </c>
      <c r="Z190" s="60">
        <v>43.3</v>
      </c>
      <c r="AA190" s="60">
        <v>43.3</v>
      </c>
      <c r="AB190" s="60">
        <v>43.3</v>
      </c>
      <c r="AC190" s="60">
        <v>1039.2</v>
      </c>
      <c r="AD190" s="60">
        <v>7274.4</v>
      </c>
      <c r="AE190" s="60">
        <v>379308</v>
      </c>
    </row>
    <row r="191" spans="1:31">
      <c r="A191" s="60" t="s">
        <v>115</v>
      </c>
      <c r="B191" s="60" t="s">
        <v>253</v>
      </c>
      <c r="C191" s="60" t="s">
        <v>251</v>
      </c>
      <c r="D191" s="60" t="s">
        <v>252</v>
      </c>
      <c r="E191" s="60">
        <v>55</v>
      </c>
      <c r="F191" s="60">
        <v>55</v>
      </c>
      <c r="G191" s="60">
        <v>55</v>
      </c>
      <c r="H191" s="60">
        <v>55</v>
      </c>
      <c r="I191" s="60">
        <v>55</v>
      </c>
      <c r="J191" s="60">
        <v>55</v>
      </c>
      <c r="K191" s="60">
        <v>55</v>
      </c>
      <c r="L191" s="60">
        <v>55</v>
      </c>
      <c r="M191" s="60">
        <v>55</v>
      </c>
      <c r="N191" s="60">
        <v>55</v>
      </c>
      <c r="O191" s="60">
        <v>55</v>
      </c>
      <c r="P191" s="60">
        <v>55</v>
      </c>
      <c r="Q191" s="60">
        <v>55</v>
      </c>
      <c r="R191" s="60">
        <v>55</v>
      </c>
      <c r="S191" s="60">
        <v>55</v>
      </c>
      <c r="T191" s="60">
        <v>55</v>
      </c>
      <c r="U191" s="60">
        <v>55</v>
      </c>
      <c r="V191" s="60">
        <v>55</v>
      </c>
      <c r="W191" s="60">
        <v>55</v>
      </c>
      <c r="X191" s="60">
        <v>55</v>
      </c>
      <c r="Y191" s="60">
        <v>55</v>
      </c>
      <c r="Z191" s="60">
        <v>55</v>
      </c>
      <c r="AA191" s="60">
        <v>55</v>
      </c>
      <c r="AB191" s="60">
        <v>55</v>
      </c>
      <c r="AC191" s="60">
        <v>1320</v>
      </c>
      <c r="AD191" s="60">
        <v>9240</v>
      </c>
      <c r="AE191" s="60">
        <v>481800</v>
      </c>
    </row>
    <row r="192" spans="1:31">
      <c r="A192" s="60" t="s">
        <v>116</v>
      </c>
      <c r="B192" s="60" t="s">
        <v>250</v>
      </c>
      <c r="C192" s="60" t="s">
        <v>251</v>
      </c>
      <c r="D192" s="60" t="s">
        <v>252</v>
      </c>
      <c r="E192" s="60">
        <v>0.05</v>
      </c>
      <c r="F192" s="60">
        <v>0.05</v>
      </c>
      <c r="G192" s="60">
        <v>0.05</v>
      </c>
      <c r="H192" s="60">
        <v>0.05</v>
      </c>
      <c r="I192" s="60">
        <v>0.05</v>
      </c>
      <c r="J192" s="60">
        <v>0.05</v>
      </c>
      <c r="K192" s="60">
        <v>0.05</v>
      </c>
      <c r="L192" s="60">
        <v>0.05</v>
      </c>
      <c r="M192" s="60">
        <v>0.05</v>
      </c>
      <c r="N192" s="60">
        <v>0.05</v>
      </c>
      <c r="O192" s="60">
        <v>0.05</v>
      </c>
      <c r="P192" s="60">
        <v>0.05</v>
      </c>
      <c r="Q192" s="60">
        <v>0.05</v>
      </c>
      <c r="R192" s="60">
        <v>0.05</v>
      </c>
      <c r="S192" s="60">
        <v>0.05</v>
      </c>
      <c r="T192" s="60">
        <v>0.05</v>
      </c>
      <c r="U192" s="60">
        <v>0.05</v>
      </c>
      <c r="V192" s="60">
        <v>0.05</v>
      </c>
      <c r="W192" s="60">
        <v>0.05</v>
      </c>
      <c r="X192" s="60">
        <v>0.05</v>
      </c>
      <c r="Y192" s="60">
        <v>0.05</v>
      </c>
      <c r="Z192" s="60">
        <v>0.05</v>
      </c>
      <c r="AA192" s="60">
        <v>0.05</v>
      </c>
      <c r="AB192" s="60">
        <v>0.05</v>
      </c>
      <c r="AC192" s="60">
        <v>1.2</v>
      </c>
      <c r="AD192" s="60">
        <v>8.4</v>
      </c>
      <c r="AE192" s="60">
        <v>438</v>
      </c>
    </row>
    <row r="193" spans="1:31">
      <c r="A193" s="60" t="s">
        <v>117</v>
      </c>
      <c r="B193" s="60" t="s">
        <v>250</v>
      </c>
      <c r="C193" s="60" t="s">
        <v>251</v>
      </c>
      <c r="D193" s="60" t="s">
        <v>252</v>
      </c>
      <c r="E193" s="60">
        <v>0.2</v>
      </c>
      <c r="F193" s="60">
        <v>0.2</v>
      </c>
      <c r="G193" s="60">
        <v>0.2</v>
      </c>
      <c r="H193" s="60">
        <v>0.2</v>
      </c>
      <c r="I193" s="60">
        <v>0.2</v>
      </c>
      <c r="J193" s="60">
        <v>0.2</v>
      </c>
      <c r="K193" s="60">
        <v>0.2</v>
      </c>
      <c r="L193" s="60">
        <v>0.2</v>
      </c>
      <c r="M193" s="60">
        <v>0.2</v>
      </c>
      <c r="N193" s="60">
        <v>0.2</v>
      </c>
      <c r="O193" s="60">
        <v>0.2</v>
      </c>
      <c r="P193" s="60">
        <v>0.2</v>
      </c>
      <c r="Q193" s="60">
        <v>0.2</v>
      </c>
      <c r="R193" s="60">
        <v>0.2</v>
      </c>
      <c r="S193" s="60">
        <v>0.2</v>
      </c>
      <c r="T193" s="60">
        <v>0.2</v>
      </c>
      <c r="U193" s="60">
        <v>0.2</v>
      </c>
      <c r="V193" s="60">
        <v>0.2</v>
      </c>
      <c r="W193" s="60">
        <v>0.2</v>
      </c>
      <c r="X193" s="60">
        <v>0.2</v>
      </c>
      <c r="Y193" s="60">
        <v>0.2</v>
      </c>
      <c r="Z193" s="60">
        <v>0.2</v>
      </c>
      <c r="AA193" s="60">
        <v>0.2</v>
      </c>
      <c r="AB193" s="60">
        <v>0.2</v>
      </c>
      <c r="AC193" s="60">
        <v>4.8</v>
      </c>
      <c r="AD193" s="60">
        <v>33.6</v>
      </c>
      <c r="AE193" s="60">
        <v>1752</v>
      </c>
    </row>
    <row r="194" spans="1:31">
      <c r="A194" s="60" t="s">
        <v>118</v>
      </c>
      <c r="B194" s="60" t="s">
        <v>253</v>
      </c>
      <c r="C194" s="60" t="s">
        <v>251</v>
      </c>
      <c r="D194" s="60" t="s">
        <v>252</v>
      </c>
      <c r="E194" s="60">
        <v>43.3</v>
      </c>
      <c r="F194" s="60">
        <v>43.3</v>
      </c>
      <c r="G194" s="60">
        <v>43.3</v>
      </c>
      <c r="H194" s="60">
        <v>43.3</v>
      </c>
      <c r="I194" s="60">
        <v>43.3</v>
      </c>
      <c r="J194" s="60">
        <v>43.3</v>
      </c>
      <c r="K194" s="60">
        <v>43.3</v>
      </c>
      <c r="L194" s="60">
        <v>43.3</v>
      </c>
      <c r="M194" s="60">
        <v>43.3</v>
      </c>
      <c r="N194" s="60">
        <v>43.3</v>
      </c>
      <c r="O194" s="60">
        <v>43.3</v>
      </c>
      <c r="P194" s="60">
        <v>43.3</v>
      </c>
      <c r="Q194" s="60">
        <v>43.3</v>
      </c>
      <c r="R194" s="60">
        <v>43.3</v>
      </c>
      <c r="S194" s="60">
        <v>43.3</v>
      </c>
      <c r="T194" s="60">
        <v>43.3</v>
      </c>
      <c r="U194" s="60">
        <v>43.3</v>
      </c>
      <c r="V194" s="60">
        <v>43.3</v>
      </c>
      <c r="W194" s="60">
        <v>43.3</v>
      </c>
      <c r="X194" s="60">
        <v>43.3</v>
      </c>
      <c r="Y194" s="60">
        <v>43.3</v>
      </c>
      <c r="Z194" s="60">
        <v>43.3</v>
      </c>
      <c r="AA194" s="60">
        <v>43.3</v>
      </c>
      <c r="AB194" s="60">
        <v>43.3</v>
      </c>
      <c r="AC194" s="60">
        <v>1039.2</v>
      </c>
      <c r="AD194" s="60">
        <v>7274.4</v>
      </c>
      <c r="AE194" s="60">
        <v>379308</v>
      </c>
    </row>
    <row r="195" spans="1:31">
      <c r="A195" s="60" t="s">
        <v>119</v>
      </c>
      <c r="B195" s="60" t="s">
        <v>253</v>
      </c>
      <c r="C195" s="60" t="s">
        <v>251</v>
      </c>
      <c r="D195" s="60" t="s">
        <v>252</v>
      </c>
      <c r="E195" s="60">
        <v>55</v>
      </c>
      <c r="F195" s="60">
        <v>55</v>
      </c>
      <c r="G195" s="60">
        <v>55</v>
      </c>
      <c r="H195" s="60">
        <v>55</v>
      </c>
      <c r="I195" s="60">
        <v>55</v>
      </c>
      <c r="J195" s="60">
        <v>55</v>
      </c>
      <c r="K195" s="60">
        <v>55</v>
      </c>
      <c r="L195" s="60">
        <v>55</v>
      </c>
      <c r="M195" s="60">
        <v>55</v>
      </c>
      <c r="N195" s="60">
        <v>55</v>
      </c>
      <c r="O195" s="60">
        <v>55</v>
      </c>
      <c r="P195" s="60">
        <v>55</v>
      </c>
      <c r="Q195" s="60">
        <v>55</v>
      </c>
      <c r="R195" s="60">
        <v>55</v>
      </c>
      <c r="S195" s="60">
        <v>55</v>
      </c>
      <c r="T195" s="60">
        <v>55</v>
      </c>
      <c r="U195" s="60">
        <v>55</v>
      </c>
      <c r="V195" s="60">
        <v>55</v>
      </c>
      <c r="W195" s="60">
        <v>55</v>
      </c>
      <c r="X195" s="60">
        <v>55</v>
      </c>
      <c r="Y195" s="60">
        <v>55</v>
      </c>
      <c r="Z195" s="60">
        <v>55</v>
      </c>
      <c r="AA195" s="60">
        <v>55</v>
      </c>
      <c r="AB195" s="60">
        <v>55</v>
      </c>
      <c r="AC195" s="60">
        <v>1320</v>
      </c>
      <c r="AD195" s="60">
        <v>9240</v>
      </c>
      <c r="AE195" s="60">
        <v>481800</v>
      </c>
    </row>
    <row r="196" spans="1:31">
      <c r="A196" s="60" t="s">
        <v>120</v>
      </c>
      <c r="B196" s="60" t="s">
        <v>250</v>
      </c>
      <c r="C196" s="60" t="s">
        <v>251</v>
      </c>
      <c r="D196" s="60" t="s">
        <v>252</v>
      </c>
      <c r="E196" s="60">
        <v>0.05</v>
      </c>
      <c r="F196" s="60">
        <v>0.05</v>
      </c>
      <c r="G196" s="60">
        <v>0.05</v>
      </c>
      <c r="H196" s="60">
        <v>0.05</v>
      </c>
      <c r="I196" s="60">
        <v>0.05</v>
      </c>
      <c r="J196" s="60">
        <v>0.05</v>
      </c>
      <c r="K196" s="60">
        <v>0.05</v>
      </c>
      <c r="L196" s="60">
        <v>0.05</v>
      </c>
      <c r="M196" s="60">
        <v>0.05</v>
      </c>
      <c r="N196" s="60">
        <v>0.05</v>
      </c>
      <c r="O196" s="60">
        <v>0.05</v>
      </c>
      <c r="P196" s="60">
        <v>0.05</v>
      </c>
      <c r="Q196" s="60">
        <v>0.05</v>
      </c>
      <c r="R196" s="60">
        <v>0.05</v>
      </c>
      <c r="S196" s="60">
        <v>0.05</v>
      </c>
      <c r="T196" s="60">
        <v>0.05</v>
      </c>
      <c r="U196" s="60">
        <v>0.05</v>
      </c>
      <c r="V196" s="60">
        <v>0.05</v>
      </c>
      <c r="W196" s="60">
        <v>0.05</v>
      </c>
      <c r="X196" s="60">
        <v>0.05</v>
      </c>
      <c r="Y196" s="60">
        <v>0.05</v>
      </c>
      <c r="Z196" s="60">
        <v>0.05</v>
      </c>
      <c r="AA196" s="60">
        <v>0.05</v>
      </c>
      <c r="AB196" s="60">
        <v>0.05</v>
      </c>
      <c r="AC196" s="60">
        <v>1.2</v>
      </c>
      <c r="AD196" s="60">
        <v>8.4</v>
      </c>
      <c r="AE196" s="60">
        <v>438</v>
      </c>
    </row>
    <row r="197" spans="1:31">
      <c r="A197" s="60" t="s">
        <v>121</v>
      </c>
      <c r="B197" s="60" t="s">
        <v>250</v>
      </c>
      <c r="C197" s="60" t="s">
        <v>251</v>
      </c>
      <c r="D197" s="60" t="s">
        <v>252</v>
      </c>
      <c r="E197" s="60">
        <v>0.2</v>
      </c>
      <c r="F197" s="60">
        <v>0.2</v>
      </c>
      <c r="G197" s="60">
        <v>0.2</v>
      </c>
      <c r="H197" s="60">
        <v>0.2</v>
      </c>
      <c r="I197" s="60">
        <v>0.2</v>
      </c>
      <c r="J197" s="60">
        <v>0.2</v>
      </c>
      <c r="K197" s="60">
        <v>0.2</v>
      </c>
      <c r="L197" s="60">
        <v>0.2</v>
      </c>
      <c r="M197" s="60">
        <v>0.2</v>
      </c>
      <c r="N197" s="60">
        <v>0.2</v>
      </c>
      <c r="O197" s="60">
        <v>0.2</v>
      </c>
      <c r="P197" s="60">
        <v>0.2</v>
      </c>
      <c r="Q197" s="60">
        <v>0.2</v>
      </c>
      <c r="R197" s="60">
        <v>0.2</v>
      </c>
      <c r="S197" s="60">
        <v>0.2</v>
      </c>
      <c r="T197" s="60">
        <v>0.2</v>
      </c>
      <c r="U197" s="60">
        <v>0.2</v>
      </c>
      <c r="V197" s="60">
        <v>0.2</v>
      </c>
      <c r="W197" s="60">
        <v>0.2</v>
      </c>
      <c r="X197" s="60">
        <v>0.2</v>
      </c>
      <c r="Y197" s="60">
        <v>0.2</v>
      </c>
      <c r="Z197" s="60">
        <v>0.2</v>
      </c>
      <c r="AA197" s="60">
        <v>0.2</v>
      </c>
      <c r="AB197" s="60">
        <v>0.2</v>
      </c>
      <c r="AC197" s="60">
        <v>4.8</v>
      </c>
      <c r="AD197" s="60">
        <v>33.6</v>
      </c>
      <c r="AE197" s="60">
        <v>1752</v>
      </c>
    </row>
    <row r="198" spans="1:31">
      <c r="A198" s="60" t="s">
        <v>122</v>
      </c>
      <c r="B198" s="60" t="s">
        <v>253</v>
      </c>
      <c r="C198" s="60" t="s">
        <v>251</v>
      </c>
      <c r="D198" s="60" t="s">
        <v>252</v>
      </c>
      <c r="E198" s="60">
        <v>60</v>
      </c>
      <c r="F198" s="60">
        <v>60</v>
      </c>
      <c r="G198" s="60">
        <v>60</v>
      </c>
      <c r="H198" s="60">
        <v>60</v>
      </c>
      <c r="I198" s="60">
        <v>60</v>
      </c>
      <c r="J198" s="60">
        <v>60</v>
      </c>
      <c r="K198" s="60">
        <v>60</v>
      </c>
      <c r="L198" s="60">
        <v>60</v>
      </c>
      <c r="M198" s="60">
        <v>60</v>
      </c>
      <c r="N198" s="60">
        <v>60</v>
      </c>
      <c r="O198" s="60">
        <v>60</v>
      </c>
      <c r="P198" s="60">
        <v>60</v>
      </c>
      <c r="Q198" s="60">
        <v>60</v>
      </c>
      <c r="R198" s="60">
        <v>60</v>
      </c>
      <c r="S198" s="60">
        <v>60</v>
      </c>
      <c r="T198" s="60">
        <v>60</v>
      </c>
      <c r="U198" s="60">
        <v>60</v>
      </c>
      <c r="V198" s="60">
        <v>60</v>
      </c>
      <c r="W198" s="60">
        <v>60</v>
      </c>
      <c r="X198" s="60">
        <v>60</v>
      </c>
      <c r="Y198" s="60">
        <v>60</v>
      </c>
      <c r="Z198" s="60">
        <v>60</v>
      </c>
      <c r="AA198" s="60">
        <v>60</v>
      </c>
      <c r="AB198" s="60">
        <v>60</v>
      </c>
      <c r="AC198" s="60">
        <v>1440</v>
      </c>
      <c r="AD198" s="60">
        <v>10080</v>
      </c>
      <c r="AE198" s="60">
        <v>525600</v>
      </c>
    </row>
    <row r="199" spans="1:31">
      <c r="A199" s="60" t="s">
        <v>123</v>
      </c>
      <c r="B199" s="60" t="s">
        <v>253</v>
      </c>
      <c r="C199" s="60" t="s">
        <v>251</v>
      </c>
      <c r="D199" s="60" t="s">
        <v>252</v>
      </c>
      <c r="E199" s="60">
        <v>55</v>
      </c>
      <c r="F199" s="60">
        <v>55</v>
      </c>
      <c r="G199" s="60">
        <v>55</v>
      </c>
      <c r="H199" s="60">
        <v>55</v>
      </c>
      <c r="I199" s="60">
        <v>55</v>
      </c>
      <c r="J199" s="60">
        <v>55</v>
      </c>
      <c r="K199" s="60">
        <v>55</v>
      </c>
      <c r="L199" s="60">
        <v>55</v>
      </c>
      <c r="M199" s="60">
        <v>55</v>
      </c>
      <c r="N199" s="60">
        <v>55</v>
      </c>
      <c r="O199" s="60">
        <v>55</v>
      </c>
      <c r="P199" s="60">
        <v>55</v>
      </c>
      <c r="Q199" s="60">
        <v>55</v>
      </c>
      <c r="R199" s="60">
        <v>55</v>
      </c>
      <c r="S199" s="60">
        <v>55</v>
      </c>
      <c r="T199" s="60">
        <v>55</v>
      </c>
      <c r="U199" s="60">
        <v>55</v>
      </c>
      <c r="V199" s="60">
        <v>55</v>
      </c>
      <c r="W199" s="60">
        <v>55</v>
      </c>
      <c r="X199" s="60">
        <v>55</v>
      </c>
      <c r="Y199" s="60">
        <v>55</v>
      </c>
      <c r="Z199" s="60">
        <v>55</v>
      </c>
      <c r="AA199" s="60">
        <v>55</v>
      </c>
      <c r="AB199" s="60">
        <v>55</v>
      </c>
      <c r="AC199" s="60">
        <v>1320</v>
      </c>
      <c r="AD199" s="60">
        <v>9240</v>
      </c>
      <c r="AE199" s="60">
        <v>481800</v>
      </c>
    </row>
    <row r="200" spans="1:31">
      <c r="A200" s="60" t="s">
        <v>124</v>
      </c>
      <c r="B200" s="60" t="s">
        <v>125</v>
      </c>
      <c r="C200" s="60" t="s">
        <v>251</v>
      </c>
      <c r="D200" s="60" t="s">
        <v>252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0.67</v>
      </c>
      <c r="AD200" s="60">
        <v>4.67</v>
      </c>
      <c r="AE200" s="60">
        <v>243.33</v>
      </c>
    </row>
    <row r="201" spans="1:31">
      <c r="A201" s="60" t="s">
        <v>126</v>
      </c>
      <c r="B201" s="60" t="s">
        <v>125</v>
      </c>
      <c r="C201" s="60" t="s">
        <v>251</v>
      </c>
      <c r="D201" s="60" t="s">
        <v>252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1</v>
      </c>
      <c r="AD201" s="60">
        <v>7</v>
      </c>
      <c r="AE201" s="60">
        <v>365</v>
      </c>
    </row>
    <row r="202" spans="1:31">
      <c r="A202" s="60" t="s">
        <v>127</v>
      </c>
      <c r="B202" s="60" t="s">
        <v>260</v>
      </c>
      <c r="C202" s="60" t="s">
        <v>251</v>
      </c>
      <c r="D202" s="60" t="s">
        <v>128</v>
      </c>
      <c r="E202" s="60">
        <v>0</v>
      </c>
      <c r="F202" s="60">
        <v>0</v>
      </c>
      <c r="G202" s="60">
        <v>0</v>
      </c>
      <c r="H202" s="60">
        <v>0</v>
      </c>
      <c r="I202" s="60">
        <v>725</v>
      </c>
      <c r="J202" s="60">
        <v>417</v>
      </c>
      <c r="K202" s="60">
        <v>290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1432</v>
      </c>
      <c r="AD202" s="60">
        <v>1432</v>
      </c>
      <c r="AE202" s="60">
        <v>74668.570000000007</v>
      </c>
    </row>
    <row r="203" spans="1:31">
      <c r="A203" s="60"/>
      <c r="B203" s="60"/>
      <c r="C203" s="60"/>
      <c r="D203" s="60" t="s">
        <v>135</v>
      </c>
      <c r="E203" s="60">
        <v>0</v>
      </c>
      <c r="F203" s="60">
        <v>0</v>
      </c>
      <c r="G203" s="60">
        <v>0</v>
      </c>
      <c r="H203" s="60">
        <v>0</v>
      </c>
      <c r="I203" s="60">
        <v>125</v>
      </c>
      <c r="J203" s="60">
        <v>117</v>
      </c>
      <c r="K203" s="60">
        <v>90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125</v>
      </c>
      <c r="Y203" s="60">
        <v>117</v>
      </c>
      <c r="Z203" s="60">
        <v>90</v>
      </c>
      <c r="AA203" s="60">
        <v>0</v>
      </c>
      <c r="AB203" s="60">
        <v>0</v>
      </c>
      <c r="AC203" s="60">
        <v>664</v>
      </c>
      <c r="AD203" s="60"/>
      <c r="AE203" s="60"/>
    </row>
    <row r="204" spans="1:31">
      <c r="A204" s="60" t="s">
        <v>129</v>
      </c>
      <c r="B204" s="60" t="s">
        <v>250</v>
      </c>
      <c r="C204" s="60" t="s">
        <v>251</v>
      </c>
      <c r="D204" s="60" t="s">
        <v>252</v>
      </c>
      <c r="E204" s="60">
        <v>0.2</v>
      </c>
      <c r="F204" s="60">
        <v>0.2</v>
      </c>
      <c r="G204" s="60">
        <v>0.2</v>
      </c>
      <c r="H204" s="60">
        <v>0.2</v>
      </c>
      <c r="I204" s="60">
        <v>0.2</v>
      </c>
      <c r="J204" s="60">
        <v>0.2</v>
      </c>
      <c r="K204" s="60">
        <v>0.2</v>
      </c>
      <c r="L204" s="60">
        <v>0.4</v>
      </c>
      <c r="M204" s="60">
        <v>0.4</v>
      </c>
      <c r="N204" s="60">
        <v>0.4</v>
      </c>
      <c r="O204" s="60">
        <v>0.4</v>
      </c>
      <c r="P204" s="60">
        <v>0.4</v>
      </c>
      <c r="Q204" s="60">
        <v>0.4</v>
      </c>
      <c r="R204" s="60">
        <v>0.4</v>
      </c>
      <c r="S204" s="60">
        <v>0.4</v>
      </c>
      <c r="T204" s="60">
        <v>0.4</v>
      </c>
      <c r="U204" s="60">
        <v>0.4</v>
      </c>
      <c r="V204" s="60">
        <v>0.4</v>
      </c>
      <c r="W204" s="60">
        <v>0.4</v>
      </c>
      <c r="X204" s="60">
        <v>0.4</v>
      </c>
      <c r="Y204" s="60">
        <v>0.4</v>
      </c>
      <c r="Z204" s="60">
        <v>0.2</v>
      </c>
      <c r="AA204" s="60">
        <v>0.2</v>
      </c>
      <c r="AB204" s="60">
        <v>0.2</v>
      </c>
      <c r="AC204" s="60">
        <v>7.6</v>
      </c>
      <c r="AD204" s="60">
        <v>53.2</v>
      </c>
      <c r="AE204" s="60">
        <v>2774</v>
      </c>
    </row>
    <row r="205" spans="1:31">
      <c r="A205" s="60" t="s">
        <v>130</v>
      </c>
      <c r="B205" s="60" t="s">
        <v>260</v>
      </c>
      <c r="C205" s="60" t="s">
        <v>251</v>
      </c>
      <c r="D205" s="60" t="s">
        <v>252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50</v>
      </c>
      <c r="L205" s="60">
        <v>70</v>
      </c>
      <c r="M205" s="60">
        <v>70</v>
      </c>
      <c r="N205" s="60">
        <v>80</v>
      </c>
      <c r="O205" s="60">
        <v>70</v>
      </c>
      <c r="P205" s="60">
        <v>50</v>
      </c>
      <c r="Q205" s="60">
        <v>50</v>
      </c>
      <c r="R205" s="60">
        <v>80</v>
      </c>
      <c r="S205" s="60">
        <v>90</v>
      </c>
      <c r="T205" s="60">
        <v>80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690</v>
      </c>
      <c r="AD205" s="60">
        <v>4830</v>
      </c>
      <c r="AE205" s="60">
        <v>251850</v>
      </c>
    </row>
    <row r="206" spans="1:31">
      <c r="A206" s="60" t="s">
        <v>254</v>
      </c>
      <c r="B206" s="60" t="s">
        <v>253</v>
      </c>
      <c r="C206" s="60" t="s">
        <v>251</v>
      </c>
      <c r="D206" s="60" t="s">
        <v>252</v>
      </c>
      <c r="E206" s="60">
        <v>60</v>
      </c>
      <c r="F206" s="60">
        <v>60</v>
      </c>
      <c r="G206" s="60">
        <v>60</v>
      </c>
      <c r="H206" s="60">
        <v>60</v>
      </c>
      <c r="I206" s="60">
        <v>60</v>
      </c>
      <c r="J206" s="60">
        <v>60</v>
      </c>
      <c r="K206" s="60">
        <v>60</v>
      </c>
      <c r="L206" s="60">
        <v>60</v>
      </c>
      <c r="M206" s="60">
        <v>60</v>
      </c>
      <c r="N206" s="60">
        <v>60</v>
      </c>
      <c r="O206" s="60">
        <v>60</v>
      </c>
      <c r="P206" s="60">
        <v>60</v>
      </c>
      <c r="Q206" s="60">
        <v>60</v>
      </c>
      <c r="R206" s="60">
        <v>60</v>
      </c>
      <c r="S206" s="60">
        <v>60</v>
      </c>
      <c r="T206" s="60">
        <v>60</v>
      </c>
      <c r="U206" s="60">
        <v>60</v>
      </c>
      <c r="V206" s="60">
        <v>60</v>
      </c>
      <c r="W206" s="60">
        <v>60</v>
      </c>
      <c r="X206" s="60">
        <v>60</v>
      </c>
      <c r="Y206" s="60">
        <v>60</v>
      </c>
      <c r="Z206" s="60">
        <v>60</v>
      </c>
      <c r="AA206" s="60">
        <v>60</v>
      </c>
      <c r="AB206" s="60">
        <v>60</v>
      </c>
      <c r="AC206" s="60">
        <v>1440</v>
      </c>
      <c r="AD206" s="60">
        <v>10080</v>
      </c>
      <c r="AE206" s="60">
        <v>525600</v>
      </c>
    </row>
    <row r="207" spans="1:31">
      <c r="A207" s="60" t="s">
        <v>131</v>
      </c>
      <c r="B207" s="60" t="s">
        <v>253</v>
      </c>
      <c r="C207" s="60" t="s">
        <v>251</v>
      </c>
      <c r="D207" s="60" t="s">
        <v>252</v>
      </c>
      <c r="E207" s="60">
        <v>60</v>
      </c>
      <c r="F207" s="60">
        <v>60</v>
      </c>
      <c r="G207" s="60">
        <v>60</v>
      </c>
      <c r="H207" s="60">
        <v>60</v>
      </c>
      <c r="I207" s="60">
        <v>60</v>
      </c>
      <c r="J207" s="60">
        <v>60</v>
      </c>
      <c r="K207" s="60">
        <v>60</v>
      </c>
      <c r="L207" s="60">
        <v>60</v>
      </c>
      <c r="M207" s="60">
        <v>60</v>
      </c>
      <c r="N207" s="60">
        <v>60</v>
      </c>
      <c r="O207" s="60">
        <v>60</v>
      </c>
      <c r="P207" s="60">
        <v>60</v>
      </c>
      <c r="Q207" s="60">
        <v>60</v>
      </c>
      <c r="R207" s="60">
        <v>60</v>
      </c>
      <c r="S207" s="60">
        <v>60</v>
      </c>
      <c r="T207" s="60">
        <v>60</v>
      </c>
      <c r="U207" s="60">
        <v>60</v>
      </c>
      <c r="V207" s="60">
        <v>60</v>
      </c>
      <c r="W207" s="60">
        <v>60</v>
      </c>
      <c r="X207" s="60">
        <v>60</v>
      </c>
      <c r="Y207" s="60">
        <v>60</v>
      </c>
      <c r="Z207" s="60">
        <v>60</v>
      </c>
      <c r="AA207" s="60">
        <v>60</v>
      </c>
      <c r="AB207" s="60">
        <v>60</v>
      </c>
      <c r="AC207" s="60">
        <v>1440</v>
      </c>
      <c r="AD207" s="60">
        <v>10080</v>
      </c>
      <c r="AE207" s="60">
        <v>525600</v>
      </c>
    </row>
    <row r="208" spans="1:31">
      <c r="A208" s="60" t="s">
        <v>132</v>
      </c>
      <c r="B208" s="60" t="s">
        <v>253</v>
      </c>
      <c r="C208" s="60" t="s">
        <v>251</v>
      </c>
      <c r="D208" s="60" t="s">
        <v>252</v>
      </c>
      <c r="E208" s="60">
        <v>22</v>
      </c>
      <c r="F208" s="60">
        <v>22</v>
      </c>
      <c r="G208" s="60">
        <v>22</v>
      </c>
      <c r="H208" s="60">
        <v>22</v>
      </c>
      <c r="I208" s="60">
        <v>22</v>
      </c>
      <c r="J208" s="60">
        <v>22</v>
      </c>
      <c r="K208" s="60">
        <v>22</v>
      </c>
      <c r="L208" s="60">
        <v>22</v>
      </c>
      <c r="M208" s="60">
        <v>22</v>
      </c>
      <c r="N208" s="60">
        <v>22</v>
      </c>
      <c r="O208" s="60">
        <v>22</v>
      </c>
      <c r="P208" s="60">
        <v>22</v>
      </c>
      <c r="Q208" s="60">
        <v>22</v>
      </c>
      <c r="R208" s="60">
        <v>22</v>
      </c>
      <c r="S208" s="60">
        <v>22</v>
      </c>
      <c r="T208" s="60">
        <v>22</v>
      </c>
      <c r="U208" s="60">
        <v>22</v>
      </c>
      <c r="V208" s="60">
        <v>22</v>
      </c>
      <c r="W208" s="60">
        <v>22</v>
      </c>
      <c r="X208" s="60">
        <v>22</v>
      </c>
      <c r="Y208" s="60">
        <v>22</v>
      </c>
      <c r="Z208" s="60">
        <v>22</v>
      </c>
      <c r="AA208" s="60">
        <v>22</v>
      </c>
      <c r="AB208" s="60">
        <v>22</v>
      </c>
      <c r="AC208" s="60">
        <v>528</v>
      </c>
      <c r="AD208" s="60">
        <v>3696</v>
      </c>
      <c r="AE208" s="60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69"/>
  <sheetViews>
    <sheetView workbookViewId="0">
      <pane xSplit="2" ySplit="2" topLeftCell="J213" activePane="bottomRight" state="frozen"/>
      <selection pane="topRight" activeCell="C1" sqref="C1"/>
      <selection pane="bottomLeft" activeCell="A2" sqref="A2"/>
      <selection pane="bottomRight" activeCell="B250" sqref="B250"/>
    </sheetView>
  </sheetViews>
  <sheetFormatPr defaultRowHeight="11.25"/>
  <cols>
    <col min="1" max="1" width="2.5" style="14" customWidth="1"/>
    <col min="2" max="2" width="34.83203125" style="13" bestFit="1" customWidth="1"/>
    <col min="3" max="18" width="17" style="4" customWidth="1"/>
    <col min="19" max="16384" width="9.33203125" style="4"/>
  </cols>
  <sheetData>
    <row r="1" spans="1:18" ht="20.25">
      <c r="A1" s="1" t="s">
        <v>297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77"/>
      <c r="B2" s="77"/>
      <c r="C2" s="6" t="s">
        <v>230</v>
      </c>
      <c r="D2" s="6" t="s">
        <v>231</v>
      </c>
      <c r="E2" s="6" t="s">
        <v>232</v>
      </c>
      <c r="F2" s="6" t="s">
        <v>233</v>
      </c>
      <c r="G2" s="6" t="s">
        <v>234</v>
      </c>
      <c r="H2" s="6" t="s">
        <v>235</v>
      </c>
      <c r="I2" s="6" t="s">
        <v>236</v>
      </c>
      <c r="J2" s="6" t="s">
        <v>237</v>
      </c>
      <c r="K2" s="6" t="s">
        <v>238</v>
      </c>
      <c r="L2" s="6" t="s">
        <v>239</v>
      </c>
      <c r="M2" s="6" t="s">
        <v>621</v>
      </c>
      <c r="N2" s="6" t="s">
        <v>240</v>
      </c>
      <c r="O2" s="6" t="s">
        <v>241</v>
      </c>
      <c r="P2" s="6" t="s">
        <v>242</v>
      </c>
      <c r="Q2" s="6" t="s">
        <v>243</v>
      </c>
      <c r="R2" s="6" t="s">
        <v>244</v>
      </c>
    </row>
    <row r="3" spans="1:18">
      <c r="A3" s="8" t="s">
        <v>138</v>
      </c>
      <c r="B3" s="2"/>
      <c r="C3" s="7"/>
    </row>
    <row r="4" spans="1:18">
      <c r="A4" s="5"/>
      <c r="B4" s="9" t="s">
        <v>140</v>
      </c>
      <c r="C4" s="10" t="s">
        <v>141</v>
      </c>
      <c r="D4" s="11" t="s">
        <v>142</v>
      </c>
      <c r="E4" s="11" t="s">
        <v>143</v>
      </c>
      <c r="F4" s="11" t="s">
        <v>144</v>
      </c>
      <c r="G4" s="11" t="s">
        <v>145</v>
      </c>
      <c r="H4" s="11" t="s">
        <v>145</v>
      </c>
      <c r="I4" s="11" t="s">
        <v>146</v>
      </c>
      <c r="J4" s="11" t="s">
        <v>147</v>
      </c>
      <c r="K4" s="11" t="s">
        <v>148</v>
      </c>
      <c r="L4" s="11" t="s">
        <v>149</v>
      </c>
      <c r="M4" s="11" t="s">
        <v>150</v>
      </c>
      <c r="N4" s="11" t="s">
        <v>151</v>
      </c>
      <c r="O4" s="11" t="s">
        <v>152</v>
      </c>
      <c r="P4" s="11" t="s">
        <v>153</v>
      </c>
      <c r="Q4" s="11" t="s">
        <v>154</v>
      </c>
      <c r="R4" s="11" t="s">
        <v>155</v>
      </c>
    </row>
    <row r="5" spans="1:18">
      <c r="A5" s="5"/>
      <c r="B5" s="9" t="s">
        <v>156</v>
      </c>
      <c r="C5" s="10" t="s">
        <v>157</v>
      </c>
      <c r="D5" s="11" t="s">
        <v>157</v>
      </c>
      <c r="E5" s="11" t="s">
        <v>157</v>
      </c>
      <c r="F5" s="11" t="s">
        <v>157</v>
      </c>
      <c r="G5" s="11" t="s">
        <v>157</v>
      </c>
      <c r="H5" s="11" t="s">
        <v>157</v>
      </c>
      <c r="I5" s="11" t="s">
        <v>157</v>
      </c>
      <c r="J5" s="11" t="s">
        <v>157</v>
      </c>
      <c r="K5" s="11" t="s">
        <v>157</v>
      </c>
      <c r="L5" s="11" t="s">
        <v>157</v>
      </c>
      <c r="M5" s="11" t="s">
        <v>157</v>
      </c>
      <c r="N5" s="11" t="s">
        <v>157</v>
      </c>
      <c r="O5" s="11" t="s">
        <v>157</v>
      </c>
      <c r="P5" s="11" t="s">
        <v>157</v>
      </c>
      <c r="Q5" s="11" t="s">
        <v>157</v>
      </c>
      <c r="R5" s="11" t="s">
        <v>157</v>
      </c>
    </row>
    <row r="6" spans="1:18">
      <c r="A6" s="5"/>
      <c r="B6" s="9" t="s">
        <v>159</v>
      </c>
      <c r="C6" s="10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1:18">
      <c r="A7" s="8" t="s">
        <v>170</v>
      </c>
      <c r="B7" s="2"/>
      <c r="C7" s="7"/>
    </row>
    <row r="8" spans="1:18">
      <c r="A8" s="5"/>
      <c r="B8" s="8" t="s">
        <v>171</v>
      </c>
      <c r="C8" s="7"/>
    </row>
    <row r="9" spans="1:18">
      <c r="A9" s="5"/>
      <c r="B9" s="9" t="s">
        <v>172</v>
      </c>
      <c r="C9" s="10" t="s">
        <v>680</v>
      </c>
      <c r="D9" s="10" t="s">
        <v>680</v>
      </c>
      <c r="E9" s="10" t="s">
        <v>680</v>
      </c>
      <c r="F9" s="10" t="s">
        <v>680</v>
      </c>
      <c r="G9" s="10" t="s">
        <v>680</v>
      </c>
      <c r="H9" s="10" t="s">
        <v>680</v>
      </c>
      <c r="I9" s="10" t="s">
        <v>680</v>
      </c>
      <c r="J9" s="10" t="s">
        <v>680</v>
      </c>
      <c r="K9" s="10" t="s">
        <v>680</v>
      </c>
      <c r="L9" s="10" t="s">
        <v>680</v>
      </c>
      <c r="M9" s="10" t="s">
        <v>680</v>
      </c>
      <c r="N9" s="10" t="s">
        <v>680</v>
      </c>
      <c r="O9" s="10" t="s">
        <v>680</v>
      </c>
      <c r="P9" s="10" t="s">
        <v>680</v>
      </c>
      <c r="Q9" s="10" t="s">
        <v>680</v>
      </c>
      <c r="R9" s="10" t="s">
        <v>680</v>
      </c>
    </row>
    <row r="10" spans="1:18">
      <c r="A10" s="5"/>
      <c r="B10" s="9" t="s">
        <v>335</v>
      </c>
      <c r="C10" s="10">
        <f>1/Miami!$D$63</f>
        <v>1.1682242990654206</v>
      </c>
      <c r="D10" s="10">
        <f>1/Houston!$D$63</f>
        <v>1.1682242990654206</v>
      </c>
      <c r="E10" s="10">
        <f>1/Phoenix!$D$63</f>
        <v>1.1682242990654206</v>
      </c>
      <c r="F10" s="10">
        <f>1/Atlanta!$D$63</f>
        <v>1.4326647564469914</v>
      </c>
      <c r="G10" s="10">
        <f>1/LosAngeles!$D$63</f>
        <v>1.4326647564469914</v>
      </c>
      <c r="H10" s="10">
        <f>1/LasVegas!$D$63</f>
        <v>1.4326647564469914</v>
      </c>
      <c r="I10" s="10">
        <f>1/SanFrancisco!$D$63</f>
        <v>1.4326647564469914</v>
      </c>
      <c r="J10" s="10">
        <f>1/Baltimore!$D$63</f>
        <v>1.6920473773265652</v>
      </c>
      <c r="K10" s="10">
        <f>1/Albuquerque!$D$63</f>
        <v>1.6920473773265652</v>
      </c>
      <c r="L10" s="10">
        <f>1/Seattle!$D$63</f>
        <v>1.6920473773265652</v>
      </c>
      <c r="M10" s="10">
        <f>1/Chicago!$D$63</f>
        <v>1.953125</v>
      </c>
      <c r="N10" s="10">
        <f>1/Boulder!$D$63</f>
        <v>1.953125</v>
      </c>
      <c r="O10" s="10">
        <f>1/Minneapolis!$D$63</f>
        <v>1.953125</v>
      </c>
      <c r="P10" s="10">
        <f>1/Helena!$D$63</f>
        <v>1.953125</v>
      </c>
      <c r="Q10" s="10">
        <f>1/Duluth!$D$63</f>
        <v>2.2026431718061672</v>
      </c>
      <c r="R10" s="10">
        <f>1/Fairbanks!$D$63</f>
        <v>2.4752475247524752</v>
      </c>
    </row>
    <row r="11" spans="1:18">
      <c r="A11" s="5"/>
      <c r="B11" s="8" t="s">
        <v>174</v>
      </c>
      <c r="C11" s="7"/>
    </row>
    <row r="12" spans="1:18">
      <c r="A12" s="5"/>
      <c r="B12" s="12" t="s">
        <v>172</v>
      </c>
      <c r="C12" s="10" t="s">
        <v>620</v>
      </c>
      <c r="D12" s="10" t="s">
        <v>620</v>
      </c>
      <c r="E12" s="10" t="s">
        <v>620</v>
      </c>
      <c r="F12" s="10" t="s">
        <v>620</v>
      </c>
      <c r="G12" s="10" t="s">
        <v>620</v>
      </c>
      <c r="H12" s="10" t="s">
        <v>620</v>
      </c>
      <c r="I12" s="10" t="s">
        <v>620</v>
      </c>
      <c r="J12" s="10" t="s">
        <v>620</v>
      </c>
      <c r="K12" s="10" t="s">
        <v>620</v>
      </c>
      <c r="L12" s="10" t="s">
        <v>620</v>
      </c>
      <c r="M12" s="10" t="s">
        <v>620</v>
      </c>
      <c r="N12" s="10" t="s">
        <v>620</v>
      </c>
      <c r="O12" s="10" t="s">
        <v>620</v>
      </c>
      <c r="P12" s="10" t="s">
        <v>620</v>
      </c>
      <c r="Q12" s="10" t="s">
        <v>620</v>
      </c>
      <c r="R12" s="10" t="s">
        <v>620</v>
      </c>
    </row>
    <row r="13" spans="1:18">
      <c r="A13" s="5"/>
      <c r="B13" s="9" t="s">
        <v>335</v>
      </c>
      <c r="C13" s="10">
        <f>1/Miami!$D$65</f>
        <v>2.801120448179272</v>
      </c>
      <c r="D13" s="10">
        <f>1/Houston!$D$65</f>
        <v>2.801120448179272</v>
      </c>
      <c r="E13" s="10">
        <f>1/Phoenix!$D$65</f>
        <v>2.801120448179272</v>
      </c>
      <c r="F13" s="10">
        <f>1/Atlanta!$D$65</f>
        <v>2.801120448179272</v>
      </c>
      <c r="G13" s="10">
        <f>1/LosAngeles!$D$65</f>
        <v>2.801120448179272</v>
      </c>
      <c r="H13" s="10">
        <f>1/LasVegas!$D$65</f>
        <v>2.801120448179272</v>
      </c>
      <c r="I13" s="10">
        <f>1/SanFrancisco!$D$65</f>
        <v>2.801120448179272</v>
      </c>
      <c r="J13" s="10">
        <f>1/Baltimore!$D$65</f>
        <v>2.801120448179272</v>
      </c>
      <c r="K13" s="10">
        <f>1/Albuquerque!$D$65</f>
        <v>2.801120448179272</v>
      </c>
      <c r="L13" s="10">
        <f>1/Seattle!$D$65</f>
        <v>2.801120448179272</v>
      </c>
      <c r="M13" s="10">
        <f>1/Chicago!$D$65</f>
        <v>2.801120448179272</v>
      </c>
      <c r="N13" s="10">
        <f>1/Boulder!$D$65</f>
        <v>2.801120448179272</v>
      </c>
      <c r="O13" s="10">
        <f>1/Minneapolis!$D$65</f>
        <v>2.801120448179272</v>
      </c>
      <c r="P13" s="10">
        <f>1/Helena!$D$65</f>
        <v>2.801120448179272</v>
      </c>
      <c r="Q13" s="10">
        <f>1/Duluth!$D$65</f>
        <v>2.801120448179272</v>
      </c>
      <c r="R13" s="10">
        <f>1/Fairbanks!$D$65</f>
        <v>3.6630036630036629</v>
      </c>
    </row>
    <row r="14" spans="1:18">
      <c r="A14" s="5"/>
      <c r="B14" s="8" t="s">
        <v>176</v>
      </c>
      <c r="C14" s="7"/>
    </row>
    <row r="15" spans="1:18">
      <c r="A15" s="5"/>
      <c r="B15" s="9" t="s">
        <v>336</v>
      </c>
      <c r="C15" s="10">
        <f>Miami!$E$116</f>
        <v>6.49</v>
      </c>
      <c r="D15" s="10">
        <f>Houston!$E$116</f>
        <v>6.49</v>
      </c>
      <c r="E15" s="10">
        <f>Phoenix!$E$116</f>
        <v>6.49</v>
      </c>
      <c r="F15" s="10">
        <f>Atlanta!$E$116</f>
        <v>3.18</v>
      </c>
      <c r="G15" s="10">
        <f>LosAngeles!$E$116</f>
        <v>3.18</v>
      </c>
      <c r="H15" s="10">
        <f>LasVegas!$E$116</f>
        <v>3.18</v>
      </c>
      <c r="I15" s="10">
        <f>SanFrancisco!$E$116</f>
        <v>6.49</v>
      </c>
      <c r="J15" s="10">
        <f>Baltimore!$E$116</f>
        <v>3.18</v>
      </c>
      <c r="K15" s="10">
        <f>Albuquerque!$E$116</f>
        <v>3.18</v>
      </c>
      <c r="L15" s="10">
        <f>Seattle!$E$116</f>
        <v>3.18</v>
      </c>
      <c r="M15" s="10">
        <f>Chicago!$E$116</f>
        <v>3.18</v>
      </c>
      <c r="N15" s="10">
        <f>Boulder!$E$116</f>
        <v>3.18</v>
      </c>
      <c r="O15" s="10">
        <f>Minneapolis!$E$116</f>
        <v>3.18</v>
      </c>
      <c r="P15" s="10">
        <f>Helena!$E$116</f>
        <v>3.18</v>
      </c>
      <c r="Q15" s="10">
        <f>Duluth!$E$116</f>
        <v>3.18</v>
      </c>
      <c r="R15" s="10">
        <f>Fairbanks!$E$116</f>
        <v>2.58</v>
      </c>
    </row>
    <row r="16" spans="1:18">
      <c r="A16" s="5"/>
      <c r="B16" s="9" t="s">
        <v>177</v>
      </c>
      <c r="C16" s="10">
        <f>Miami!$F$116</f>
        <v>0.25</v>
      </c>
      <c r="D16" s="10">
        <f>Houston!$F$116</f>
        <v>0.25</v>
      </c>
      <c r="E16" s="10">
        <f>Phoenix!$F$116</f>
        <v>0.25</v>
      </c>
      <c r="F16" s="10">
        <f>Atlanta!$F$116</f>
        <v>0.26200000000000001</v>
      </c>
      <c r="G16" s="10">
        <f>LosAngeles!$F$116</f>
        <v>0.26200000000000001</v>
      </c>
      <c r="H16" s="10">
        <f>LasVegas!$F$116</f>
        <v>0.26200000000000001</v>
      </c>
      <c r="I16" s="10">
        <f>SanFrancisco!$F$116</f>
        <v>0.34</v>
      </c>
      <c r="J16" s="10">
        <f>Baltimore!$F$116</f>
        <v>0.40200000000000002</v>
      </c>
      <c r="K16" s="10">
        <f>Albuquerque!$F$116</f>
        <v>0.40200000000000002</v>
      </c>
      <c r="L16" s="10">
        <f>Seattle!$F$116</f>
        <v>0.40200000000000002</v>
      </c>
      <c r="M16" s="10">
        <f>Chicago!$F$116</f>
        <v>0.40200000000000002</v>
      </c>
      <c r="N16" s="10">
        <f>Boulder!$F$116</f>
        <v>0.40200000000000002</v>
      </c>
      <c r="O16" s="10">
        <f>Minneapolis!$F$116</f>
        <v>0.40200000000000002</v>
      </c>
      <c r="P16" s="10">
        <f>Helena!$F$116</f>
        <v>0.40200000000000002</v>
      </c>
      <c r="Q16" s="10">
        <f>Duluth!$F$116</f>
        <v>0.501</v>
      </c>
      <c r="R16" s="10">
        <f>Fairbanks!$F$116</f>
        <v>0.504</v>
      </c>
    </row>
    <row r="17" spans="1:19">
      <c r="A17" s="5"/>
      <c r="B17" s="9" t="s">
        <v>178</v>
      </c>
      <c r="C17" s="10">
        <f>Miami!$G$116</f>
        <v>0.25</v>
      </c>
      <c r="D17" s="10">
        <f>Houston!$G$116</f>
        <v>0.25</v>
      </c>
      <c r="E17" s="10">
        <f>Phoenix!$G$116</f>
        <v>0.25</v>
      </c>
      <c r="F17" s="10">
        <f>Atlanta!$G$116</f>
        <v>0.318</v>
      </c>
      <c r="G17" s="10">
        <f>LosAngeles!$G$116</f>
        <v>0.318</v>
      </c>
      <c r="H17" s="10">
        <f>LasVegas!$G$116</f>
        <v>0.318</v>
      </c>
      <c r="I17" s="10">
        <f>SanFrancisco!$G$116</f>
        <v>0.34</v>
      </c>
      <c r="J17" s="10">
        <f>Baltimore!$G$116</f>
        <v>0.495</v>
      </c>
      <c r="K17" s="10">
        <f>Albuquerque!$G$116</f>
        <v>0.495</v>
      </c>
      <c r="L17" s="10">
        <f>Seattle!$G$116</f>
        <v>0.495</v>
      </c>
      <c r="M17" s="10">
        <f>Chicago!$G$116</f>
        <v>0.495</v>
      </c>
      <c r="N17" s="10">
        <f>Boulder!$G$116</f>
        <v>0.495</v>
      </c>
      <c r="O17" s="10">
        <f>Minneapolis!$G$116</f>
        <v>0.495</v>
      </c>
      <c r="P17" s="10">
        <f>Helena!$G$116</f>
        <v>0.495</v>
      </c>
      <c r="Q17" s="10">
        <f>Duluth!$G$116</f>
        <v>0.49</v>
      </c>
      <c r="R17" s="10">
        <f>Fairbanks!$G$116</f>
        <v>0.49</v>
      </c>
    </row>
    <row r="18" spans="1:19">
      <c r="A18" s="5"/>
      <c r="B18" s="8" t="s">
        <v>179</v>
      </c>
      <c r="C18" s="7"/>
    </row>
    <row r="19" spans="1:19">
      <c r="A19" s="5"/>
      <c r="B19" s="9" t="s">
        <v>336</v>
      </c>
      <c r="C19" s="10" t="s">
        <v>298</v>
      </c>
      <c r="D19" s="10" t="s">
        <v>298</v>
      </c>
      <c r="E19" s="10" t="s">
        <v>298</v>
      </c>
      <c r="F19" s="10" t="s">
        <v>298</v>
      </c>
      <c r="G19" s="10" t="s">
        <v>298</v>
      </c>
      <c r="H19" s="10" t="s">
        <v>298</v>
      </c>
      <c r="I19" s="10" t="s">
        <v>298</v>
      </c>
      <c r="J19" s="10" t="s">
        <v>298</v>
      </c>
      <c r="K19" s="10" t="s">
        <v>298</v>
      </c>
      <c r="L19" s="10" t="s">
        <v>298</v>
      </c>
      <c r="M19" s="10" t="s">
        <v>298</v>
      </c>
      <c r="N19" s="10" t="s">
        <v>298</v>
      </c>
      <c r="O19" s="10" t="s">
        <v>298</v>
      </c>
      <c r="P19" s="10" t="s">
        <v>298</v>
      </c>
      <c r="Q19" s="10" t="s">
        <v>298</v>
      </c>
      <c r="R19" s="10" t="s">
        <v>298</v>
      </c>
    </row>
    <row r="20" spans="1:19">
      <c r="A20" s="5"/>
      <c r="B20" s="9" t="s">
        <v>177</v>
      </c>
      <c r="C20" s="10" t="s">
        <v>298</v>
      </c>
      <c r="D20" s="10" t="s">
        <v>298</v>
      </c>
      <c r="E20" s="10" t="s">
        <v>298</v>
      </c>
      <c r="F20" s="10" t="s">
        <v>298</v>
      </c>
      <c r="G20" s="10" t="s">
        <v>298</v>
      </c>
      <c r="H20" s="10" t="s">
        <v>298</v>
      </c>
      <c r="I20" s="10" t="s">
        <v>298</v>
      </c>
      <c r="J20" s="10" t="s">
        <v>298</v>
      </c>
      <c r="K20" s="10" t="s">
        <v>298</v>
      </c>
      <c r="L20" s="10" t="s">
        <v>298</v>
      </c>
      <c r="M20" s="10" t="s">
        <v>298</v>
      </c>
      <c r="N20" s="10" t="s">
        <v>298</v>
      </c>
      <c r="O20" s="10" t="s">
        <v>298</v>
      </c>
      <c r="P20" s="10" t="s">
        <v>298</v>
      </c>
      <c r="Q20" s="10" t="s">
        <v>298</v>
      </c>
      <c r="R20" s="10" t="s">
        <v>298</v>
      </c>
    </row>
    <row r="21" spans="1:19">
      <c r="A21" s="5"/>
      <c r="B21" s="9" t="s">
        <v>178</v>
      </c>
      <c r="C21" s="10" t="s">
        <v>298</v>
      </c>
      <c r="D21" s="10" t="s">
        <v>298</v>
      </c>
      <c r="E21" s="10" t="s">
        <v>298</v>
      </c>
      <c r="F21" s="10" t="s">
        <v>298</v>
      </c>
      <c r="G21" s="10" t="s">
        <v>298</v>
      </c>
      <c r="H21" s="10" t="s">
        <v>298</v>
      </c>
      <c r="I21" s="10" t="s">
        <v>298</v>
      </c>
      <c r="J21" s="10" t="s">
        <v>298</v>
      </c>
      <c r="K21" s="10" t="s">
        <v>298</v>
      </c>
      <c r="L21" s="10" t="s">
        <v>298</v>
      </c>
      <c r="M21" s="10" t="s">
        <v>298</v>
      </c>
      <c r="N21" s="10" t="s">
        <v>298</v>
      </c>
      <c r="O21" s="10" t="s">
        <v>298</v>
      </c>
      <c r="P21" s="10" t="s">
        <v>298</v>
      </c>
      <c r="Q21" s="10" t="s">
        <v>298</v>
      </c>
      <c r="R21" s="10" t="s">
        <v>298</v>
      </c>
    </row>
    <row r="22" spans="1:19">
      <c r="A22" s="5"/>
      <c r="B22" s="8" t="s">
        <v>180</v>
      </c>
      <c r="C22" s="7"/>
    </row>
    <row r="23" spans="1:19">
      <c r="A23" s="5"/>
      <c r="B23" s="9" t="s">
        <v>181</v>
      </c>
      <c r="C23" s="10" t="str">
        <f>BuildingSummary!$C47</f>
        <v>Basement</v>
      </c>
      <c r="D23" s="10" t="str">
        <f>BuildingSummary!$C47</f>
        <v>Basement</v>
      </c>
      <c r="E23" s="10" t="str">
        <f>BuildingSummary!$C47</f>
        <v>Basement</v>
      </c>
      <c r="F23" s="10" t="str">
        <f>BuildingSummary!$C47</f>
        <v>Basement</v>
      </c>
      <c r="G23" s="10" t="str">
        <f>BuildingSummary!$C47</f>
        <v>Basement</v>
      </c>
      <c r="H23" s="10" t="str">
        <f>BuildingSummary!$C47</f>
        <v>Basement</v>
      </c>
      <c r="I23" s="10" t="str">
        <f>BuildingSummary!$C47</f>
        <v>Basement</v>
      </c>
      <c r="J23" s="10" t="str">
        <f>BuildingSummary!$C47</f>
        <v>Basement</v>
      </c>
      <c r="K23" s="10" t="str">
        <f>BuildingSummary!$C47</f>
        <v>Basement</v>
      </c>
      <c r="L23" s="10" t="str">
        <f>BuildingSummary!$C47</f>
        <v>Basement</v>
      </c>
      <c r="M23" s="10" t="str">
        <f>BuildingSummary!$C47</f>
        <v>Basement</v>
      </c>
      <c r="N23" s="10" t="str">
        <f>BuildingSummary!$C47</f>
        <v>Basement</v>
      </c>
      <c r="O23" s="10" t="str">
        <f>BuildingSummary!$C47</f>
        <v>Basement</v>
      </c>
      <c r="P23" s="10" t="str">
        <f>BuildingSummary!$C47</f>
        <v>Basement</v>
      </c>
      <c r="Q23" s="10" t="str">
        <f>BuildingSummary!$C47</f>
        <v>Basement</v>
      </c>
      <c r="R23" s="10" t="str">
        <f>BuildingSummary!$C47</f>
        <v>Basement</v>
      </c>
    </row>
    <row r="24" spans="1:19">
      <c r="A24" s="5"/>
      <c r="B24" s="9" t="s">
        <v>182</v>
      </c>
      <c r="C24" s="10" t="str">
        <f>BuildingSummary!$C48</f>
        <v>4 in slab w/carpet</v>
      </c>
      <c r="D24" s="10" t="str">
        <f>BuildingSummary!$C48</f>
        <v>4 in slab w/carpet</v>
      </c>
      <c r="E24" s="10" t="str">
        <f>BuildingSummary!$C48</f>
        <v>4 in slab w/carpet</v>
      </c>
      <c r="F24" s="10" t="str">
        <f>BuildingSummary!$C48</f>
        <v>4 in slab w/carpet</v>
      </c>
      <c r="G24" s="10" t="str">
        <f>BuildingSummary!$C48</f>
        <v>4 in slab w/carpet</v>
      </c>
      <c r="H24" s="10" t="str">
        <f>BuildingSummary!$C48</f>
        <v>4 in slab w/carpet</v>
      </c>
      <c r="I24" s="10" t="str">
        <f>BuildingSummary!$C48</f>
        <v>4 in slab w/carpet</v>
      </c>
      <c r="J24" s="10" t="str">
        <f>BuildingSummary!$C48</f>
        <v>4 in slab w/carpet</v>
      </c>
      <c r="K24" s="10" t="str">
        <f>BuildingSummary!$C48</f>
        <v>4 in slab w/carpet</v>
      </c>
      <c r="L24" s="10" t="str">
        <f>BuildingSummary!$C48</f>
        <v>4 in slab w/carpet</v>
      </c>
      <c r="M24" s="10" t="str">
        <f>BuildingSummary!$C48</f>
        <v>4 in slab w/carpet</v>
      </c>
      <c r="N24" s="10" t="str">
        <f>BuildingSummary!$C48</f>
        <v>4 in slab w/carpet</v>
      </c>
      <c r="O24" s="10" t="str">
        <f>BuildingSummary!$C48</f>
        <v>4 in slab w/carpet</v>
      </c>
      <c r="P24" s="10" t="str">
        <f>BuildingSummary!$C48</f>
        <v>4 in slab w/carpet</v>
      </c>
      <c r="Q24" s="10" t="str">
        <f>BuildingSummary!$C48</f>
        <v>4 in slab w/carpet</v>
      </c>
      <c r="R24" s="10" t="str">
        <f>BuildingSummary!$C48</f>
        <v>4 in slab w/carpet</v>
      </c>
    </row>
    <row r="25" spans="1:19">
      <c r="A25" s="5"/>
      <c r="B25" s="9" t="s">
        <v>335</v>
      </c>
      <c r="C25" s="10">
        <f>1/Miami!$D$58</f>
        <v>0.44365572315882873</v>
      </c>
      <c r="D25" s="10">
        <f>1/Houston!$D$58</f>
        <v>0.44365572315882873</v>
      </c>
      <c r="E25" s="10">
        <f>1/Phoenix!$D$58</f>
        <v>0.44365572315882873</v>
      </c>
      <c r="F25" s="10">
        <f>1/Atlanta!$D$58</f>
        <v>0.44365572315882873</v>
      </c>
      <c r="G25" s="10">
        <f>1/LosAngeles!$D$58</f>
        <v>0.44365572315882873</v>
      </c>
      <c r="H25" s="10">
        <f>1/LasVegas!$D$58</f>
        <v>0.44365572315882873</v>
      </c>
      <c r="I25" s="10">
        <f>1/SanFrancisco!$D$58</f>
        <v>0.44365572315882873</v>
      </c>
      <c r="J25" s="10">
        <f>1/Baltimore!$D$58</f>
        <v>0.44365572315882873</v>
      </c>
      <c r="K25" s="10">
        <f>1/Albuquerque!$D$58</f>
        <v>0.44365572315882873</v>
      </c>
      <c r="L25" s="10">
        <f>1/Seattle!$D$58</f>
        <v>0.44365572315882873</v>
      </c>
      <c r="M25" s="10">
        <f>1/Chicago!$D$58</f>
        <v>0.44365572315882873</v>
      </c>
      <c r="N25" s="10">
        <f>1/Boulder!$D$58</f>
        <v>0.44365572315882873</v>
      </c>
      <c r="O25" s="10">
        <f>1/Minneapolis!$D$58</f>
        <v>0.44365572315882873</v>
      </c>
      <c r="P25" s="10">
        <f>1/Helena!$D$58</f>
        <v>0.44365572315882873</v>
      </c>
      <c r="Q25" s="10">
        <f>1/Duluth!$D$58</f>
        <v>0.44365572315882873</v>
      </c>
      <c r="R25" s="10">
        <f>1/Fairbanks!$D$58</f>
        <v>0.44365572315882873</v>
      </c>
      <c r="S25" s="10"/>
    </row>
    <row r="26" spans="1:19">
      <c r="A26" s="8" t="s">
        <v>188</v>
      </c>
      <c r="B26" s="2"/>
      <c r="C26" s="7"/>
    </row>
    <row r="27" spans="1:19">
      <c r="A27" s="5"/>
      <c r="B27" s="8" t="s">
        <v>193</v>
      </c>
      <c r="C27" s="7"/>
    </row>
    <row r="28" spans="1:19">
      <c r="A28" s="5"/>
      <c r="B28" s="9" t="s">
        <v>299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>
      <c r="A29" s="5"/>
      <c r="B29" s="9" t="str">
        <f>Miami!A151</f>
        <v>COOLSYS1 CHILLER</v>
      </c>
      <c r="C29" s="10">
        <f>Miami!$C$151*10^(-3)</f>
        <v>1743.5338899999999</v>
      </c>
      <c r="D29" s="10">
        <f>Houston!$C$151*10^(-3)</f>
        <v>1740.8338899999999</v>
      </c>
      <c r="E29" s="10">
        <f>Phoenix!$C$151*10^(-3)</f>
        <v>1576.28826</v>
      </c>
      <c r="F29" s="10">
        <f>Atlanta!$C$151*10^(-3)</f>
        <v>1641.6819</v>
      </c>
      <c r="G29" s="10">
        <f>LosAngeles!$C$151*10^(-3)</f>
        <v>1186.22227</v>
      </c>
      <c r="H29" s="10">
        <f>LasVegas!$C$151*10^(-3)</f>
        <v>2182.1463100000001</v>
      </c>
      <c r="I29" s="10">
        <f>SanFrancisco!$C$151*10^(-3)</f>
        <v>1166.3988400000001</v>
      </c>
      <c r="J29" s="10">
        <f>Baltimore!$C$151*10^(-3)</f>
        <v>1707.09851</v>
      </c>
      <c r="K29" s="10">
        <f>Albuquerque!$C$151*10^(-3)</f>
        <v>1983.6455800000001</v>
      </c>
      <c r="L29" s="10">
        <f>Seattle!$C$151*10^(-3)</f>
        <v>1303.38078</v>
      </c>
      <c r="M29" s="10">
        <f>Chicago!$C$151*10^(-3)</f>
        <v>1704.5232800000001</v>
      </c>
      <c r="N29" s="10">
        <f>Boulder!$C$151*10^(-3)</f>
        <v>1210.0744099999999</v>
      </c>
      <c r="O29" s="10">
        <f>Minneapolis!$C$151*10^(-3)</f>
        <v>1653.23875</v>
      </c>
      <c r="P29" s="10">
        <f>Helena!$C$151*10^(-3)</f>
        <v>1677.98441</v>
      </c>
      <c r="Q29" s="10">
        <f>Duluth!$C$151*10^(-3)</f>
        <v>1513.4334900000001</v>
      </c>
      <c r="R29" s="10">
        <f>Fairbanks!$C$151*10^(-3)</f>
        <v>1290.0687800000001</v>
      </c>
    </row>
    <row r="30" spans="1:19">
      <c r="A30" s="5"/>
      <c r="B30" s="9" t="s">
        <v>300</v>
      </c>
    </row>
    <row r="31" spans="1:19">
      <c r="A31" s="5"/>
      <c r="B31" s="9" t="str">
        <f>Miami!A152</f>
        <v>HEATSYS1 BOILER</v>
      </c>
      <c r="C31" s="10">
        <f>Miami!$C$152*10^(-3)</f>
        <v>880.05401000000006</v>
      </c>
      <c r="D31" s="10">
        <f>Houston!$C$152*10^(-3)</f>
        <v>1150.7432800000001</v>
      </c>
      <c r="E31" s="10">
        <f>Phoenix!$C$152*10^(-3)</f>
        <v>1041.0533600000001</v>
      </c>
      <c r="F31" s="10">
        <f>Atlanta!$C$152*10^(-3)</f>
        <v>1200.7617500000001</v>
      </c>
      <c r="G31" s="10">
        <f>LosAngeles!$C$152*10^(-3)</f>
        <v>886.38608999999997</v>
      </c>
      <c r="H31" s="10">
        <f>LasVegas!$C$152*10^(-3)</f>
        <v>1074.3993600000001</v>
      </c>
      <c r="I31" s="10">
        <f>SanFrancisco!$C$152*10^(-3)</f>
        <v>955.97693000000004</v>
      </c>
      <c r="J31" s="10">
        <f>Baltimore!$C$152*10^(-3)</f>
        <v>1302.0106799999999</v>
      </c>
      <c r="K31" s="10">
        <f>Albuquerque!$C$152*10^(-3)</f>
        <v>1160.9318600000001</v>
      </c>
      <c r="L31" s="10">
        <f>Seattle!$C$152*10^(-3)</f>
        <v>1125.2600400000001</v>
      </c>
      <c r="M31" s="10">
        <f>Chicago!$C$152*10^(-3)</f>
        <v>1506.11824</v>
      </c>
      <c r="N31" s="10">
        <f>Boulder!$C$152*10^(-3)</f>
        <v>1343.91164</v>
      </c>
      <c r="O31" s="10">
        <f>Minneapolis!$C$152*10^(-3)</f>
        <v>1626.1561899999999</v>
      </c>
      <c r="P31" s="10">
        <f>Helena!$C$152*10^(-3)</f>
        <v>1568.30177</v>
      </c>
      <c r="Q31" s="10">
        <f>Duluth!$C$152*10^(-3)</f>
        <v>1666.3478300000002</v>
      </c>
      <c r="R31" s="10">
        <f>Fairbanks!$C$152*10^(-3)</f>
        <v>1961.2452900000001</v>
      </c>
    </row>
    <row r="32" spans="1:19">
      <c r="A32" s="5"/>
      <c r="B32" s="8" t="s">
        <v>194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>
      <c r="A33" s="5"/>
      <c r="B33" s="9" t="s">
        <v>195</v>
      </c>
      <c r="C33" s="68">
        <f>Miami!$D$151</f>
        <v>2.8</v>
      </c>
      <c r="D33" s="68">
        <f>Houston!$D$151</f>
        <v>2.8</v>
      </c>
      <c r="E33" s="68">
        <f>Phoenix!$D$151</f>
        <v>2.8</v>
      </c>
      <c r="F33" s="68">
        <f>Atlanta!$D$151</f>
        <v>2.8</v>
      </c>
      <c r="G33" s="68">
        <f>LosAngeles!$D$151</f>
        <v>2.8</v>
      </c>
      <c r="H33" s="68">
        <f>LasVegas!$D$151</f>
        <v>2.8</v>
      </c>
      <c r="I33" s="68">
        <f>SanFrancisco!$D$151</f>
        <v>2.8</v>
      </c>
      <c r="J33" s="68">
        <f>Baltimore!$D$151</f>
        <v>2.8</v>
      </c>
      <c r="K33" s="68">
        <f>Albuquerque!$D$151</f>
        <v>2.8</v>
      </c>
      <c r="L33" s="68">
        <f>Seattle!$D$151</f>
        <v>2.8</v>
      </c>
      <c r="M33" s="68">
        <f>Chicago!$D$151</f>
        <v>2.8</v>
      </c>
      <c r="N33" s="68">
        <f>Boulder!$D$151</f>
        <v>2.8</v>
      </c>
      <c r="O33" s="68">
        <f>Minneapolis!$D$151</f>
        <v>2.8</v>
      </c>
      <c r="P33" s="68">
        <f>Helena!$D$151</f>
        <v>2.8</v>
      </c>
      <c r="Q33" s="68">
        <f>Duluth!$D$151</f>
        <v>2.8</v>
      </c>
      <c r="R33" s="68">
        <f>Fairbanks!$D$151</f>
        <v>2.8</v>
      </c>
    </row>
    <row r="34" spans="1:18">
      <c r="A34" s="5"/>
      <c r="B34" s="9" t="s">
        <v>196</v>
      </c>
      <c r="C34" s="10">
        <f>Miami!$D$152</f>
        <v>0.79</v>
      </c>
      <c r="D34" s="10">
        <f>Houston!$D$152</f>
        <v>0.79</v>
      </c>
      <c r="E34" s="10">
        <f>Phoenix!$D$152</f>
        <v>0.79</v>
      </c>
      <c r="F34" s="10">
        <f>Atlanta!$D$152</f>
        <v>0.79</v>
      </c>
      <c r="G34" s="10">
        <f>LosAngeles!$D$152</f>
        <v>0.79</v>
      </c>
      <c r="H34" s="10">
        <f>LasVegas!$D$152</f>
        <v>0.79</v>
      </c>
      <c r="I34" s="10">
        <f>SanFrancisco!$D$152</f>
        <v>0.79</v>
      </c>
      <c r="J34" s="10">
        <f>Baltimore!$D$152</f>
        <v>0.79</v>
      </c>
      <c r="K34" s="10">
        <f>Albuquerque!$D$152</f>
        <v>0.79</v>
      </c>
      <c r="L34" s="10">
        <f>Seattle!$D$152</f>
        <v>0.79</v>
      </c>
      <c r="M34" s="10">
        <f>Chicago!$D$152</f>
        <v>0.79</v>
      </c>
      <c r="N34" s="10">
        <f>Boulder!$D$152</f>
        <v>0.79</v>
      </c>
      <c r="O34" s="10">
        <f>Minneapolis!$D$152</f>
        <v>0.79</v>
      </c>
      <c r="P34" s="10">
        <f>Helena!$D$152</f>
        <v>0.79</v>
      </c>
      <c r="Q34" s="10">
        <f>Duluth!$D$152</f>
        <v>0.79</v>
      </c>
      <c r="R34" s="10">
        <f>Fairbanks!$D$152</f>
        <v>0.79</v>
      </c>
    </row>
    <row r="35" spans="1:18">
      <c r="A35" s="5"/>
      <c r="B35" s="8" t="s">
        <v>896</v>
      </c>
      <c r="C35" s="7"/>
    </row>
    <row r="36" spans="1:18">
      <c r="A36" s="5"/>
      <c r="B36" s="9" t="str">
        <f>Miami!A197</f>
        <v>ROOM_1_FLR_3 FAN COILFAN</v>
      </c>
      <c r="C36" s="10" t="s">
        <v>897</v>
      </c>
      <c r="D36" s="10" t="s">
        <v>897</v>
      </c>
      <c r="E36" s="10" t="s">
        <v>897</v>
      </c>
      <c r="F36" s="10" t="s">
        <v>897</v>
      </c>
      <c r="G36" s="10" t="s">
        <v>897</v>
      </c>
      <c r="H36" s="10" t="s">
        <v>897</v>
      </c>
      <c r="I36" s="10" t="s">
        <v>897</v>
      </c>
      <c r="J36" s="10" t="s">
        <v>897</v>
      </c>
      <c r="K36" s="10" t="s">
        <v>897</v>
      </c>
      <c r="L36" s="10" t="s">
        <v>897</v>
      </c>
      <c r="M36" s="10" t="s">
        <v>897</v>
      </c>
      <c r="N36" s="10" t="s">
        <v>897</v>
      </c>
      <c r="O36" s="10" t="s">
        <v>897</v>
      </c>
      <c r="P36" s="10" t="s">
        <v>897</v>
      </c>
      <c r="Q36" s="10" t="s">
        <v>897</v>
      </c>
      <c r="R36" s="10" t="s">
        <v>897</v>
      </c>
    </row>
    <row r="37" spans="1:18">
      <c r="A37" s="5"/>
      <c r="B37" s="9" t="str">
        <f>Miami!A198</f>
        <v>ROOM_2_FLR_3 FAN COILFAN</v>
      </c>
      <c r="C37" s="10" t="s">
        <v>897</v>
      </c>
      <c r="D37" s="10" t="s">
        <v>897</v>
      </c>
      <c r="E37" s="10" t="s">
        <v>897</v>
      </c>
      <c r="F37" s="10" t="s">
        <v>897</v>
      </c>
      <c r="G37" s="10" t="s">
        <v>897</v>
      </c>
      <c r="H37" s="10" t="s">
        <v>897</v>
      </c>
      <c r="I37" s="10" t="s">
        <v>897</v>
      </c>
      <c r="J37" s="10" t="s">
        <v>897</v>
      </c>
      <c r="K37" s="10" t="s">
        <v>897</v>
      </c>
      <c r="L37" s="10" t="s">
        <v>897</v>
      </c>
      <c r="M37" s="10" t="s">
        <v>897</v>
      </c>
      <c r="N37" s="10" t="s">
        <v>897</v>
      </c>
      <c r="O37" s="10" t="s">
        <v>897</v>
      </c>
      <c r="P37" s="10" t="s">
        <v>897</v>
      </c>
      <c r="Q37" s="10" t="s">
        <v>897</v>
      </c>
      <c r="R37" s="10" t="s">
        <v>897</v>
      </c>
    </row>
    <row r="38" spans="1:18">
      <c r="A38" s="5"/>
      <c r="B38" s="9" t="str">
        <f>Miami!A199</f>
        <v>ROOM_3_MULT19_FLR_3 FAN COILFAN</v>
      </c>
      <c r="C38" s="10" t="s">
        <v>897</v>
      </c>
      <c r="D38" s="10" t="s">
        <v>897</v>
      </c>
      <c r="E38" s="10" t="s">
        <v>897</v>
      </c>
      <c r="F38" s="10" t="s">
        <v>897</v>
      </c>
      <c r="G38" s="10" t="s">
        <v>897</v>
      </c>
      <c r="H38" s="10" t="s">
        <v>897</v>
      </c>
      <c r="I38" s="10" t="s">
        <v>897</v>
      </c>
      <c r="J38" s="10" t="s">
        <v>897</v>
      </c>
      <c r="K38" s="10" t="s">
        <v>897</v>
      </c>
      <c r="L38" s="10" t="s">
        <v>897</v>
      </c>
      <c r="M38" s="10" t="s">
        <v>897</v>
      </c>
      <c r="N38" s="10" t="s">
        <v>897</v>
      </c>
      <c r="O38" s="10" t="s">
        <v>897</v>
      </c>
      <c r="P38" s="10" t="s">
        <v>897</v>
      </c>
      <c r="Q38" s="10" t="s">
        <v>897</v>
      </c>
      <c r="R38" s="10" t="s">
        <v>897</v>
      </c>
    </row>
    <row r="39" spans="1:18">
      <c r="A39" s="5"/>
      <c r="B39" s="9" t="str">
        <f>Miami!A200</f>
        <v>ROOM_4_MULT19_FLR_3 FAN COILFAN</v>
      </c>
      <c r="C39" s="10" t="s">
        <v>897</v>
      </c>
      <c r="D39" s="10" t="s">
        <v>897</v>
      </c>
      <c r="E39" s="10" t="s">
        <v>897</v>
      </c>
      <c r="F39" s="10" t="s">
        <v>897</v>
      </c>
      <c r="G39" s="10" t="s">
        <v>897</v>
      </c>
      <c r="H39" s="10" t="s">
        <v>897</v>
      </c>
      <c r="I39" s="10" t="s">
        <v>897</v>
      </c>
      <c r="J39" s="10" t="s">
        <v>897</v>
      </c>
      <c r="K39" s="10" t="s">
        <v>897</v>
      </c>
      <c r="L39" s="10" t="s">
        <v>897</v>
      </c>
      <c r="M39" s="10" t="s">
        <v>897</v>
      </c>
      <c r="N39" s="10" t="s">
        <v>897</v>
      </c>
      <c r="O39" s="10" t="s">
        <v>897</v>
      </c>
      <c r="P39" s="10" t="s">
        <v>897</v>
      </c>
      <c r="Q39" s="10" t="s">
        <v>897</v>
      </c>
      <c r="R39" s="10" t="s">
        <v>897</v>
      </c>
    </row>
    <row r="40" spans="1:18">
      <c r="A40" s="5"/>
      <c r="B40" s="9" t="str">
        <f>Miami!A201</f>
        <v>ROOM_5_FLR_3 FAN COILFAN</v>
      </c>
      <c r="C40" s="10" t="s">
        <v>897</v>
      </c>
      <c r="D40" s="10" t="s">
        <v>897</v>
      </c>
      <c r="E40" s="10" t="s">
        <v>897</v>
      </c>
      <c r="F40" s="10" t="s">
        <v>897</v>
      </c>
      <c r="G40" s="10" t="s">
        <v>897</v>
      </c>
      <c r="H40" s="10" t="s">
        <v>897</v>
      </c>
      <c r="I40" s="10" t="s">
        <v>897</v>
      </c>
      <c r="J40" s="10" t="s">
        <v>897</v>
      </c>
      <c r="K40" s="10" t="s">
        <v>897</v>
      </c>
      <c r="L40" s="10" t="s">
        <v>897</v>
      </c>
      <c r="M40" s="10" t="s">
        <v>897</v>
      </c>
      <c r="N40" s="10" t="s">
        <v>897</v>
      </c>
      <c r="O40" s="10" t="s">
        <v>897</v>
      </c>
      <c r="P40" s="10" t="s">
        <v>897</v>
      </c>
      <c r="Q40" s="10" t="s">
        <v>897</v>
      </c>
      <c r="R40" s="10" t="s">
        <v>897</v>
      </c>
    </row>
    <row r="41" spans="1:18">
      <c r="A41" s="5"/>
      <c r="B41" s="9" t="str">
        <f>Miami!A202</f>
        <v>ROOM_6_FLR_3 FAN COILFAN</v>
      </c>
      <c r="C41" s="10" t="s">
        <v>897</v>
      </c>
      <c r="D41" s="10" t="s">
        <v>897</v>
      </c>
      <c r="E41" s="10" t="s">
        <v>897</v>
      </c>
      <c r="F41" s="10" t="s">
        <v>897</v>
      </c>
      <c r="G41" s="10" t="s">
        <v>897</v>
      </c>
      <c r="H41" s="10" t="s">
        <v>897</v>
      </c>
      <c r="I41" s="10" t="s">
        <v>897</v>
      </c>
      <c r="J41" s="10" t="s">
        <v>897</v>
      </c>
      <c r="K41" s="10" t="s">
        <v>897</v>
      </c>
      <c r="L41" s="10" t="s">
        <v>897</v>
      </c>
      <c r="M41" s="10" t="s">
        <v>897</v>
      </c>
      <c r="N41" s="10" t="s">
        <v>897</v>
      </c>
      <c r="O41" s="10" t="s">
        <v>897</v>
      </c>
      <c r="P41" s="10" t="s">
        <v>897</v>
      </c>
      <c r="Q41" s="10" t="s">
        <v>897</v>
      </c>
      <c r="R41" s="10" t="s">
        <v>897</v>
      </c>
    </row>
    <row r="42" spans="1:18">
      <c r="A42" s="5"/>
      <c r="B42" s="9" t="str">
        <f>Miami!A203</f>
        <v>ROOM_1_FLR_6 FAN COILFAN</v>
      </c>
      <c r="C42" s="10" t="s">
        <v>897</v>
      </c>
      <c r="D42" s="10" t="s">
        <v>897</v>
      </c>
      <c r="E42" s="10" t="s">
        <v>897</v>
      </c>
      <c r="F42" s="10" t="s">
        <v>897</v>
      </c>
      <c r="G42" s="10" t="s">
        <v>897</v>
      </c>
      <c r="H42" s="10" t="s">
        <v>897</v>
      </c>
      <c r="I42" s="10" t="s">
        <v>897</v>
      </c>
      <c r="J42" s="10" t="s">
        <v>897</v>
      </c>
      <c r="K42" s="10" t="s">
        <v>897</v>
      </c>
      <c r="L42" s="10" t="s">
        <v>897</v>
      </c>
      <c r="M42" s="10" t="s">
        <v>897</v>
      </c>
      <c r="N42" s="10" t="s">
        <v>897</v>
      </c>
      <c r="O42" s="10" t="s">
        <v>897</v>
      </c>
      <c r="P42" s="10" t="s">
        <v>897</v>
      </c>
      <c r="Q42" s="10" t="s">
        <v>897</v>
      </c>
      <c r="R42" s="10" t="s">
        <v>897</v>
      </c>
    </row>
    <row r="43" spans="1:18">
      <c r="A43" s="5"/>
      <c r="B43" s="9" t="str">
        <f>Miami!A204</f>
        <v>ROOM_2_FLR_6 FAN COILFAN</v>
      </c>
      <c r="C43" s="10" t="s">
        <v>897</v>
      </c>
      <c r="D43" s="10" t="s">
        <v>897</v>
      </c>
      <c r="E43" s="10" t="s">
        <v>897</v>
      </c>
      <c r="F43" s="10" t="s">
        <v>897</v>
      </c>
      <c r="G43" s="10" t="s">
        <v>897</v>
      </c>
      <c r="H43" s="10" t="s">
        <v>897</v>
      </c>
      <c r="I43" s="10" t="s">
        <v>897</v>
      </c>
      <c r="J43" s="10" t="s">
        <v>897</v>
      </c>
      <c r="K43" s="10" t="s">
        <v>897</v>
      </c>
      <c r="L43" s="10" t="s">
        <v>897</v>
      </c>
      <c r="M43" s="10" t="s">
        <v>897</v>
      </c>
      <c r="N43" s="10" t="s">
        <v>897</v>
      </c>
      <c r="O43" s="10" t="s">
        <v>897</v>
      </c>
      <c r="P43" s="10" t="s">
        <v>897</v>
      </c>
      <c r="Q43" s="10" t="s">
        <v>897</v>
      </c>
      <c r="R43" s="10" t="s">
        <v>897</v>
      </c>
    </row>
    <row r="44" spans="1:18">
      <c r="A44" s="5"/>
      <c r="B44" s="9" t="str">
        <f>Miami!A205</f>
        <v>ROOM_3_MULT9_FLR_6 FAN COILFAN</v>
      </c>
      <c r="C44" s="10" t="s">
        <v>897</v>
      </c>
      <c r="D44" s="10" t="s">
        <v>897</v>
      </c>
      <c r="E44" s="10" t="s">
        <v>897</v>
      </c>
      <c r="F44" s="10" t="s">
        <v>897</v>
      </c>
      <c r="G44" s="10" t="s">
        <v>897</v>
      </c>
      <c r="H44" s="10" t="s">
        <v>897</v>
      </c>
      <c r="I44" s="10" t="s">
        <v>897</v>
      </c>
      <c r="J44" s="10" t="s">
        <v>897</v>
      </c>
      <c r="K44" s="10" t="s">
        <v>897</v>
      </c>
      <c r="L44" s="10" t="s">
        <v>897</v>
      </c>
      <c r="M44" s="10" t="s">
        <v>897</v>
      </c>
      <c r="N44" s="10" t="s">
        <v>897</v>
      </c>
      <c r="O44" s="10" t="s">
        <v>897</v>
      </c>
      <c r="P44" s="10" t="s">
        <v>897</v>
      </c>
      <c r="Q44" s="10" t="s">
        <v>897</v>
      </c>
      <c r="R44" s="10" t="s">
        <v>897</v>
      </c>
    </row>
    <row r="45" spans="1:18">
      <c r="A45" s="5"/>
      <c r="B45" s="9" t="str">
        <f>Miami!A208</f>
        <v>VAV WITH REHEAT_FAN</v>
      </c>
      <c r="C45" s="10" t="s">
        <v>897</v>
      </c>
      <c r="D45" s="10" t="s">
        <v>897</v>
      </c>
      <c r="E45" s="10" t="s">
        <v>898</v>
      </c>
      <c r="F45" s="10" t="s">
        <v>897</v>
      </c>
      <c r="G45" s="10" t="s">
        <v>898</v>
      </c>
      <c r="H45" s="10" t="s">
        <v>898</v>
      </c>
      <c r="I45" s="10" t="s">
        <v>898</v>
      </c>
      <c r="J45" s="10" t="s">
        <v>897</v>
      </c>
      <c r="K45" s="10" t="s">
        <v>898</v>
      </c>
      <c r="L45" s="10" t="s">
        <v>898</v>
      </c>
      <c r="M45" s="10" t="s">
        <v>898</v>
      </c>
      <c r="N45" s="10" t="s">
        <v>898</v>
      </c>
      <c r="O45" s="10" t="s">
        <v>898</v>
      </c>
      <c r="P45" s="10" t="s">
        <v>898</v>
      </c>
      <c r="Q45" s="10" t="s">
        <v>898</v>
      </c>
      <c r="R45" s="10" t="s">
        <v>898</v>
      </c>
    </row>
    <row r="46" spans="1:18">
      <c r="A46" s="5"/>
      <c r="B46" s="9" t="str">
        <f>Miami!A209</f>
        <v>FLR_3_DOAS_FAN</v>
      </c>
      <c r="C46" s="10" t="s">
        <v>897</v>
      </c>
      <c r="D46" s="10" t="s">
        <v>897</v>
      </c>
      <c r="E46" s="10" t="s">
        <v>897</v>
      </c>
      <c r="F46" s="10" t="s">
        <v>897</v>
      </c>
      <c r="G46" s="10" t="s">
        <v>897</v>
      </c>
      <c r="H46" s="10" t="s">
        <v>897</v>
      </c>
      <c r="I46" s="10" t="s">
        <v>897</v>
      </c>
      <c r="J46" s="10" t="s">
        <v>897</v>
      </c>
      <c r="K46" s="10" t="s">
        <v>897</v>
      </c>
      <c r="L46" s="10" t="s">
        <v>897</v>
      </c>
      <c r="M46" s="10" t="s">
        <v>897</v>
      </c>
      <c r="N46" s="10" t="s">
        <v>897</v>
      </c>
      <c r="O46" s="10" t="s">
        <v>897</v>
      </c>
      <c r="P46" s="10" t="s">
        <v>897</v>
      </c>
      <c r="Q46" s="10" t="s">
        <v>897</v>
      </c>
      <c r="R46" s="10" t="s">
        <v>897</v>
      </c>
    </row>
    <row r="47" spans="1:18">
      <c r="A47" s="5"/>
      <c r="B47" s="9" t="str">
        <f>Miami!A210</f>
        <v>FLR_6_DOAS_FAN</v>
      </c>
      <c r="C47" s="10" t="s">
        <v>897</v>
      </c>
      <c r="D47" s="10" t="s">
        <v>897</v>
      </c>
      <c r="E47" s="10" t="s">
        <v>897</v>
      </c>
      <c r="F47" s="10" t="s">
        <v>897</v>
      </c>
      <c r="G47" s="10" t="s">
        <v>897</v>
      </c>
      <c r="H47" s="10" t="s">
        <v>897</v>
      </c>
      <c r="I47" s="10" t="s">
        <v>897</v>
      </c>
      <c r="J47" s="10" t="s">
        <v>897</v>
      </c>
      <c r="K47" s="10" t="s">
        <v>897</v>
      </c>
      <c r="L47" s="10" t="s">
        <v>897</v>
      </c>
      <c r="M47" s="10" t="s">
        <v>897</v>
      </c>
      <c r="N47" s="10" t="s">
        <v>897</v>
      </c>
      <c r="O47" s="10" t="s">
        <v>897</v>
      </c>
      <c r="P47" s="10" t="s">
        <v>897</v>
      </c>
      <c r="Q47" s="10" t="s">
        <v>897</v>
      </c>
      <c r="R47" s="10" t="s">
        <v>897</v>
      </c>
    </row>
    <row r="48" spans="1:18">
      <c r="A48" s="5"/>
      <c r="B48" s="8" t="s">
        <v>337</v>
      </c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>
      <c r="A49" s="5"/>
      <c r="B49" s="9" t="str">
        <f>Miami!A196</f>
        <v>LAUNDRY_FLR_1 EXHAUST FAN</v>
      </c>
      <c r="C49" s="10">
        <f>Miami!$E$196</f>
        <v>0.24</v>
      </c>
      <c r="D49" s="10">
        <f>Houston!$E$196</f>
        <v>0.24</v>
      </c>
      <c r="E49" s="10">
        <f>Phoenix!$E$196</f>
        <v>0.24</v>
      </c>
      <c r="F49" s="10">
        <f>Atlanta!$E$196</f>
        <v>0.24</v>
      </c>
      <c r="G49" s="10">
        <f>LosAngeles!$E$196</f>
        <v>0.24</v>
      </c>
      <c r="H49" s="10">
        <f>LasVegas!$E$196</f>
        <v>0.24</v>
      </c>
      <c r="I49" s="10">
        <f>SanFrancisco!$E$196</f>
        <v>0.24</v>
      </c>
      <c r="J49" s="10">
        <f>Baltimore!$E$196</f>
        <v>0.24</v>
      </c>
      <c r="K49" s="10">
        <f>Albuquerque!$E$196</f>
        <v>0.24</v>
      </c>
      <c r="L49" s="10">
        <f>Seattle!$E$196</f>
        <v>0.24</v>
      </c>
      <c r="M49" s="10">
        <f>Chicago!$E$196</f>
        <v>0.24</v>
      </c>
      <c r="N49" s="10">
        <f>Boulder!$E$196</f>
        <v>0.24</v>
      </c>
      <c r="O49" s="10">
        <f>Minneapolis!$E$196</f>
        <v>0.24</v>
      </c>
      <c r="P49" s="10">
        <f>Helena!$E$196</f>
        <v>0.24</v>
      </c>
      <c r="Q49" s="10">
        <f>Duluth!$E$196</f>
        <v>0.24</v>
      </c>
      <c r="R49" s="10">
        <f>Fairbanks!$E$196</f>
        <v>0.24</v>
      </c>
    </row>
    <row r="50" spans="1:18">
      <c r="A50" s="5"/>
      <c r="B50" s="9" t="str">
        <f>Miami!A197</f>
        <v>ROOM_1_FLR_3 FAN COILFAN</v>
      </c>
      <c r="C50" s="10">
        <f>Miami!$E$197</f>
        <v>0.96</v>
      </c>
      <c r="D50" s="10">
        <f>Houston!$E$197</f>
        <v>1.04</v>
      </c>
      <c r="E50" s="10">
        <f>Phoenix!$E$197</f>
        <v>1.3</v>
      </c>
      <c r="F50" s="10">
        <f>Atlanta!$E$197</f>
        <v>1.02</v>
      </c>
      <c r="G50" s="10">
        <f>LosAngeles!$E$197</f>
        <v>0.95</v>
      </c>
      <c r="H50" s="10">
        <f>LasVegas!$E$197</f>
        <v>1.22</v>
      </c>
      <c r="I50" s="10">
        <f>SanFrancisco!$E$197</f>
        <v>1.1499999999999999</v>
      </c>
      <c r="J50" s="10">
        <f>Baltimore!$E$197</f>
        <v>1.25</v>
      </c>
      <c r="K50" s="10">
        <f>Albuquerque!$E$197</f>
        <v>1.48</v>
      </c>
      <c r="L50" s="10">
        <f>Seattle!$E$197</f>
        <v>1.26</v>
      </c>
      <c r="M50" s="10">
        <f>Chicago!$E$197</f>
        <v>1.26</v>
      </c>
      <c r="N50" s="10">
        <f>Boulder!$E$197</f>
        <v>1.44</v>
      </c>
      <c r="O50" s="10">
        <f>Minneapolis!$E$197</f>
        <v>1.28</v>
      </c>
      <c r="P50" s="10">
        <f>Helena!$E$197</f>
        <v>1.4</v>
      </c>
      <c r="Q50" s="10">
        <f>Duluth!$E$197</f>
        <v>1.42</v>
      </c>
      <c r="R50" s="10">
        <f>Fairbanks!$E$197</f>
        <v>1.44</v>
      </c>
    </row>
    <row r="51" spans="1:18">
      <c r="A51" s="5"/>
      <c r="B51" s="9" t="str">
        <f>Miami!A198</f>
        <v>ROOM_2_FLR_3 FAN COILFAN</v>
      </c>
      <c r="C51" s="10">
        <f>Miami!$E$198</f>
        <v>1.04</v>
      </c>
      <c r="D51" s="10">
        <f>Houston!$E$198</f>
        <v>1.0900000000000001</v>
      </c>
      <c r="E51" s="10">
        <f>Phoenix!$E$198</f>
        <v>1.33</v>
      </c>
      <c r="F51" s="10">
        <f>Atlanta!$E$198</f>
        <v>1.03</v>
      </c>
      <c r="G51" s="10">
        <f>LosAngeles!$E$198</f>
        <v>0.87</v>
      </c>
      <c r="H51" s="10">
        <f>LasVegas!$E$198</f>
        <v>1.21</v>
      </c>
      <c r="I51" s="10">
        <f>SanFrancisco!$E$198</f>
        <v>0.97</v>
      </c>
      <c r="J51" s="10">
        <f>Baltimore!$E$198</f>
        <v>1.22</v>
      </c>
      <c r="K51" s="10">
        <f>Albuquerque!$E$198</f>
        <v>1.47</v>
      </c>
      <c r="L51" s="10">
        <f>Seattle!$E$198</f>
        <v>1.08</v>
      </c>
      <c r="M51" s="10">
        <f>Chicago!$E$198</f>
        <v>1.21</v>
      </c>
      <c r="N51" s="10">
        <f>Boulder!$E$198</f>
        <v>1.39</v>
      </c>
      <c r="O51" s="10">
        <f>Minneapolis!$E$198</f>
        <v>1.21</v>
      </c>
      <c r="P51" s="10">
        <f>Helena!$E$198</f>
        <v>1.3</v>
      </c>
      <c r="Q51" s="10">
        <f>Duluth!$E$198</f>
        <v>1.33</v>
      </c>
      <c r="R51" s="10">
        <f>Fairbanks!$E$198</f>
        <v>1.25</v>
      </c>
    </row>
    <row r="52" spans="1:18">
      <c r="A52" s="5"/>
      <c r="B52" s="9" t="str">
        <f>Miami!A199</f>
        <v>ROOM_3_MULT19_FLR_3 FAN COILFAN</v>
      </c>
      <c r="C52" s="10">
        <f>Miami!$E$199</f>
        <v>7.9</v>
      </c>
      <c r="D52" s="10">
        <f>Houston!$E$199</f>
        <v>8.24</v>
      </c>
      <c r="E52" s="10">
        <f>Phoenix!$E$199</f>
        <v>10.28</v>
      </c>
      <c r="F52" s="10">
        <f>Atlanta!$E$199</f>
        <v>8.68</v>
      </c>
      <c r="G52" s="10">
        <f>LosAngeles!$E$199</f>
        <v>8.75</v>
      </c>
      <c r="H52" s="10">
        <f>LasVegas!$E$199</f>
        <v>10.050000000000001</v>
      </c>
      <c r="I52" s="10">
        <f>SanFrancisco!$E$199</f>
        <v>10.29</v>
      </c>
      <c r="J52" s="10">
        <f>Baltimore!$E$199</f>
        <v>9.68</v>
      </c>
      <c r="K52" s="10">
        <f>Albuquerque!$E$199</f>
        <v>10.83</v>
      </c>
      <c r="L52" s="10">
        <f>Seattle!$E$199</f>
        <v>11.04</v>
      </c>
      <c r="M52" s="10">
        <f>Chicago!$E$199</f>
        <v>10.029999999999999</v>
      </c>
      <c r="N52" s="10">
        <f>Boulder!$E$199</f>
        <v>11.36</v>
      </c>
      <c r="O52" s="10">
        <f>Minneapolis!$E$199</f>
        <v>10.47</v>
      </c>
      <c r="P52" s="10">
        <f>Helena!$E$199</f>
        <v>11.67</v>
      </c>
      <c r="Q52" s="10">
        <f>Duluth!$E$199</f>
        <v>11.2</v>
      </c>
      <c r="R52" s="10">
        <f>Fairbanks!$E$199</f>
        <v>12.8</v>
      </c>
    </row>
    <row r="53" spans="1:18">
      <c r="A53" s="5"/>
      <c r="B53" s="9" t="str">
        <f>Miami!A200</f>
        <v>ROOM_4_MULT19_FLR_3 FAN COILFAN</v>
      </c>
      <c r="C53" s="10">
        <f>Miami!$E$200</f>
        <v>9.15</v>
      </c>
      <c r="D53" s="10">
        <f>Houston!$E$200</f>
        <v>9.32</v>
      </c>
      <c r="E53" s="10">
        <f>Phoenix!$E$200</f>
        <v>10.78</v>
      </c>
      <c r="F53" s="10">
        <f>Atlanta!$E$200</f>
        <v>8.74</v>
      </c>
      <c r="G53" s="10">
        <f>LosAngeles!$E$200</f>
        <v>7.7</v>
      </c>
      <c r="H53" s="10">
        <f>LasVegas!$E$200</f>
        <v>9.69</v>
      </c>
      <c r="I53" s="10">
        <f>SanFrancisco!$E$200</f>
        <v>6.96</v>
      </c>
      <c r="J53" s="10">
        <f>Baltimore!$E$200</f>
        <v>8.48</v>
      </c>
      <c r="K53" s="10">
        <f>Albuquerque!$E$200</f>
        <v>10.25</v>
      </c>
      <c r="L53" s="10">
        <f>Seattle!$E$200</f>
        <v>7.57</v>
      </c>
      <c r="M53" s="10">
        <f>Chicago!$E$200</f>
        <v>8.4600000000000009</v>
      </c>
      <c r="N53" s="10">
        <f>Boulder!$E$200</f>
        <v>9.81</v>
      </c>
      <c r="O53" s="10">
        <f>Minneapolis!$E$200</f>
        <v>8.6</v>
      </c>
      <c r="P53" s="10">
        <f>Helena!$E$200</f>
        <v>9.4600000000000009</v>
      </c>
      <c r="Q53" s="10">
        <f>Duluth!$E$200</f>
        <v>8.6999999999999993</v>
      </c>
      <c r="R53" s="10">
        <f>Fairbanks!$E$200</f>
        <v>9.01</v>
      </c>
    </row>
    <row r="54" spans="1:18">
      <c r="A54" s="5"/>
      <c r="B54" s="9" t="str">
        <f>Miami!A201</f>
        <v>ROOM_5_FLR_3 FAN COILFAN</v>
      </c>
      <c r="C54" s="10">
        <f>Miami!$E$201</f>
        <v>0.79</v>
      </c>
      <c r="D54" s="10">
        <f>Houston!$E$201</f>
        <v>0.86</v>
      </c>
      <c r="E54" s="10">
        <f>Phoenix!$E$201</f>
        <v>1.1200000000000001</v>
      </c>
      <c r="F54" s="10">
        <f>Atlanta!$E$201</f>
        <v>0.89</v>
      </c>
      <c r="G54" s="10">
        <f>LosAngeles!$E$201</f>
        <v>0.81</v>
      </c>
      <c r="H54" s="10">
        <f>LasVegas!$E$201</f>
        <v>1.04</v>
      </c>
      <c r="I54" s="10">
        <f>SanFrancisco!$E$201</f>
        <v>0.89</v>
      </c>
      <c r="J54" s="10">
        <f>Baltimore!$E$201</f>
        <v>1.06</v>
      </c>
      <c r="K54" s="10">
        <f>Albuquerque!$E$201</f>
        <v>1.2</v>
      </c>
      <c r="L54" s="10">
        <f>Seattle!$E$201</f>
        <v>1.04</v>
      </c>
      <c r="M54" s="10">
        <f>Chicago!$E$201</f>
        <v>1.06</v>
      </c>
      <c r="N54" s="10">
        <f>Boulder!$E$201</f>
        <v>1.17</v>
      </c>
      <c r="O54" s="10">
        <f>Minneapolis!$E$201</f>
        <v>1.0900000000000001</v>
      </c>
      <c r="P54" s="10">
        <f>Helena!$E$201</f>
        <v>1.17</v>
      </c>
      <c r="Q54" s="10">
        <f>Duluth!$E$201</f>
        <v>1.18</v>
      </c>
      <c r="R54" s="10">
        <f>Fairbanks!$E$201</f>
        <v>1.27</v>
      </c>
    </row>
    <row r="55" spans="1:18">
      <c r="A55" s="5"/>
      <c r="B55" s="9" t="str">
        <f>Miami!A202</f>
        <v>ROOM_6_FLR_3 FAN COILFAN</v>
      </c>
      <c r="C55" s="10">
        <f>Miami!$E$202</f>
        <v>0.83</v>
      </c>
      <c r="D55" s="10">
        <f>Houston!$E$202</f>
        <v>0.86</v>
      </c>
      <c r="E55" s="10">
        <f>Phoenix!$E$202</f>
        <v>1.0900000000000001</v>
      </c>
      <c r="F55" s="10">
        <f>Atlanta!$E$202</f>
        <v>0.84</v>
      </c>
      <c r="G55" s="10">
        <f>LosAngeles!$E$202</f>
        <v>0.72</v>
      </c>
      <c r="H55" s="10">
        <f>LasVegas!$E$202</f>
        <v>0.97</v>
      </c>
      <c r="I55" s="10">
        <f>SanFrancisco!$E$202</f>
        <v>0.73</v>
      </c>
      <c r="J55" s="10">
        <f>Baltimore!$E$202</f>
        <v>0.97</v>
      </c>
      <c r="K55" s="10">
        <f>Albuquerque!$E$202</f>
        <v>1.1399999999999999</v>
      </c>
      <c r="L55" s="10">
        <f>Seattle!$E$202</f>
        <v>0.86</v>
      </c>
      <c r="M55" s="10">
        <f>Chicago!$E$202</f>
        <v>0.96</v>
      </c>
      <c r="N55" s="10">
        <f>Boulder!$E$202</f>
        <v>1.06</v>
      </c>
      <c r="O55" s="10">
        <f>Minneapolis!$E$202</f>
        <v>0.97</v>
      </c>
      <c r="P55" s="10">
        <f>Helena!$E$202</f>
        <v>1.02</v>
      </c>
      <c r="Q55" s="10">
        <f>Duluth!$E$202</f>
        <v>1.05</v>
      </c>
      <c r="R55" s="10">
        <f>Fairbanks!$E$202</f>
        <v>1.07</v>
      </c>
    </row>
    <row r="56" spans="1:18">
      <c r="A56" s="5"/>
      <c r="B56" s="9" t="str">
        <f>Miami!A203</f>
        <v>ROOM_1_FLR_6 FAN COILFAN</v>
      </c>
      <c r="C56" s="10">
        <f>Miami!$E$203</f>
        <v>0.31</v>
      </c>
      <c r="D56" s="10">
        <f>Houston!$E$203</f>
        <v>0.33</v>
      </c>
      <c r="E56" s="10">
        <f>Phoenix!$E$203</f>
        <v>0.41</v>
      </c>
      <c r="F56" s="10">
        <f>Atlanta!$E$203</f>
        <v>0.33</v>
      </c>
      <c r="G56" s="10">
        <f>LosAngeles!$E$203</f>
        <v>0.3</v>
      </c>
      <c r="H56" s="10">
        <f>LasVegas!$E$203</f>
        <v>0.39</v>
      </c>
      <c r="I56" s="10">
        <f>SanFrancisco!$E$203</f>
        <v>0.35</v>
      </c>
      <c r="J56" s="10">
        <f>Baltimore!$E$203</f>
        <v>0.39</v>
      </c>
      <c r="K56" s="10">
        <f>Albuquerque!$E$203</f>
        <v>0.47</v>
      </c>
      <c r="L56" s="10">
        <f>Seattle!$E$203</f>
        <v>0.39</v>
      </c>
      <c r="M56" s="10">
        <f>Chicago!$E$203</f>
        <v>0.39</v>
      </c>
      <c r="N56" s="10">
        <f>Boulder!$E$203</f>
        <v>0.45</v>
      </c>
      <c r="O56" s="10">
        <f>Minneapolis!$E$203</f>
        <v>0.39</v>
      </c>
      <c r="P56" s="10">
        <f>Helena!$E$203</f>
        <v>0.43</v>
      </c>
      <c r="Q56" s="10">
        <f>Duluth!$E$203</f>
        <v>0.44</v>
      </c>
      <c r="R56" s="10">
        <f>Fairbanks!$E$203</f>
        <v>0.42</v>
      </c>
    </row>
    <row r="57" spans="1:18">
      <c r="A57" s="5"/>
      <c r="B57" s="9" t="str">
        <f>Miami!A204</f>
        <v>ROOM_2_FLR_6 FAN COILFAN</v>
      </c>
      <c r="C57" s="10">
        <f>Miami!$E$204</f>
        <v>0.33</v>
      </c>
      <c r="D57" s="10">
        <f>Houston!$E$204</f>
        <v>0.35</v>
      </c>
      <c r="E57" s="10">
        <f>Phoenix!$E$204</f>
        <v>0.43</v>
      </c>
      <c r="F57" s="10">
        <f>Atlanta!$E$204</f>
        <v>0.34</v>
      </c>
      <c r="G57" s="10">
        <f>LosAngeles!$E$204</f>
        <v>0.28000000000000003</v>
      </c>
      <c r="H57" s="10">
        <f>LasVegas!$E$204</f>
        <v>0.4</v>
      </c>
      <c r="I57" s="10">
        <f>SanFrancisco!$E$204</f>
        <v>0.3</v>
      </c>
      <c r="J57" s="10">
        <f>Baltimore!$E$204</f>
        <v>0.39</v>
      </c>
      <c r="K57" s="10">
        <f>Albuquerque!$E$204</f>
        <v>0.47</v>
      </c>
      <c r="L57" s="10">
        <f>Seattle!$E$204</f>
        <v>0.34</v>
      </c>
      <c r="M57" s="10">
        <f>Chicago!$E$204</f>
        <v>0.38</v>
      </c>
      <c r="N57" s="10">
        <f>Boulder!$E$204</f>
        <v>0.44</v>
      </c>
      <c r="O57" s="10">
        <f>Minneapolis!$E$204</f>
        <v>0.38</v>
      </c>
      <c r="P57" s="10">
        <f>Helena!$E$204</f>
        <v>0.41</v>
      </c>
      <c r="Q57" s="10">
        <f>Duluth!$E$204</f>
        <v>0.42</v>
      </c>
      <c r="R57" s="10">
        <f>Fairbanks!$E$204</f>
        <v>0.38</v>
      </c>
    </row>
    <row r="58" spans="1:18">
      <c r="A58" s="5"/>
      <c r="B58" s="9" t="str">
        <f>Miami!A205</f>
        <v>ROOM_3_MULT9_FLR_6 FAN COILFAN</v>
      </c>
      <c r="C58" s="10">
        <f>Miami!$E$205</f>
        <v>1.23</v>
      </c>
      <c r="D58" s="10">
        <f>Houston!$E$205</f>
        <v>1.49</v>
      </c>
      <c r="E58" s="10">
        <f>Phoenix!$E$205</f>
        <v>2</v>
      </c>
      <c r="F58" s="10">
        <f>Atlanta!$E$205</f>
        <v>1.57</v>
      </c>
      <c r="G58" s="10">
        <f>LosAngeles!$E$205</f>
        <v>1.55</v>
      </c>
      <c r="H58" s="10">
        <f>LasVegas!$E$205</f>
        <v>1.91</v>
      </c>
      <c r="I58" s="10">
        <f>SanFrancisco!$E$205</f>
        <v>1.85</v>
      </c>
      <c r="J58" s="10">
        <f>Baltimore!$E$205</f>
        <v>1.81</v>
      </c>
      <c r="K58" s="10">
        <f>Albuquerque!$E$205</f>
        <v>1.97</v>
      </c>
      <c r="L58" s="10">
        <f>Seattle!$E$205</f>
        <v>2.06</v>
      </c>
      <c r="M58" s="10">
        <f>Chicago!$E$205</f>
        <v>1.86</v>
      </c>
      <c r="N58" s="10">
        <f>Boulder!$E$205</f>
        <v>2.06</v>
      </c>
      <c r="O58" s="10">
        <f>Minneapolis!$E$205</f>
        <v>1.95</v>
      </c>
      <c r="P58" s="10">
        <f>Helena!$E$205</f>
        <v>2.17</v>
      </c>
      <c r="Q58" s="10">
        <f>Duluth!$E$205</f>
        <v>2.08</v>
      </c>
      <c r="R58" s="10">
        <f>Fairbanks!$E$205</f>
        <v>2.41</v>
      </c>
    </row>
    <row r="59" spans="1:18">
      <c r="A59" s="5"/>
      <c r="B59" s="9" t="str">
        <f>Miami!A206</f>
        <v>DINING_FLR_6 EXHAUST FAN</v>
      </c>
      <c r="C59" s="10">
        <f>Miami!$E$206</f>
        <v>2.38</v>
      </c>
      <c r="D59" s="10">
        <f>Houston!$E$206</f>
        <v>2.38</v>
      </c>
      <c r="E59" s="10">
        <f>Phoenix!$E$206</f>
        <v>2.38</v>
      </c>
      <c r="F59" s="10">
        <f>Atlanta!$E$206</f>
        <v>2.38</v>
      </c>
      <c r="G59" s="10">
        <f>LosAngeles!$E$206</f>
        <v>2.38</v>
      </c>
      <c r="H59" s="10">
        <f>LasVegas!$E$206</f>
        <v>2.38</v>
      </c>
      <c r="I59" s="10">
        <f>SanFrancisco!$E$206</f>
        <v>2.38</v>
      </c>
      <c r="J59" s="10">
        <f>Baltimore!$E$206</f>
        <v>2.38</v>
      </c>
      <c r="K59" s="10">
        <f>Albuquerque!$E$206</f>
        <v>2.38</v>
      </c>
      <c r="L59" s="10">
        <f>Seattle!$E$206</f>
        <v>2.38</v>
      </c>
      <c r="M59" s="10">
        <f>Chicago!$E$206</f>
        <v>2.38</v>
      </c>
      <c r="N59" s="10">
        <f>Boulder!$E$206</f>
        <v>2.38</v>
      </c>
      <c r="O59" s="10">
        <f>Minneapolis!$E$206</f>
        <v>2.38</v>
      </c>
      <c r="P59" s="10">
        <f>Helena!$E$206</f>
        <v>2.38</v>
      </c>
      <c r="Q59" s="10">
        <f>Duluth!$E$206</f>
        <v>2.38</v>
      </c>
      <c r="R59" s="10">
        <f>Fairbanks!$E$206</f>
        <v>2.38</v>
      </c>
    </row>
    <row r="60" spans="1:18">
      <c r="A60" s="5"/>
      <c r="B60" s="9" t="str">
        <f>Miami!A207</f>
        <v>KITCHEN_FLR_6 EXHAUST FAN</v>
      </c>
      <c r="C60" s="10">
        <f>Miami!$E$207</f>
        <v>0</v>
      </c>
      <c r="D60" s="10">
        <f>Houston!$E$207</f>
        <v>0</v>
      </c>
      <c r="E60" s="10">
        <f>Phoenix!$E$207</f>
        <v>0</v>
      </c>
      <c r="F60" s="10">
        <f>Atlanta!$E$207</f>
        <v>0</v>
      </c>
      <c r="G60" s="10">
        <f>LosAngeles!$E$207</f>
        <v>0</v>
      </c>
      <c r="H60" s="10">
        <f>LasVegas!$E$207</f>
        <v>0</v>
      </c>
      <c r="I60" s="10">
        <f>SanFrancisco!$E$207</f>
        <v>0</v>
      </c>
      <c r="J60" s="10">
        <f>Baltimore!$E$207</f>
        <v>0</v>
      </c>
      <c r="K60" s="10">
        <f>Albuquerque!$E$207</f>
        <v>0</v>
      </c>
      <c r="L60" s="10">
        <f>Seattle!$E$207</f>
        <v>0</v>
      </c>
      <c r="M60" s="10">
        <f>Chicago!$E$207</f>
        <v>0</v>
      </c>
      <c r="N60" s="10">
        <f>Boulder!$E$207</f>
        <v>0</v>
      </c>
      <c r="O60" s="10">
        <f>Minneapolis!$E$207</f>
        <v>0</v>
      </c>
      <c r="P60" s="10">
        <f>Helena!$E$207</f>
        <v>0</v>
      </c>
      <c r="Q60" s="10">
        <f>Duluth!$E$207</f>
        <v>0</v>
      </c>
      <c r="R60" s="10">
        <f>Fairbanks!$E$207</f>
        <v>0</v>
      </c>
    </row>
    <row r="61" spans="1:18">
      <c r="A61" s="5"/>
      <c r="B61" s="9" t="str">
        <f>Miami!A208</f>
        <v>VAV WITH REHEAT_FAN</v>
      </c>
      <c r="C61" s="10">
        <f>Miami!$E$208</f>
        <v>34.159999999999997</v>
      </c>
      <c r="D61" s="10">
        <f>Houston!$E$208</f>
        <v>35.15</v>
      </c>
      <c r="E61" s="10">
        <f>Phoenix!$E$208</f>
        <v>37.94</v>
      </c>
      <c r="F61" s="10">
        <f>Atlanta!$E$208</f>
        <v>35.840000000000003</v>
      </c>
      <c r="G61" s="10">
        <f>LosAngeles!$E$208</f>
        <v>33.700000000000003</v>
      </c>
      <c r="H61" s="10">
        <f>LasVegas!$E$208</f>
        <v>37.880000000000003</v>
      </c>
      <c r="I61" s="10">
        <f>SanFrancisco!$E$208</f>
        <v>32.909999999999997</v>
      </c>
      <c r="J61" s="10">
        <f>Baltimore!$E$208</f>
        <v>35.47</v>
      </c>
      <c r="K61" s="10">
        <f>Albuquerque!$E$208</f>
        <v>41.71</v>
      </c>
      <c r="L61" s="10">
        <f>Seattle!$E$208</f>
        <v>34.81</v>
      </c>
      <c r="M61" s="10">
        <f>Chicago!$E$208</f>
        <v>35.83</v>
      </c>
      <c r="N61" s="10">
        <f>Boulder!$E$208</f>
        <v>41.45</v>
      </c>
      <c r="O61" s="10">
        <f>Minneapolis!$E$208</f>
        <v>36.18</v>
      </c>
      <c r="P61" s="10">
        <f>Helena!$E$208</f>
        <v>39.770000000000003</v>
      </c>
      <c r="Q61" s="10">
        <f>Duluth!$E$208</f>
        <v>36.51</v>
      </c>
      <c r="R61" s="10">
        <f>Fairbanks!$E$208</f>
        <v>35.82</v>
      </c>
    </row>
    <row r="62" spans="1:18">
      <c r="A62" s="5"/>
      <c r="B62" s="9" t="str">
        <f>Miami!A209</f>
        <v>FLR_3_DOAS_FAN</v>
      </c>
      <c r="C62" s="10">
        <f>Miami!$E$209</f>
        <v>0.09</v>
      </c>
      <c r="D62" s="10">
        <f>Houston!$E$209</f>
        <v>0.09</v>
      </c>
      <c r="E62" s="10">
        <f>Phoenix!$E$209</f>
        <v>0.09</v>
      </c>
      <c r="F62" s="10">
        <f>Atlanta!$E$209</f>
        <v>0.09</v>
      </c>
      <c r="G62" s="10">
        <f>LosAngeles!$E$209</f>
        <v>0.09</v>
      </c>
      <c r="H62" s="10">
        <f>LasVegas!$E$209</f>
        <v>0.09</v>
      </c>
      <c r="I62" s="10">
        <f>SanFrancisco!$E$209</f>
        <v>0.09</v>
      </c>
      <c r="J62" s="10">
        <f>Baltimore!$E$209</f>
        <v>0.09</v>
      </c>
      <c r="K62" s="10">
        <f>Albuquerque!$E$209</f>
        <v>0.09</v>
      </c>
      <c r="L62" s="10">
        <f>Seattle!$E$209</f>
        <v>0.09</v>
      </c>
      <c r="M62" s="10">
        <f>Chicago!$E$209</f>
        <v>0.09</v>
      </c>
      <c r="N62" s="10">
        <f>Boulder!$E$209</f>
        <v>0.09</v>
      </c>
      <c r="O62" s="10">
        <f>Minneapolis!$E$209</f>
        <v>0.09</v>
      </c>
      <c r="P62" s="10">
        <f>Helena!$E$209</f>
        <v>0.09</v>
      </c>
      <c r="Q62" s="10">
        <f>Duluth!$E$209</f>
        <v>0.09</v>
      </c>
      <c r="R62" s="10">
        <f>Fairbanks!$E$209</f>
        <v>0.09</v>
      </c>
    </row>
    <row r="63" spans="1:18">
      <c r="A63" s="5"/>
      <c r="B63" s="9" t="str">
        <f>Miami!A210</f>
        <v>FLR_6_DOAS_FAN</v>
      </c>
      <c r="C63" s="10">
        <f>Miami!$E$210</f>
        <v>0.04</v>
      </c>
      <c r="D63" s="10">
        <f>Houston!$E$210</f>
        <v>0.04</v>
      </c>
      <c r="E63" s="10">
        <f>Phoenix!$E$210</f>
        <v>0.04</v>
      </c>
      <c r="F63" s="10">
        <f>Atlanta!$E$210</f>
        <v>0.04</v>
      </c>
      <c r="G63" s="10">
        <f>LosAngeles!$E$210</f>
        <v>0.04</v>
      </c>
      <c r="H63" s="10">
        <f>LasVegas!$E$210</f>
        <v>0.04</v>
      </c>
      <c r="I63" s="10">
        <f>SanFrancisco!$E$210</f>
        <v>0.04</v>
      </c>
      <c r="J63" s="10">
        <f>Baltimore!$E$210</f>
        <v>0.04</v>
      </c>
      <c r="K63" s="10">
        <f>Albuquerque!$E$210</f>
        <v>0.04</v>
      </c>
      <c r="L63" s="10">
        <f>Seattle!$E$210</f>
        <v>0.04</v>
      </c>
      <c r="M63" s="10">
        <f>Chicago!$E$210</f>
        <v>0.04</v>
      </c>
      <c r="N63" s="10">
        <f>Boulder!$E$210</f>
        <v>0.04</v>
      </c>
      <c r="O63" s="10">
        <f>Minneapolis!$E$210</f>
        <v>0.04</v>
      </c>
      <c r="P63" s="10">
        <f>Helena!$E$210</f>
        <v>0.04</v>
      </c>
      <c r="Q63" s="10">
        <f>Duluth!$E$210</f>
        <v>0.04</v>
      </c>
      <c r="R63" s="10">
        <f>Fairbanks!$E$210</f>
        <v>0.04</v>
      </c>
    </row>
    <row r="64" spans="1:18">
      <c r="A64" s="8" t="s">
        <v>205</v>
      </c>
      <c r="B64" s="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5"/>
      <c r="B65" s="8" t="s">
        <v>206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5"/>
      <c r="B66" s="9" t="s">
        <v>301</v>
      </c>
      <c r="C66" s="69">
        <f>Miami!$B$257/(Miami!$B$28*10^6/3600)</f>
        <v>7.6720033841242707E-2</v>
      </c>
      <c r="D66" s="69">
        <f>Houston!$B$257/(Houston!$B$28*10^6/3600)</f>
        <v>0.10716797384629846</v>
      </c>
      <c r="E66" s="69">
        <f>Phoenix!$B$257/(Phoenix!$B$28*10^6/3600)</f>
        <v>7.5916778083917183E-2</v>
      </c>
      <c r="F66" s="69">
        <f>Atlanta!$B$257/(Atlanta!$B$28*10^6/3600)</f>
        <v>9.6673096322901775E-2</v>
      </c>
      <c r="G66" s="69">
        <f>LosAngeles!$B$257/(LosAngeles!$B$28*10^6/3600)</f>
        <v>0.12362984156172888</v>
      </c>
      <c r="H66" s="69">
        <f>LasVegas!$B$257/(LasVegas!$B$28*10^6/3600)</f>
        <v>9.4119314530683909E-2</v>
      </c>
      <c r="I66" s="69">
        <f>SanFrancisco!$B$257/(SanFrancisco!$B$28*10^6/3600)</f>
        <v>0.14737048554649179</v>
      </c>
      <c r="J66" s="69">
        <f>Baltimore!$B$257/(Baltimore!$B$28*10^6/3600)</f>
        <v>7.2328793010667608E-2</v>
      </c>
      <c r="K66" s="69">
        <f>Albuquerque!$B$257/(Albuquerque!$B$28*10^6/3600)</f>
        <v>3.701881974319398E-2</v>
      </c>
      <c r="L66" s="69">
        <f>Seattle!$B$257/(Seattle!$B$28*10^6/3600)</f>
        <v>7.3244891721176458E-2</v>
      </c>
      <c r="M66" s="69">
        <f>Chicago!$B$257/(Chicago!$B$28*10^6/3600)</f>
        <v>9.357365006831464E-2</v>
      </c>
      <c r="N66" s="69">
        <f>Boulder!$B$257/(Boulder!$B$28*10^6/3600)</f>
        <v>3.7030702577503266E-2</v>
      </c>
      <c r="O66" s="69">
        <f>Minneapolis!$B$257/(Minneapolis!$B$28*10^6/3600)</f>
        <v>5.8261703328352843E-2</v>
      </c>
      <c r="P66" s="69">
        <f>Helena!$B$257/(Helena!$B$28*10^6/3600)</f>
        <v>7.4143280001256098E-2</v>
      </c>
      <c r="Q66" s="69">
        <f>Duluth!$B$257/(Duluth!$B$28*10^6/3600)</f>
        <v>5.8238286930306797E-2</v>
      </c>
      <c r="R66" s="69">
        <f>Fairbanks!$B$257/(Fairbanks!$B$28*10^6/3600)</f>
        <v>9.3616837902654376E-2</v>
      </c>
    </row>
    <row r="67" spans="1:18">
      <c r="A67" s="5"/>
      <c r="B67" s="9" t="s">
        <v>338</v>
      </c>
      <c r="C67" s="10">
        <f>Miami!$B$258</f>
        <v>21.54</v>
      </c>
      <c r="D67" s="10">
        <f>Houston!$B$258</f>
        <v>25.96</v>
      </c>
      <c r="E67" s="10">
        <f>Phoenix!$B$258</f>
        <v>17.71</v>
      </c>
      <c r="F67" s="10">
        <f>Atlanta!$B$258</f>
        <v>19.22</v>
      </c>
      <c r="G67" s="10">
        <f>LosAngeles!$B$258</f>
        <v>21.86</v>
      </c>
      <c r="H67" s="10">
        <f>LasVegas!$B$258</f>
        <v>20.68</v>
      </c>
      <c r="I67" s="10">
        <f>SanFrancisco!$B$258</f>
        <v>21.48</v>
      </c>
      <c r="J67" s="10">
        <f>Baltimore!$B$258</f>
        <v>13.43</v>
      </c>
      <c r="K67" s="10">
        <f>Albuquerque!$B$258</f>
        <v>6.9</v>
      </c>
      <c r="L67" s="10">
        <f>Seattle!$B$258</f>
        <v>10.85</v>
      </c>
      <c r="M67" s="10">
        <f>Chicago!$B$258</f>
        <v>15.96</v>
      </c>
      <c r="N67" s="10">
        <f>Boulder!$B$258</f>
        <v>6.11</v>
      </c>
      <c r="O67" s="10">
        <f>Minneapolis!$B$258</f>
        <v>9.76</v>
      </c>
      <c r="P67" s="10">
        <f>Helena!$B$258</f>
        <v>11.56</v>
      </c>
      <c r="Q67" s="10">
        <f>Duluth!$B$258</f>
        <v>8.68</v>
      </c>
      <c r="R67" s="10">
        <f>Fairbanks!$B$258</f>
        <v>13.46</v>
      </c>
    </row>
    <row r="68" spans="1:18">
      <c r="A68" s="5"/>
      <c r="B68" s="8" t="s">
        <v>207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5"/>
      <c r="B69" s="9" t="s">
        <v>302</v>
      </c>
      <c r="C69" s="69">
        <f>Miami!$C$257/(Miami!$C$28*10^3)</f>
        <v>1.1453256973704794E-2</v>
      </c>
      <c r="D69" s="69">
        <f>Houston!$C$257/(Houston!$C$28*10^3)</f>
        <v>8.1763397808882598E-3</v>
      </c>
      <c r="E69" s="69">
        <f>Phoenix!$C$257/(Phoenix!$C$28*10^3)</f>
        <v>8.5448430185257832E-3</v>
      </c>
      <c r="F69" s="69">
        <f>Atlanta!$C$257/(Atlanta!$C$28*10^3)</f>
        <v>1.0643191127620105E-2</v>
      </c>
      <c r="G69" s="69">
        <f>LosAngeles!$C$257/(LosAngeles!$C$28*10^3)</f>
        <v>8.4039741217523511E-3</v>
      </c>
      <c r="H69" s="69">
        <f>LasVegas!$C$257/(LasVegas!$C$28*10^3)</f>
        <v>8.0835156329998534E-3</v>
      </c>
      <c r="I69" s="69">
        <f>SanFrancisco!$C$257/(SanFrancisco!$C$28*10^3)</f>
        <v>8.4228615762307127E-3</v>
      </c>
      <c r="J69" s="69">
        <f>Baltimore!$C$257/(Baltimore!$C$28*10^3)</f>
        <v>1.0012624741018194E-2</v>
      </c>
      <c r="K69" s="69">
        <f>Albuquerque!$C$257/(Albuquerque!$C$28*10^3)</f>
        <v>7.1656845190644957E-3</v>
      </c>
      <c r="L69" s="69">
        <f>Seattle!$C$257/(Seattle!$C$28*10^3)</f>
        <v>8.3058226999778145E-3</v>
      </c>
      <c r="M69" s="69">
        <f>Chicago!$C$257/(Chicago!$C$28*10^3)</f>
        <v>8.7953317959008452E-3</v>
      </c>
      <c r="N69" s="69">
        <f>Boulder!$C$257/(Boulder!$C$28*10^3)</f>
        <v>7.1569621214605927E-3</v>
      </c>
      <c r="O69" s="69">
        <f>Minneapolis!$C$257/(Minneapolis!$C$28*10^3)</f>
        <v>7.9607056390114273E-3</v>
      </c>
      <c r="P69" s="69">
        <f>Helena!$C$257/(Helena!$C$28*10^3)</f>
        <v>8.6253273209101079E-3</v>
      </c>
      <c r="Q69" s="69">
        <f>Duluth!$C$257/(Duluth!$C$28*10^3)</f>
        <v>7.955010070783218E-3</v>
      </c>
      <c r="R69" s="69">
        <f>Fairbanks!$C$257/(Fairbanks!$C$28*10^3)</f>
        <v>4.1732200598086277E-3</v>
      </c>
    </row>
    <row r="70" spans="1:18">
      <c r="A70" s="5"/>
      <c r="B70" s="9" t="s">
        <v>338</v>
      </c>
      <c r="C70" s="10">
        <f>Miami!$C$258</f>
        <v>5.74</v>
      </c>
      <c r="D70" s="10">
        <f>Houston!$C$258</f>
        <v>5.39</v>
      </c>
      <c r="E70" s="10">
        <f>Phoenix!$C$258</f>
        <v>4.93</v>
      </c>
      <c r="F70" s="10">
        <f>Atlanta!$C$258</f>
        <v>8.48</v>
      </c>
      <c r="G70" s="10">
        <f>LosAngeles!$C$258</f>
        <v>5.61</v>
      </c>
      <c r="H70" s="10">
        <f>LasVegas!$C$258</f>
        <v>5.36</v>
      </c>
      <c r="I70" s="10">
        <f>SanFrancisco!$C$258</f>
        <v>6.76</v>
      </c>
      <c r="J70" s="10">
        <f>Baltimore!$C$258</f>
        <v>9.75</v>
      </c>
      <c r="K70" s="10">
        <f>Albuquerque!$C$258</f>
        <v>6.18</v>
      </c>
      <c r="L70" s="10">
        <f>Seattle!$C$258</f>
        <v>7.95</v>
      </c>
      <c r="M70" s="10">
        <f>Chicago!$C$258</f>
        <v>10.09</v>
      </c>
      <c r="N70" s="10">
        <f>Boulder!$C$258</f>
        <v>7.31</v>
      </c>
      <c r="O70" s="10">
        <f>Minneapolis!$C$258</f>
        <v>10.6</v>
      </c>
      <c r="P70" s="10">
        <f>Helena!$C$258</f>
        <v>10.62</v>
      </c>
      <c r="Q70" s="10">
        <f>Duluth!$C$258</f>
        <v>12.18</v>
      </c>
      <c r="R70" s="10">
        <f>Fairbanks!$C$258</f>
        <v>8.5399999999999991</v>
      </c>
    </row>
    <row r="71" spans="1:18">
      <c r="A71" s="5"/>
      <c r="B71" s="8" t="s">
        <v>208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5"/>
      <c r="B72" s="9" t="s">
        <v>339</v>
      </c>
      <c r="C72" s="10">
        <f>Miami!$E$258</f>
        <v>27.28</v>
      </c>
      <c r="D72" s="10">
        <f>Houston!$E$258</f>
        <v>31.35</v>
      </c>
      <c r="E72" s="10">
        <f>Phoenix!$E$258</f>
        <v>22.64</v>
      </c>
      <c r="F72" s="10">
        <f>Atlanta!$E$258</f>
        <v>27.7</v>
      </c>
      <c r="G72" s="10">
        <f>LosAngeles!$E$258</f>
        <v>27.47</v>
      </c>
      <c r="H72" s="10">
        <f>LasVegas!$E$258</f>
        <v>26.04</v>
      </c>
      <c r="I72" s="10">
        <f>SanFrancisco!$E$258</f>
        <v>28.24</v>
      </c>
      <c r="J72" s="10">
        <f>Baltimore!$E$258</f>
        <v>23.18</v>
      </c>
      <c r="K72" s="10">
        <f>Albuquerque!$E$258</f>
        <v>13.08</v>
      </c>
      <c r="L72" s="10">
        <f>Seattle!$E$258</f>
        <v>18.809999999999999</v>
      </c>
      <c r="M72" s="10">
        <f>Chicago!$E$258</f>
        <v>26.06</v>
      </c>
      <c r="N72" s="10">
        <f>Boulder!$E$258</f>
        <v>13.42</v>
      </c>
      <c r="O72" s="10">
        <f>Minneapolis!$E$258</f>
        <v>20.36</v>
      </c>
      <c r="P72" s="10">
        <f>Helena!$E$258</f>
        <v>22.18</v>
      </c>
      <c r="Q72" s="10">
        <f>Duluth!$E$258</f>
        <v>20.87</v>
      </c>
      <c r="R72" s="10">
        <f>Fairbanks!$E$258</f>
        <v>21.99</v>
      </c>
    </row>
    <row r="73" spans="1:18">
      <c r="A73" s="8" t="s">
        <v>209</v>
      </c>
      <c r="B73" s="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5"/>
      <c r="B74" s="8" t="s">
        <v>210</v>
      </c>
    </row>
    <row r="75" spans="1:18">
      <c r="A75" s="5"/>
      <c r="B75" s="9" t="s">
        <v>202</v>
      </c>
      <c r="C75" s="11">
        <f>Miami!$B$13*10^6/3600</f>
        <v>0</v>
      </c>
      <c r="D75" s="11">
        <f>Houston!$B$13*10^6/3600</f>
        <v>0</v>
      </c>
      <c r="E75" s="11">
        <f>Phoenix!$B$13*10^6/3600</f>
        <v>0</v>
      </c>
      <c r="F75" s="11">
        <f>Atlanta!$B$13*10^6/3600</f>
        <v>0</v>
      </c>
      <c r="G75" s="11">
        <f>LosAngeles!$B$13*10^6/3600</f>
        <v>0</v>
      </c>
      <c r="H75" s="11">
        <f>LasVegas!$B$13*10^6/3600</f>
        <v>0</v>
      </c>
      <c r="I75" s="11">
        <f>SanFrancisco!$B$13*10^6/3600</f>
        <v>0</v>
      </c>
      <c r="J75" s="11">
        <f>Baltimore!$B$13*10^6/3600</f>
        <v>0</v>
      </c>
      <c r="K75" s="11">
        <f>Albuquerque!$B$13*10^6/3600</f>
        <v>0</v>
      </c>
      <c r="L75" s="11">
        <f>Seattle!$B$13*10^6/3600</f>
        <v>0</v>
      </c>
      <c r="M75" s="11">
        <f>Chicago!$B$13*10^6/3600</f>
        <v>0</v>
      </c>
      <c r="N75" s="11">
        <f>Boulder!$B$13*10^6/3600</f>
        <v>0</v>
      </c>
      <c r="O75" s="11">
        <f>Minneapolis!$B$13*10^6/3600</f>
        <v>0</v>
      </c>
      <c r="P75" s="11">
        <f>Helena!$B$13*10^6/3600</f>
        <v>0</v>
      </c>
      <c r="Q75" s="11">
        <f>Duluth!$B$13*10^6/3600</f>
        <v>0</v>
      </c>
      <c r="R75" s="11">
        <f>Fairbanks!$B$13*10^6/3600</f>
        <v>0</v>
      </c>
    </row>
    <row r="76" spans="1:18">
      <c r="A76" s="5"/>
      <c r="B76" s="9" t="s">
        <v>203</v>
      </c>
      <c r="C76" s="11">
        <f>Miami!$B$14*10^6/3600</f>
        <v>1765741.6666666667</v>
      </c>
      <c r="D76" s="11">
        <f>Houston!$B$14*10^6/3600</f>
        <v>1332322.2222222222</v>
      </c>
      <c r="E76" s="11">
        <f>Phoenix!$B$14*10^6/3600</f>
        <v>1198561.111111111</v>
      </c>
      <c r="F76" s="11">
        <f>Atlanta!$B$14*10^6/3600</f>
        <v>845211.11111111112</v>
      </c>
      <c r="G76" s="11">
        <f>LosAngeles!$B$14*10^6/3600</f>
        <v>610858.33333333337</v>
      </c>
      <c r="H76" s="11">
        <f>LasVegas!$B$14*10^6/3600</f>
        <v>1050625</v>
      </c>
      <c r="I76" s="11">
        <f>SanFrancisco!$B$14*10^6/3600</f>
        <v>258563.88888888888</v>
      </c>
      <c r="J76" s="11">
        <f>Baltimore!$B$14*10^6/3600</f>
        <v>690686.11111111112</v>
      </c>
      <c r="K76" s="11">
        <f>Albuquerque!$B$14*10^6/3600</f>
        <v>659527.77777777775</v>
      </c>
      <c r="L76" s="11">
        <f>Seattle!$B$14*10^6/3600</f>
        <v>271088.88888888888</v>
      </c>
      <c r="M76" s="11">
        <f>Chicago!$B$14*10^6/3600</f>
        <v>519927.77777777775</v>
      </c>
      <c r="N76" s="11">
        <f>Boulder!$B$14*10^6/3600</f>
        <v>424150</v>
      </c>
      <c r="O76" s="11">
        <f>Minneapolis!$B$14*10^6/3600</f>
        <v>479200</v>
      </c>
      <c r="P76" s="11">
        <f>Helena!$B$14*10^6/3600</f>
        <v>328394.44444444444</v>
      </c>
      <c r="Q76" s="11">
        <f>Duluth!$B$14*10^6/3600</f>
        <v>265300</v>
      </c>
      <c r="R76" s="11">
        <f>Fairbanks!$B$14*10^6/3600</f>
        <v>191430.55555555556</v>
      </c>
    </row>
    <row r="77" spans="1:18">
      <c r="A77" s="5"/>
      <c r="B77" s="9" t="s">
        <v>211</v>
      </c>
      <c r="C77" s="11">
        <f>Miami!$B$15*10^6/3600</f>
        <v>403711.11111111112</v>
      </c>
      <c r="D77" s="11">
        <f>Houston!$B$15*10^6/3600</f>
        <v>403711.11111111112</v>
      </c>
      <c r="E77" s="11">
        <f>Phoenix!$B$15*10^6/3600</f>
        <v>403711.11111111112</v>
      </c>
      <c r="F77" s="11">
        <f>Atlanta!$B$15*10^6/3600</f>
        <v>403711.11111111112</v>
      </c>
      <c r="G77" s="11">
        <f>LosAngeles!$B$15*10^6/3600</f>
        <v>403711.11111111112</v>
      </c>
      <c r="H77" s="11">
        <f>LasVegas!$B$15*10^6/3600</f>
        <v>403711.11111111112</v>
      </c>
      <c r="I77" s="11">
        <f>SanFrancisco!$B$15*10^6/3600</f>
        <v>403711.11111111112</v>
      </c>
      <c r="J77" s="11">
        <f>Baltimore!$B$15*10^6/3600</f>
        <v>403711.11111111112</v>
      </c>
      <c r="K77" s="11">
        <f>Albuquerque!$B$15*10^6/3600</f>
        <v>403711.11111111112</v>
      </c>
      <c r="L77" s="11">
        <f>Seattle!$B$15*10^6/3600</f>
        <v>403711.11111111112</v>
      </c>
      <c r="M77" s="11">
        <f>Chicago!$B$15*10^6/3600</f>
        <v>403711.11111111112</v>
      </c>
      <c r="N77" s="11">
        <f>Boulder!$B$15*10^6/3600</f>
        <v>403711.11111111112</v>
      </c>
      <c r="O77" s="11">
        <f>Minneapolis!$B$15*10^6/3600</f>
        <v>403711.11111111112</v>
      </c>
      <c r="P77" s="11">
        <f>Helena!$B$15*10^6/3600</f>
        <v>403711.11111111112</v>
      </c>
      <c r="Q77" s="11">
        <f>Duluth!$B$15*10^6/3600</f>
        <v>403711.11111111112</v>
      </c>
      <c r="R77" s="11">
        <f>Fairbanks!$B$15*10^6/3600</f>
        <v>403711.11111111112</v>
      </c>
    </row>
    <row r="78" spans="1:18">
      <c r="A78" s="5"/>
      <c r="B78" s="9" t="s">
        <v>212</v>
      </c>
      <c r="C78" s="11">
        <f>Miami!$B$16*10^6/3600</f>
        <v>15691.666666666666</v>
      </c>
      <c r="D78" s="11">
        <f>Houston!$B$16*10^6/3600</f>
        <v>15686.111111111111</v>
      </c>
      <c r="E78" s="11">
        <f>Phoenix!$B$16*10^6/3600</f>
        <v>15683.333333333334</v>
      </c>
      <c r="F78" s="11">
        <f>Atlanta!$B$16*10^6/3600</f>
        <v>15680.555555555555</v>
      </c>
      <c r="G78" s="11">
        <f>LosAngeles!$B$16*10^6/3600</f>
        <v>15669.444444444445</v>
      </c>
      <c r="H78" s="11">
        <f>LasVegas!$B$16*10^6/3600</f>
        <v>15663.888888888889</v>
      </c>
      <c r="I78" s="11">
        <f>SanFrancisco!$B$16*10^6/3600</f>
        <v>15672.222222222223</v>
      </c>
      <c r="J78" s="11">
        <f>Baltimore!$B$16*10^6/3600</f>
        <v>15663.888888888889</v>
      </c>
      <c r="K78" s="11">
        <f>Albuquerque!$B$16*10^6/3600</f>
        <v>15669.444444444445</v>
      </c>
      <c r="L78" s="11">
        <f>Seattle!$B$16*10^6/3600</f>
        <v>15638.888888888889</v>
      </c>
      <c r="M78" s="11">
        <f>Chicago!$B$16*10^6/3600</f>
        <v>15666.666666666666</v>
      </c>
      <c r="N78" s="11">
        <f>Boulder!$B$16*10^6/3600</f>
        <v>15658.333333333334</v>
      </c>
      <c r="O78" s="11">
        <f>Minneapolis!$B$16*10^6/3600</f>
        <v>15655.555555555555</v>
      </c>
      <c r="P78" s="11">
        <f>Helena!$B$16*10^6/3600</f>
        <v>15652.777777777777</v>
      </c>
      <c r="Q78" s="11">
        <f>Duluth!$B$16*10^6/3600</f>
        <v>15644.444444444445</v>
      </c>
      <c r="R78" s="11">
        <f>Fairbanks!$B$16*10^6/3600</f>
        <v>15547.222222222223</v>
      </c>
    </row>
    <row r="79" spans="1:18">
      <c r="A79" s="5"/>
      <c r="B79" s="9" t="s">
        <v>213</v>
      </c>
      <c r="C79" s="11">
        <f>Miami!$B$17*10^6/3600</f>
        <v>739008.33333333337</v>
      </c>
      <c r="D79" s="11">
        <f>Houston!$B$17*10^6/3600</f>
        <v>739008.33333333337</v>
      </c>
      <c r="E79" s="11">
        <f>Phoenix!$B$17*10^6/3600</f>
        <v>739008.33333333337</v>
      </c>
      <c r="F79" s="11">
        <f>Atlanta!$B$17*10^6/3600</f>
        <v>739008.33333333337</v>
      </c>
      <c r="G79" s="11">
        <f>LosAngeles!$B$17*10^6/3600</f>
        <v>739008.33333333337</v>
      </c>
      <c r="H79" s="11">
        <f>LasVegas!$B$17*10^6/3600</f>
        <v>739008.33333333337</v>
      </c>
      <c r="I79" s="11">
        <f>SanFrancisco!$B$17*10^6/3600</f>
        <v>739008.33333333337</v>
      </c>
      <c r="J79" s="11">
        <f>Baltimore!$B$17*10^6/3600</f>
        <v>739008.33333333337</v>
      </c>
      <c r="K79" s="11">
        <f>Albuquerque!$B$17*10^6/3600</f>
        <v>739008.33333333337</v>
      </c>
      <c r="L79" s="11">
        <f>Seattle!$B$17*10^6/3600</f>
        <v>739008.33333333337</v>
      </c>
      <c r="M79" s="11">
        <f>Chicago!$B$17*10^6/3600</f>
        <v>739008.33333333337</v>
      </c>
      <c r="N79" s="11">
        <f>Boulder!$B$17*10^6/3600</f>
        <v>739008.33333333337</v>
      </c>
      <c r="O79" s="11">
        <f>Minneapolis!$B$17*10^6/3600</f>
        <v>739008.33333333337</v>
      </c>
      <c r="P79" s="11">
        <f>Helena!$B$17*10^6/3600</f>
        <v>739008.33333333337</v>
      </c>
      <c r="Q79" s="11">
        <f>Duluth!$B$17*10^6/3600</f>
        <v>739008.33333333337</v>
      </c>
      <c r="R79" s="11">
        <f>Fairbanks!$B$17*10^6/3600</f>
        <v>739008.33333333337</v>
      </c>
    </row>
    <row r="80" spans="1:18">
      <c r="A80" s="5"/>
      <c r="B80" s="9" t="s">
        <v>214</v>
      </c>
      <c r="C80" s="11">
        <f>Miami!$B$18*10^6/3600</f>
        <v>0</v>
      </c>
      <c r="D80" s="11">
        <f>Houston!$B$18*10^6/3600</f>
        <v>0</v>
      </c>
      <c r="E80" s="11">
        <f>Phoenix!$B$18*10^6/3600</f>
        <v>0</v>
      </c>
      <c r="F80" s="11">
        <f>Atlanta!$B$18*10^6/3600</f>
        <v>0</v>
      </c>
      <c r="G80" s="11">
        <f>LosAngeles!$B$18*10^6/3600</f>
        <v>0</v>
      </c>
      <c r="H80" s="11">
        <f>LasVegas!$B$18*10^6/3600</f>
        <v>0</v>
      </c>
      <c r="I80" s="11">
        <f>SanFrancisco!$B$18*10^6/3600</f>
        <v>0</v>
      </c>
      <c r="J80" s="11">
        <f>Baltimore!$B$18*10^6/3600</f>
        <v>0</v>
      </c>
      <c r="K80" s="11">
        <f>Albuquerque!$B$18*10^6/3600</f>
        <v>0</v>
      </c>
      <c r="L80" s="11">
        <f>Seattle!$B$18*10^6/3600</f>
        <v>0</v>
      </c>
      <c r="M80" s="11">
        <f>Chicago!$B$18*10^6/3600</f>
        <v>0</v>
      </c>
      <c r="N80" s="11">
        <f>Boulder!$B$18*10^6/3600</f>
        <v>0</v>
      </c>
      <c r="O80" s="11">
        <f>Minneapolis!$B$18*10^6/3600</f>
        <v>0</v>
      </c>
      <c r="P80" s="11">
        <f>Helena!$B$18*10^6/3600</f>
        <v>0</v>
      </c>
      <c r="Q80" s="11">
        <f>Duluth!$B$18*10^6/3600</f>
        <v>0</v>
      </c>
      <c r="R80" s="11">
        <f>Fairbanks!$B$18*10^6/3600</f>
        <v>0</v>
      </c>
    </row>
    <row r="81" spans="1:18">
      <c r="A81" s="5"/>
      <c r="B81" s="9" t="s">
        <v>215</v>
      </c>
      <c r="C81" s="11">
        <f>Miami!$B$19*10^6/3600</f>
        <v>208244.44444444444</v>
      </c>
      <c r="D81" s="11">
        <f>Houston!$B$19*10^6/3600</f>
        <v>210152.77777777778</v>
      </c>
      <c r="E81" s="11">
        <f>Phoenix!$B$19*10^6/3600</f>
        <v>246497.22222222222</v>
      </c>
      <c r="F81" s="11">
        <f>Atlanta!$B$19*10^6/3600</f>
        <v>209600</v>
      </c>
      <c r="G81" s="11">
        <f>LosAngeles!$B$19*10^6/3600</f>
        <v>198063.88888888888</v>
      </c>
      <c r="H81" s="11">
        <f>LasVegas!$B$19*10^6/3600</f>
        <v>238847.22222222222</v>
      </c>
      <c r="I81" s="11">
        <f>SanFrancisco!$B$19*10^6/3600</f>
        <v>202175</v>
      </c>
      <c r="J81" s="11">
        <f>Baltimore!$B$19*10^6/3600</f>
        <v>216791.66666666666</v>
      </c>
      <c r="K81" s="11">
        <f>Albuquerque!$B$19*10^6/3600</f>
        <v>255075</v>
      </c>
      <c r="L81" s="11">
        <f>Seattle!$B$19*10^6/3600</f>
        <v>216886.11111111112</v>
      </c>
      <c r="M81" s="11">
        <f>Chicago!$B$19*10^6/3600</f>
        <v>218522.22222222222</v>
      </c>
      <c r="N81" s="11">
        <f>Boulder!$B$19*10^6/3600</f>
        <v>251183.33333333334</v>
      </c>
      <c r="O81" s="11">
        <f>Minneapolis!$B$19*10^6/3600</f>
        <v>222852.77777777778</v>
      </c>
      <c r="P81" s="11">
        <f>Helena!$B$19*10^6/3600</f>
        <v>244875</v>
      </c>
      <c r="Q81" s="11">
        <f>Duluth!$B$19*10^6/3600</f>
        <v>230344.44444444444</v>
      </c>
      <c r="R81" s="11">
        <f>Fairbanks!$B$19*10^6/3600</f>
        <v>240788.88888888888</v>
      </c>
    </row>
    <row r="82" spans="1:18">
      <c r="A82" s="5"/>
      <c r="B82" s="9" t="s">
        <v>216</v>
      </c>
      <c r="C82" s="11">
        <f>Miami!$B$20*10^6/3600</f>
        <v>31322.222222222223</v>
      </c>
      <c r="D82" s="11">
        <f>Houston!$B$20*10^6/3600</f>
        <v>26005.555555555555</v>
      </c>
      <c r="E82" s="11">
        <f>Phoenix!$B$20*10^6/3600</f>
        <v>22163.888888888891</v>
      </c>
      <c r="F82" s="11">
        <f>Atlanta!$B$20*10^6/3600</f>
        <v>21050</v>
      </c>
      <c r="G82" s="11">
        <f>LosAngeles!$B$20*10^6/3600</f>
        <v>17755.555555555555</v>
      </c>
      <c r="H82" s="11">
        <f>LasVegas!$B$20*10^6/3600</f>
        <v>24727.777777777777</v>
      </c>
      <c r="I82" s="11">
        <f>SanFrancisco!$B$20*10^6/3600</f>
        <v>13572.222222222223</v>
      </c>
      <c r="J82" s="11">
        <f>Baltimore!$B$20*10^6/3600</f>
        <v>19383.333333333332</v>
      </c>
      <c r="K82" s="11">
        <f>Albuquerque!$B$20*10^6/3600</f>
        <v>20888.888888888891</v>
      </c>
      <c r="L82" s="11">
        <f>Seattle!$B$20*10^6/3600</f>
        <v>14069.444444444445</v>
      </c>
      <c r="M82" s="11">
        <f>Chicago!$B$20*10^6/3600</f>
        <v>17880.555555555558</v>
      </c>
      <c r="N82" s="11">
        <f>Boulder!$B$20*10^6/3600</f>
        <v>16450</v>
      </c>
      <c r="O82" s="11">
        <f>Minneapolis!$B$20*10^6/3600</f>
        <v>18852.777777777777</v>
      </c>
      <c r="P82" s="11">
        <f>Helena!$B$20*10^6/3600</f>
        <v>16822.222222222223</v>
      </c>
      <c r="Q82" s="11">
        <f>Duluth!$B$20*10^6/3600</f>
        <v>17038.888888888891</v>
      </c>
      <c r="R82" s="11">
        <f>Fairbanks!$B$20*10^6/3600</f>
        <v>19813.888888888891</v>
      </c>
    </row>
    <row r="83" spans="1:18">
      <c r="A83" s="5"/>
      <c r="B83" s="9" t="s">
        <v>217</v>
      </c>
      <c r="C83" s="11">
        <f>Miami!$B$21*10^6/3600</f>
        <v>0</v>
      </c>
      <c r="D83" s="11">
        <f>Houston!$B$21*10^6/3600</f>
        <v>0</v>
      </c>
      <c r="E83" s="11">
        <f>Phoenix!$B$21*10^6/3600</f>
        <v>0</v>
      </c>
      <c r="F83" s="11">
        <f>Atlanta!$B$21*10^6/3600</f>
        <v>0</v>
      </c>
      <c r="G83" s="11">
        <f>LosAngeles!$B$21*10^6/3600</f>
        <v>0</v>
      </c>
      <c r="H83" s="11">
        <f>LasVegas!$B$21*10^6/3600</f>
        <v>0</v>
      </c>
      <c r="I83" s="11">
        <f>SanFrancisco!$B$21*10^6/3600</f>
        <v>0</v>
      </c>
      <c r="J83" s="11">
        <f>Baltimore!$B$21*10^6/3600</f>
        <v>0</v>
      </c>
      <c r="K83" s="11">
        <f>Albuquerque!$B$21*10^6/3600</f>
        <v>0</v>
      </c>
      <c r="L83" s="11">
        <f>Seattle!$B$21*10^6/3600</f>
        <v>0</v>
      </c>
      <c r="M83" s="11">
        <f>Chicago!$B$21*10^6/3600</f>
        <v>0</v>
      </c>
      <c r="N83" s="11">
        <f>Boulder!$B$21*10^6/3600</f>
        <v>0</v>
      </c>
      <c r="O83" s="11">
        <f>Minneapolis!$B$21*10^6/3600</f>
        <v>0</v>
      </c>
      <c r="P83" s="11">
        <f>Helena!$B$21*10^6/3600</f>
        <v>0</v>
      </c>
      <c r="Q83" s="11">
        <f>Duluth!$B$21*10^6/3600</f>
        <v>0</v>
      </c>
      <c r="R83" s="11">
        <f>Fairbanks!$B$21*10^6/3600</f>
        <v>0</v>
      </c>
    </row>
    <row r="84" spans="1:18">
      <c r="A84" s="5"/>
      <c r="B84" s="9" t="s">
        <v>218</v>
      </c>
      <c r="C84" s="11">
        <f>Miami!$B$22*10^6/3600</f>
        <v>0</v>
      </c>
      <c r="D84" s="11">
        <f>Houston!$B$22*10^6/3600</f>
        <v>0</v>
      </c>
      <c r="E84" s="11">
        <f>Phoenix!$B$22*10^6/3600</f>
        <v>0</v>
      </c>
      <c r="F84" s="11">
        <f>Atlanta!$B$22*10^6/3600</f>
        <v>0</v>
      </c>
      <c r="G84" s="11">
        <f>LosAngeles!$B$22*10^6/3600</f>
        <v>0</v>
      </c>
      <c r="H84" s="11">
        <f>LasVegas!$B$22*10^6/3600</f>
        <v>0</v>
      </c>
      <c r="I84" s="11">
        <f>SanFrancisco!$B$22*10^6/3600</f>
        <v>0</v>
      </c>
      <c r="J84" s="11">
        <f>Baltimore!$B$22*10^6/3600</f>
        <v>0</v>
      </c>
      <c r="K84" s="11">
        <f>Albuquerque!$B$22*10^6/3600</f>
        <v>0</v>
      </c>
      <c r="L84" s="11">
        <f>Seattle!$B$22*10^6/3600</f>
        <v>0</v>
      </c>
      <c r="M84" s="11">
        <f>Chicago!$B$22*10^6/3600</f>
        <v>0</v>
      </c>
      <c r="N84" s="11">
        <f>Boulder!$B$22*10^6/3600</f>
        <v>0</v>
      </c>
      <c r="O84" s="11">
        <f>Minneapolis!$B$22*10^6/3600</f>
        <v>0</v>
      </c>
      <c r="P84" s="11">
        <f>Helena!$B$22*10^6/3600</f>
        <v>0</v>
      </c>
      <c r="Q84" s="11">
        <f>Duluth!$B$22*10^6/3600</f>
        <v>0</v>
      </c>
      <c r="R84" s="11">
        <f>Fairbanks!$B$22*10^6/3600</f>
        <v>0</v>
      </c>
    </row>
    <row r="85" spans="1:18">
      <c r="A85" s="5"/>
      <c r="B85" s="9" t="s">
        <v>197</v>
      </c>
      <c r="C85" s="11">
        <f>Miami!$B$23*10^6/3600</f>
        <v>0</v>
      </c>
      <c r="D85" s="11">
        <f>Houston!$B$23*10^6/3600</f>
        <v>0</v>
      </c>
      <c r="E85" s="11">
        <f>Phoenix!$B$23*10^6/3600</f>
        <v>0</v>
      </c>
      <c r="F85" s="11">
        <f>Atlanta!$B$23*10^6/3600</f>
        <v>0</v>
      </c>
      <c r="G85" s="11">
        <f>LosAngeles!$B$23*10^6/3600</f>
        <v>0</v>
      </c>
      <c r="H85" s="11">
        <f>LasVegas!$B$23*10^6/3600</f>
        <v>0</v>
      </c>
      <c r="I85" s="11">
        <f>SanFrancisco!$B$23*10^6/3600</f>
        <v>0</v>
      </c>
      <c r="J85" s="11">
        <f>Baltimore!$B$23*10^6/3600</f>
        <v>0</v>
      </c>
      <c r="K85" s="11">
        <f>Albuquerque!$B$23*10^6/3600</f>
        <v>0</v>
      </c>
      <c r="L85" s="11">
        <f>Seattle!$B$23*10^6/3600</f>
        <v>0</v>
      </c>
      <c r="M85" s="11">
        <f>Chicago!$B$23*10^6/3600</f>
        <v>0</v>
      </c>
      <c r="N85" s="11">
        <f>Boulder!$B$23*10^6/3600</f>
        <v>0</v>
      </c>
      <c r="O85" s="11">
        <f>Minneapolis!$B$23*10^6/3600</f>
        <v>0</v>
      </c>
      <c r="P85" s="11">
        <f>Helena!$B$23*10^6/3600</f>
        <v>0</v>
      </c>
      <c r="Q85" s="11">
        <f>Duluth!$B$23*10^6/3600</f>
        <v>0</v>
      </c>
      <c r="R85" s="11">
        <f>Fairbanks!$B$23*10^6/3600</f>
        <v>0</v>
      </c>
    </row>
    <row r="86" spans="1:18">
      <c r="A86" s="5"/>
      <c r="B86" s="9" t="s">
        <v>219</v>
      </c>
      <c r="C86" s="11">
        <f>Miami!$B$24*10^6/3600</f>
        <v>0</v>
      </c>
      <c r="D86" s="11">
        <f>Houston!$B$24*10^6/3600</f>
        <v>0</v>
      </c>
      <c r="E86" s="11">
        <f>Phoenix!$B$24*10^6/3600</f>
        <v>0</v>
      </c>
      <c r="F86" s="11">
        <f>Atlanta!$B$24*10^6/3600</f>
        <v>0</v>
      </c>
      <c r="G86" s="11">
        <f>LosAngeles!$B$24*10^6/3600</f>
        <v>0</v>
      </c>
      <c r="H86" s="11">
        <f>LasVegas!$B$24*10^6/3600</f>
        <v>0</v>
      </c>
      <c r="I86" s="11">
        <f>SanFrancisco!$B$24*10^6/3600</f>
        <v>0</v>
      </c>
      <c r="J86" s="11">
        <f>Baltimore!$B$24*10^6/3600</f>
        <v>0</v>
      </c>
      <c r="K86" s="11">
        <f>Albuquerque!$B$24*10^6/3600</f>
        <v>0</v>
      </c>
      <c r="L86" s="11">
        <f>Seattle!$B$24*10^6/3600</f>
        <v>0</v>
      </c>
      <c r="M86" s="11">
        <f>Chicago!$B$24*10^6/3600</f>
        <v>0</v>
      </c>
      <c r="N86" s="11">
        <f>Boulder!$B$24*10^6/3600</f>
        <v>0</v>
      </c>
      <c r="O86" s="11">
        <f>Minneapolis!$B$24*10^6/3600</f>
        <v>0</v>
      </c>
      <c r="P86" s="11">
        <f>Helena!$B$24*10^6/3600</f>
        <v>0</v>
      </c>
      <c r="Q86" s="11">
        <f>Duluth!$B$24*10^6/3600</f>
        <v>0</v>
      </c>
      <c r="R86" s="11">
        <f>Fairbanks!$B$24*10^6/3600</f>
        <v>0</v>
      </c>
    </row>
    <row r="87" spans="1:18">
      <c r="A87" s="5"/>
      <c r="B87" s="9" t="s">
        <v>220</v>
      </c>
      <c r="C87" s="11">
        <f>Miami!$B$25*10^6/3600</f>
        <v>21088.888888888891</v>
      </c>
      <c r="D87" s="11">
        <f>Houston!$B$25*10^6/3600</f>
        <v>20975</v>
      </c>
      <c r="E87" s="11">
        <f>Phoenix!$B$25*10^6/3600</f>
        <v>20836.111111111109</v>
      </c>
      <c r="F87" s="11">
        <f>Atlanta!$B$25*10^6/3600</f>
        <v>20913.888888888891</v>
      </c>
      <c r="G87" s="11">
        <f>LosAngeles!$B$25*10^6/3600</f>
        <v>20975</v>
      </c>
      <c r="H87" s="11">
        <f>LasVegas!$B$25*10^6/3600</f>
        <v>20761.111111111109</v>
      </c>
      <c r="I87" s="11">
        <f>SanFrancisco!$B$25*10^6/3600</f>
        <v>20875</v>
      </c>
      <c r="J87" s="11">
        <f>Baltimore!$B$25*10^6/3600</f>
        <v>20825</v>
      </c>
      <c r="K87" s="11">
        <f>Albuquerque!$B$25*10^6/3600</f>
        <v>20772.222222222223</v>
      </c>
      <c r="L87" s="11">
        <f>Seattle!$B$25*10^6/3600</f>
        <v>20830.555555555555</v>
      </c>
      <c r="M87" s="11">
        <f>Chicago!$B$25*10^6/3600</f>
        <v>20777.777777777777</v>
      </c>
      <c r="N87" s="11">
        <f>Boulder!$B$25*10^6/3600</f>
        <v>20730.555555555555</v>
      </c>
      <c r="O87" s="11">
        <f>Minneapolis!$B$25*10^6/3600</f>
        <v>20727.777777777777</v>
      </c>
      <c r="P87" s="11">
        <f>Helena!$B$25*10^6/3600</f>
        <v>20677.777777777777</v>
      </c>
      <c r="Q87" s="11">
        <f>Duluth!$B$25*10^6/3600</f>
        <v>20658.333333333332</v>
      </c>
      <c r="R87" s="11">
        <f>Fairbanks!$B$25*10^6/3600</f>
        <v>20547.222222222223</v>
      </c>
    </row>
    <row r="88" spans="1:18">
      <c r="A88" s="5"/>
      <c r="B88" s="9" t="s">
        <v>221</v>
      </c>
      <c r="C88" s="11">
        <f>Miami!$B$26*10^6/3600</f>
        <v>0</v>
      </c>
      <c r="D88" s="11">
        <f>Houston!$B$26*10^6/3600</f>
        <v>0</v>
      </c>
      <c r="E88" s="11">
        <f>Phoenix!$B$26*10^6/3600</f>
        <v>0</v>
      </c>
      <c r="F88" s="11">
        <f>Atlanta!$B$26*10^6/3600</f>
        <v>0</v>
      </c>
      <c r="G88" s="11">
        <f>LosAngeles!$B$26*10^6/3600</f>
        <v>0</v>
      </c>
      <c r="H88" s="11">
        <f>LasVegas!$B$26*10^6/3600</f>
        <v>0</v>
      </c>
      <c r="I88" s="11">
        <f>SanFrancisco!$B$26*10^6/3600</f>
        <v>0</v>
      </c>
      <c r="J88" s="11">
        <f>Baltimore!$B$26*10^6/3600</f>
        <v>0</v>
      </c>
      <c r="K88" s="11">
        <f>Albuquerque!$B$26*10^6/3600</f>
        <v>0</v>
      </c>
      <c r="L88" s="11">
        <f>Seattle!$B$26*10^6/3600</f>
        <v>0</v>
      </c>
      <c r="M88" s="11">
        <f>Chicago!$B$26*10^6/3600</f>
        <v>0</v>
      </c>
      <c r="N88" s="11">
        <f>Boulder!$B$26*10^6/3600</f>
        <v>0</v>
      </c>
      <c r="O88" s="11">
        <f>Minneapolis!$B$26*10^6/3600</f>
        <v>0</v>
      </c>
      <c r="P88" s="11">
        <f>Helena!$B$26*10^6/3600</f>
        <v>0</v>
      </c>
      <c r="Q88" s="11">
        <f>Duluth!$B$26*10^6/3600</f>
        <v>0</v>
      </c>
      <c r="R88" s="11">
        <f>Fairbanks!$B$26*10^6/3600</f>
        <v>0</v>
      </c>
    </row>
    <row r="89" spans="1:18">
      <c r="A89" s="5"/>
      <c r="B89" s="9" t="s">
        <v>222</v>
      </c>
      <c r="C89" s="11">
        <f>Miami!$B$28*10^6/3600</f>
        <v>3184805.5555555555</v>
      </c>
      <c r="D89" s="11">
        <f>Houston!$B$28*10^6/3600</f>
        <v>2747858.3333333335</v>
      </c>
      <c r="E89" s="11">
        <f>Phoenix!$B$28*10^6/3600</f>
        <v>2646458.3333333335</v>
      </c>
      <c r="F89" s="11">
        <f>Atlanta!$B$28*10^6/3600</f>
        <v>2255175</v>
      </c>
      <c r="G89" s="11">
        <f>LosAngeles!$B$28*10^6/3600</f>
        <v>2006038.888888889</v>
      </c>
      <c r="H89" s="11">
        <f>LasVegas!$B$28*10^6/3600</f>
        <v>2493344.4444444445</v>
      </c>
      <c r="I89" s="11">
        <f>SanFrancisco!$B$28*10^6/3600</f>
        <v>1653577.7777777778</v>
      </c>
      <c r="J89" s="11">
        <f>Baltimore!$B$28*10^6/3600</f>
        <v>2106066.6666666665</v>
      </c>
      <c r="K89" s="11">
        <f>Albuquerque!$B$28*10^6/3600</f>
        <v>2114652.777777778</v>
      </c>
      <c r="L89" s="11">
        <f>Seattle!$B$28*10^6/3600</f>
        <v>1681230.5555555555</v>
      </c>
      <c r="M89" s="11">
        <f>Chicago!$B$28*10^6/3600</f>
        <v>1935488.888888889</v>
      </c>
      <c r="N89" s="11">
        <f>Boulder!$B$28*10^6/3600</f>
        <v>1870888.888888889</v>
      </c>
      <c r="O89" s="11">
        <f>Minneapolis!$B$28*10^6/3600</f>
        <v>1900005.5555555555</v>
      </c>
      <c r="P89" s="11">
        <f>Helena!$B$28*10^6/3600</f>
        <v>1769138.888888889</v>
      </c>
      <c r="Q89" s="11">
        <f>Duluth!$B$28*10^6/3600</f>
        <v>1691700</v>
      </c>
      <c r="R89" s="11">
        <f>Fairbanks!$B$28*10^6/3600</f>
        <v>1630844.4444444445</v>
      </c>
    </row>
    <row r="90" spans="1:18">
      <c r="A90" s="5"/>
      <c r="B90" s="8" t="s">
        <v>303</v>
      </c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</row>
    <row r="91" spans="1:18">
      <c r="A91" s="5"/>
      <c r="B91" s="9" t="s">
        <v>202</v>
      </c>
      <c r="C91" s="11">
        <f>Miami!$C$13*10^3</f>
        <v>29600</v>
      </c>
      <c r="D91" s="11">
        <f>Houston!$C$13*10^3</f>
        <v>823350</v>
      </c>
      <c r="E91" s="11">
        <f>Phoenix!$C$13*10^3</f>
        <v>466400</v>
      </c>
      <c r="F91" s="11">
        <f>Atlanta!$C$13*10^3</f>
        <v>1417190</v>
      </c>
      <c r="G91" s="11">
        <f>LosAngeles!$C$13*10^3</f>
        <v>141310</v>
      </c>
      <c r="H91" s="11">
        <f>LasVegas!$C$13*10^3</f>
        <v>742230</v>
      </c>
      <c r="I91" s="11">
        <f>SanFrancisco!$C$13*10^3</f>
        <v>839670</v>
      </c>
      <c r="J91" s="11">
        <f>Baltimore!$C$13*10^3</f>
        <v>2672640</v>
      </c>
      <c r="K91" s="11">
        <f>Albuquerque!$C$13*10^3</f>
        <v>1548010</v>
      </c>
      <c r="L91" s="11">
        <f>Seattle!$C$13*10^3</f>
        <v>2088650</v>
      </c>
      <c r="M91" s="11">
        <f>Chicago!$C$13*10^3</f>
        <v>3976800</v>
      </c>
      <c r="N91" s="11">
        <f>Boulder!$C$13*10^3</f>
        <v>2575770</v>
      </c>
      <c r="O91" s="11">
        <f>Minneapolis!$C$13*10^3</f>
        <v>5493900</v>
      </c>
      <c r="P91" s="11">
        <f>Helena!$C$13*10^3</f>
        <v>4249790</v>
      </c>
      <c r="Q91" s="11">
        <f>Duluth!$C$13*10^3</f>
        <v>6810540</v>
      </c>
      <c r="R91" s="11">
        <f>Fairbanks!$C$13*10^3</f>
        <v>11490850</v>
      </c>
    </row>
    <row r="92" spans="1:18">
      <c r="A92" s="5"/>
      <c r="B92" s="9" t="s">
        <v>203</v>
      </c>
      <c r="C92" s="11">
        <f>Miami!$C$14*10^3</f>
        <v>0</v>
      </c>
      <c r="D92" s="11">
        <f>Houston!$C$14*10^3</f>
        <v>0</v>
      </c>
      <c r="E92" s="11">
        <f>Phoenix!$C$14*10^3</f>
        <v>0</v>
      </c>
      <c r="F92" s="11">
        <f>Atlanta!$C$14*10^3</f>
        <v>0</v>
      </c>
      <c r="G92" s="11">
        <f>LosAngeles!$C$14*10^3</f>
        <v>0</v>
      </c>
      <c r="H92" s="11">
        <f>LasVegas!$C$14*10^3</f>
        <v>0</v>
      </c>
      <c r="I92" s="11">
        <f>SanFrancisco!$C$14*10^3</f>
        <v>0</v>
      </c>
      <c r="J92" s="11">
        <f>Baltimore!$C$14*10^3</f>
        <v>0</v>
      </c>
      <c r="K92" s="11">
        <f>Albuquerque!$C$14*10^3</f>
        <v>0</v>
      </c>
      <c r="L92" s="11">
        <f>Seattle!$C$14*10^3</f>
        <v>0</v>
      </c>
      <c r="M92" s="11">
        <f>Chicago!$C$14*10^3</f>
        <v>0</v>
      </c>
      <c r="N92" s="11">
        <f>Boulder!$C$14*10^3</f>
        <v>0</v>
      </c>
      <c r="O92" s="11">
        <f>Minneapolis!$C$14*10^3</f>
        <v>0</v>
      </c>
      <c r="P92" s="11">
        <f>Helena!$C$14*10^3</f>
        <v>0</v>
      </c>
      <c r="Q92" s="11">
        <f>Duluth!$C$14*10^3</f>
        <v>0</v>
      </c>
      <c r="R92" s="11">
        <f>Fairbanks!$C$14*10^3</f>
        <v>0</v>
      </c>
    </row>
    <row r="93" spans="1:18">
      <c r="A93" s="5"/>
      <c r="B93" s="9" t="s">
        <v>211</v>
      </c>
      <c r="C93" s="11">
        <f>Miami!$C$15*10^3</f>
        <v>0</v>
      </c>
      <c r="D93" s="11">
        <f>Houston!$C$15*10^3</f>
        <v>0</v>
      </c>
      <c r="E93" s="11">
        <f>Phoenix!$C$15*10^3</f>
        <v>0</v>
      </c>
      <c r="F93" s="11">
        <f>Atlanta!$C$15*10^3</f>
        <v>0</v>
      </c>
      <c r="G93" s="11">
        <f>LosAngeles!$C$15*10^3</f>
        <v>0</v>
      </c>
      <c r="H93" s="11">
        <f>LasVegas!$C$15*10^3</f>
        <v>0</v>
      </c>
      <c r="I93" s="11">
        <f>SanFrancisco!$C$15*10^3</f>
        <v>0</v>
      </c>
      <c r="J93" s="11">
        <f>Baltimore!$C$15*10^3</f>
        <v>0</v>
      </c>
      <c r="K93" s="11">
        <f>Albuquerque!$C$15*10^3</f>
        <v>0</v>
      </c>
      <c r="L93" s="11">
        <f>Seattle!$C$15*10^3</f>
        <v>0</v>
      </c>
      <c r="M93" s="11">
        <f>Chicago!$C$15*10^3</f>
        <v>0</v>
      </c>
      <c r="N93" s="11">
        <f>Boulder!$C$15*10^3</f>
        <v>0</v>
      </c>
      <c r="O93" s="11">
        <f>Minneapolis!$C$15*10^3</f>
        <v>0</v>
      </c>
      <c r="P93" s="11">
        <f>Helena!$C$15*10^3</f>
        <v>0</v>
      </c>
      <c r="Q93" s="11">
        <f>Duluth!$C$15*10^3</f>
        <v>0</v>
      </c>
      <c r="R93" s="11">
        <f>Fairbanks!$C$15*10^3</f>
        <v>0</v>
      </c>
    </row>
    <row r="94" spans="1:18">
      <c r="A94" s="5"/>
      <c r="B94" s="9" t="s">
        <v>212</v>
      </c>
      <c r="C94" s="11">
        <f>Miami!$C$16*10^3</f>
        <v>0</v>
      </c>
      <c r="D94" s="11">
        <f>Houston!$C$16*10^3</f>
        <v>0</v>
      </c>
      <c r="E94" s="11">
        <f>Phoenix!$C$16*10^3</f>
        <v>0</v>
      </c>
      <c r="F94" s="11">
        <f>Atlanta!$C$16*10^3</f>
        <v>0</v>
      </c>
      <c r="G94" s="11">
        <f>LosAngeles!$C$16*10^3</f>
        <v>0</v>
      </c>
      <c r="H94" s="11">
        <f>LasVegas!$C$16*10^3</f>
        <v>0</v>
      </c>
      <c r="I94" s="11">
        <f>SanFrancisco!$C$16*10^3</f>
        <v>0</v>
      </c>
      <c r="J94" s="11">
        <f>Baltimore!$C$16*10^3</f>
        <v>0</v>
      </c>
      <c r="K94" s="11">
        <f>Albuquerque!$C$16*10^3</f>
        <v>0</v>
      </c>
      <c r="L94" s="11">
        <f>Seattle!$C$16*10^3</f>
        <v>0</v>
      </c>
      <c r="M94" s="11">
        <f>Chicago!$C$16*10^3</f>
        <v>0</v>
      </c>
      <c r="N94" s="11">
        <f>Boulder!$C$16*10^3</f>
        <v>0</v>
      </c>
      <c r="O94" s="11">
        <f>Minneapolis!$C$16*10^3</f>
        <v>0</v>
      </c>
      <c r="P94" s="11">
        <f>Helena!$C$16*10^3</f>
        <v>0</v>
      </c>
      <c r="Q94" s="11">
        <f>Duluth!$C$16*10^3</f>
        <v>0</v>
      </c>
      <c r="R94" s="11">
        <f>Fairbanks!$C$16*10^3</f>
        <v>0</v>
      </c>
    </row>
    <row r="95" spans="1:18">
      <c r="A95" s="5"/>
      <c r="B95" s="9" t="s">
        <v>213</v>
      </c>
      <c r="C95" s="11">
        <f>Miami!$C$17*10^3</f>
        <v>1788850</v>
      </c>
      <c r="D95" s="11">
        <f>Houston!$C$17*10^3</f>
        <v>1788850</v>
      </c>
      <c r="E95" s="11">
        <f>Phoenix!$C$17*10^3</f>
        <v>1788850</v>
      </c>
      <c r="F95" s="11">
        <f>Atlanta!$C$17*10^3</f>
        <v>1788850</v>
      </c>
      <c r="G95" s="11">
        <f>LosAngeles!$C$17*10^3</f>
        <v>1788850</v>
      </c>
      <c r="H95" s="11">
        <f>LasVegas!$C$17*10^3</f>
        <v>1788850</v>
      </c>
      <c r="I95" s="11">
        <f>SanFrancisco!$C$17*10^3</f>
        <v>1788850</v>
      </c>
      <c r="J95" s="11">
        <f>Baltimore!$C$17*10^3</f>
        <v>1788850</v>
      </c>
      <c r="K95" s="11">
        <f>Albuquerque!$C$17*10^3</f>
        <v>1788850</v>
      </c>
      <c r="L95" s="11">
        <f>Seattle!$C$17*10^3</f>
        <v>1788850</v>
      </c>
      <c r="M95" s="11">
        <f>Chicago!$C$17*10^3</f>
        <v>1788850</v>
      </c>
      <c r="N95" s="11">
        <f>Boulder!$C$17*10^3</f>
        <v>1788850</v>
      </c>
      <c r="O95" s="11">
        <f>Minneapolis!$C$17*10^3</f>
        <v>1788850</v>
      </c>
      <c r="P95" s="11">
        <f>Helena!$C$17*10^3</f>
        <v>1788850</v>
      </c>
      <c r="Q95" s="11">
        <f>Duluth!$C$17*10^3</f>
        <v>1788850</v>
      </c>
      <c r="R95" s="11">
        <f>Fairbanks!$C$17*10^3</f>
        <v>1788850</v>
      </c>
    </row>
    <row r="96" spans="1:18">
      <c r="A96" s="5"/>
      <c r="B96" s="9" t="s">
        <v>214</v>
      </c>
      <c r="C96" s="11">
        <f>Miami!$C$18*10^3</f>
        <v>0</v>
      </c>
      <c r="D96" s="11">
        <f>Houston!$C$18*10^3</f>
        <v>0</v>
      </c>
      <c r="E96" s="11">
        <f>Phoenix!$C$18*10^3</f>
        <v>0</v>
      </c>
      <c r="F96" s="11">
        <f>Atlanta!$C$18*10^3</f>
        <v>0</v>
      </c>
      <c r="G96" s="11">
        <f>LosAngeles!$C$18*10^3</f>
        <v>0</v>
      </c>
      <c r="H96" s="11">
        <f>LasVegas!$C$18*10^3</f>
        <v>0</v>
      </c>
      <c r="I96" s="11">
        <f>SanFrancisco!$C$18*10^3</f>
        <v>0</v>
      </c>
      <c r="J96" s="11">
        <f>Baltimore!$C$18*10^3</f>
        <v>0</v>
      </c>
      <c r="K96" s="11">
        <f>Albuquerque!$C$18*10^3</f>
        <v>0</v>
      </c>
      <c r="L96" s="11">
        <f>Seattle!$C$18*10^3</f>
        <v>0</v>
      </c>
      <c r="M96" s="11">
        <f>Chicago!$C$18*10^3</f>
        <v>0</v>
      </c>
      <c r="N96" s="11">
        <f>Boulder!$C$18*10^3</f>
        <v>0</v>
      </c>
      <c r="O96" s="11">
        <f>Minneapolis!$C$18*10^3</f>
        <v>0</v>
      </c>
      <c r="P96" s="11">
        <f>Helena!$C$18*10^3</f>
        <v>0</v>
      </c>
      <c r="Q96" s="11">
        <f>Duluth!$C$18*10^3</f>
        <v>0</v>
      </c>
      <c r="R96" s="11">
        <f>Fairbanks!$C$18*10^3</f>
        <v>0</v>
      </c>
    </row>
    <row r="97" spans="1:18">
      <c r="A97" s="5"/>
      <c r="B97" s="9" t="s">
        <v>215</v>
      </c>
      <c r="C97" s="11">
        <f>Miami!$C$19*10^3</f>
        <v>0</v>
      </c>
      <c r="D97" s="11">
        <f>Houston!$C$19*10^3</f>
        <v>0</v>
      </c>
      <c r="E97" s="11">
        <f>Phoenix!$C$19*10^3</f>
        <v>0</v>
      </c>
      <c r="F97" s="11">
        <f>Atlanta!$C$19*10^3</f>
        <v>0</v>
      </c>
      <c r="G97" s="11">
        <f>LosAngeles!$C$19*10^3</f>
        <v>0</v>
      </c>
      <c r="H97" s="11">
        <f>LasVegas!$C$19*10^3</f>
        <v>0</v>
      </c>
      <c r="I97" s="11">
        <f>SanFrancisco!$C$19*10^3</f>
        <v>0</v>
      </c>
      <c r="J97" s="11">
        <f>Baltimore!$C$19*10^3</f>
        <v>0</v>
      </c>
      <c r="K97" s="11">
        <f>Albuquerque!$C$19*10^3</f>
        <v>0</v>
      </c>
      <c r="L97" s="11">
        <f>Seattle!$C$19*10^3</f>
        <v>0</v>
      </c>
      <c r="M97" s="11">
        <f>Chicago!$C$19*10^3</f>
        <v>0</v>
      </c>
      <c r="N97" s="11">
        <f>Boulder!$C$19*10^3</f>
        <v>0</v>
      </c>
      <c r="O97" s="11">
        <f>Minneapolis!$C$19*10^3</f>
        <v>0</v>
      </c>
      <c r="P97" s="11">
        <f>Helena!$C$19*10^3</f>
        <v>0</v>
      </c>
      <c r="Q97" s="11">
        <f>Duluth!$C$19*10^3</f>
        <v>0</v>
      </c>
      <c r="R97" s="11">
        <f>Fairbanks!$C$19*10^3</f>
        <v>0</v>
      </c>
    </row>
    <row r="98" spans="1:18">
      <c r="A98" s="5"/>
      <c r="B98" s="9" t="s">
        <v>216</v>
      </c>
      <c r="C98" s="11">
        <f>Miami!$C$20*10^3</f>
        <v>0</v>
      </c>
      <c r="D98" s="11">
        <f>Houston!$C$20*10^3</f>
        <v>0</v>
      </c>
      <c r="E98" s="11">
        <f>Phoenix!$C$20*10^3</f>
        <v>0</v>
      </c>
      <c r="F98" s="11">
        <f>Atlanta!$C$20*10^3</f>
        <v>0</v>
      </c>
      <c r="G98" s="11">
        <f>LosAngeles!$C$20*10^3</f>
        <v>0</v>
      </c>
      <c r="H98" s="11">
        <f>LasVegas!$C$20*10^3</f>
        <v>0</v>
      </c>
      <c r="I98" s="11">
        <f>SanFrancisco!$C$20*10^3</f>
        <v>0</v>
      </c>
      <c r="J98" s="11">
        <f>Baltimore!$C$20*10^3</f>
        <v>0</v>
      </c>
      <c r="K98" s="11">
        <f>Albuquerque!$C$20*10^3</f>
        <v>0</v>
      </c>
      <c r="L98" s="11">
        <f>Seattle!$C$20*10^3</f>
        <v>0</v>
      </c>
      <c r="M98" s="11">
        <f>Chicago!$C$20*10^3</f>
        <v>0</v>
      </c>
      <c r="N98" s="11">
        <f>Boulder!$C$20*10^3</f>
        <v>0</v>
      </c>
      <c r="O98" s="11">
        <f>Minneapolis!$C$20*10^3</f>
        <v>0</v>
      </c>
      <c r="P98" s="11">
        <f>Helena!$C$20*10^3</f>
        <v>0</v>
      </c>
      <c r="Q98" s="11">
        <f>Duluth!$C$20*10^3</f>
        <v>0</v>
      </c>
      <c r="R98" s="11">
        <f>Fairbanks!$C$20*10^3</f>
        <v>0</v>
      </c>
    </row>
    <row r="99" spans="1:18">
      <c r="A99" s="5"/>
      <c r="B99" s="9" t="s">
        <v>217</v>
      </c>
      <c r="C99" s="11">
        <f>Miami!$C$21*10^3</f>
        <v>0</v>
      </c>
      <c r="D99" s="11">
        <f>Houston!$C$21*10^3</f>
        <v>0</v>
      </c>
      <c r="E99" s="11">
        <f>Phoenix!$C$21*10^3</f>
        <v>0</v>
      </c>
      <c r="F99" s="11">
        <f>Atlanta!$C$21*10^3</f>
        <v>0</v>
      </c>
      <c r="G99" s="11">
        <f>LosAngeles!$C$21*10^3</f>
        <v>0</v>
      </c>
      <c r="H99" s="11">
        <f>LasVegas!$C$21*10^3</f>
        <v>0</v>
      </c>
      <c r="I99" s="11">
        <f>SanFrancisco!$C$21*10^3</f>
        <v>0</v>
      </c>
      <c r="J99" s="11">
        <f>Baltimore!$C$21*10^3</f>
        <v>0</v>
      </c>
      <c r="K99" s="11">
        <f>Albuquerque!$C$21*10^3</f>
        <v>0</v>
      </c>
      <c r="L99" s="11">
        <f>Seattle!$C$21*10^3</f>
        <v>0</v>
      </c>
      <c r="M99" s="11">
        <f>Chicago!$C$21*10^3</f>
        <v>0</v>
      </c>
      <c r="N99" s="11">
        <f>Boulder!$C$21*10^3</f>
        <v>0</v>
      </c>
      <c r="O99" s="11">
        <f>Minneapolis!$C$21*10^3</f>
        <v>0</v>
      </c>
      <c r="P99" s="11">
        <f>Helena!$C$21*10^3</f>
        <v>0</v>
      </c>
      <c r="Q99" s="11">
        <f>Duluth!$C$21*10^3</f>
        <v>0</v>
      </c>
      <c r="R99" s="11">
        <f>Fairbanks!$C$21*10^3</f>
        <v>0</v>
      </c>
    </row>
    <row r="100" spans="1:18">
      <c r="A100" s="5"/>
      <c r="B100" s="9" t="s">
        <v>218</v>
      </c>
      <c r="C100" s="11">
        <f>Miami!$C$22*10^3</f>
        <v>0</v>
      </c>
      <c r="D100" s="11">
        <f>Houston!$C$22*10^3</f>
        <v>0</v>
      </c>
      <c r="E100" s="11">
        <f>Phoenix!$C$22*10^3</f>
        <v>0</v>
      </c>
      <c r="F100" s="11">
        <f>Atlanta!$C$22*10^3</f>
        <v>0</v>
      </c>
      <c r="G100" s="11">
        <f>LosAngeles!$C$22*10^3</f>
        <v>0</v>
      </c>
      <c r="H100" s="11">
        <f>LasVegas!$C$22*10^3</f>
        <v>0</v>
      </c>
      <c r="I100" s="11">
        <f>SanFrancisco!$C$22*10^3</f>
        <v>0</v>
      </c>
      <c r="J100" s="11">
        <f>Baltimore!$C$22*10^3</f>
        <v>0</v>
      </c>
      <c r="K100" s="11">
        <f>Albuquerque!$C$22*10^3</f>
        <v>0</v>
      </c>
      <c r="L100" s="11">
        <f>Seattle!$C$22*10^3</f>
        <v>0</v>
      </c>
      <c r="M100" s="11">
        <f>Chicago!$C$22*10^3</f>
        <v>0</v>
      </c>
      <c r="N100" s="11">
        <f>Boulder!$C$22*10^3</f>
        <v>0</v>
      </c>
      <c r="O100" s="11">
        <f>Minneapolis!$C$22*10^3</f>
        <v>0</v>
      </c>
      <c r="P100" s="11">
        <f>Helena!$C$22*10^3</f>
        <v>0</v>
      </c>
      <c r="Q100" s="11">
        <f>Duluth!$C$22*10^3</f>
        <v>0</v>
      </c>
      <c r="R100" s="11">
        <f>Fairbanks!$C$22*10^3</f>
        <v>0</v>
      </c>
    </row>
    <row r="101" spans="1:18">
      <c r="A101" s="5"/>
      <c r="B101" s="9" t="s">
        <v>197</v>
      </c>
      <c r="C101" s="11">
        <f>Miami!$C$23*10^3</f>
        <v>0</v>
      </c>
      <c r="D101" s="11">
        <f>Houston!$C$23*10^3</f>
        <v>0</v>
      </c>
      <c r="E101" s="11">
        <f>Phoenix!$C$23*10^3</f>
        <v>0</v>
      </c>
      <c r="F101" s="11">
        <f>Atlanta!$C$23*10^3</f>
        <v>0</v>
      </c>
      <c r="G101" s="11">
        <f>LosAngeles!$C$23*10^3</f>
        <v>0</v>
      </c>
      <c r="H101" s="11">
        <f>LasVegas!$C$23*10^3</f>
        <v>0</v>
      </c>
      <c r="I101" s="11">
        <f>SanFrancisco!$C$23*10^3</f>
        <v>0</v>
      </c>
      <c r="J101" s="11">
        <f>Baltimore!$C$23*10^3</f>
        <v>0</v>
      </c>
      <c r="K101" s="11">
        <f>Albuquerque!$C$23*10^3</f>
        <v>0</v>
      </c>
      <c r="L101" s="11">
        <f>Seattle!$C$23*10^3</f>
        <v>0</v>
      </c>
      <c r="M101" s="11">
        <f>Chicago!$C$23*10^3</f>
        <v>0</v>
      </c>
      <c r="N101" s="11">
        <f>Boulder!$C$23*10^3</f>
        <v>0</v>
      </c>
      <c r="O101" s="11">
        <f>Minneapolis!$C$23*10^3</f>
        <v>0</v>
      </c>
      <c r="P101" s="11">
        <f>Helena!$C$23*10^3</f>
        <v>0</v>
      </c>
      <c r="Q101" s="11">
        <f>Duluth!$C$23*10^3</f>
        <v>0</v>
      </c>
      <c r="R101" s="11">
        <f>Fairbanks!$C$23*10^3</f>
        <v>0</v>
      </c>
    </row>
    <row r="102" spans="1:18">
      <c r="A102" s="5"/>
      <c r="B102" s="9" t="s">
        <v>219</v>
      </c>
      <c r="C102" s="11">
        <f>Miami!$C$24*10^3</f>
        <v>3870430</v>
      </c>
      <c r="D102" s="11">
        <f>Houston!$C$24*10^3</f>
        <v>4870730</v>
      </c>
      <c r="E102" s="11">
        <f>Phoenix!$C$24*10^3</f>
        <v>4296160</v>
      </c>
      <c r="F102" s="11">
        <f>Atlanta!$C$24*10^3</f>
        <v>5834140</v>
      </c>
      <c r="G102" s="11">
        <f>LosAngeles!$C$24*10^3</f>
        <v>5646860</v>
      </c>
      <c r="H102" s="11">
        <f>LasVegas!$C$24*10^3</f>
        <v>4988580</v>
      </c>
      <c r="I102" s="11">
        <f>SanFrancisco!$C$24*10^3</f>
        <v>6471290</v>
      </c>
      <c r="J102" s="11">
        <f>Baltimore!$C$24*10^3</f>
        <v>6591400</v>
      </c>
      <c r="K102" s="11">
        <f>Albuquerque!$C$24*10^3</f>
        <v>6447820</v>
      </c>
      <c r="L102" s="11">
        <f>Seattle!$C$24*10^3</f>
        <v>6985330</v>
      </c>
      <c r="M102" s="11">
        <f>Chicago!$C$24*10^3</f>
        <v>7256070</v>
      </c>
      <c r="N102" s="11">
        <f>Boulder!$C$24*10^3</f>
        <v>7221360</v>
      </c>
      <c r="O102" s="11">
        <f>Minneapolis!$C$24*10^3</f>
        <v>7830350</v>
      </c>
      <c r="P102" s="11">
        <f>Helena!$C$24*10^3</f>
        <v>7934640</v>
      </c>
      <c r="Q102" s="11">
        <f>Duluth!$C$24*10^3</f>
        <v>8777610</v>
      </c>
      <c r="R102" s="11">
        <f>Fairbanks!$C$24*10^3</f>
        <v>9924300</v>
      </c>
    </row>
    <row r="103" spans="1:18">
      <c r="A103" s="5"/>
      <c r="B103" s="9" t="s">
        <v>220</v>
      </c>
      <c r="C103" s="11">
        <f>Miami!$C$25*10^3</f>
        <v>0</v>
      </c>
      <c r="D103" s="11">
        <f>Houston!$C$25*10^3</f>
        <v>0</v>
      </c>
      <c r="E103" s="11">
        <f>Phoenix!$C$25*10^3</f>
        <v>0</v>
      </c>
      <c r="F103" s="11">
        <f>Atlanta!$C$25*10^3</f>
        <v>0</v>
      </c>
      <c r="G103" s="11">
        <f>LosAngeles!$C$25*10^3</f>
        <v>0</v>
      </c>
      <c r="H103" s="11">
        <f>LasVegas!$C$25*10^3</f>
        <v>0</v>
      </c>
      <c r="I103" s="11">
        <f>SanFrancisco!$C$25*10^3</f>
        <v>0</v>
      </c>
      <c r="J103" s="11">
        <f>Baltimore!$C$25*10^3</f>
        <v>0</v>
      </c>
      <c r="K103" s="11">
        <f>Albuquerque!$C$25*10^3</f>
        <v>0</v>
      </c>
      <c r="L103" s="11">
        <f>Seattle!$C$25*10^3</f>
        <v>0</v>
      </c>
      <c r="M103" s="11">
        <f>Chicago!$C$25*10^3</f>
        <v>0</v>
      </c>
      <c r="N103" s="11">
        <f>Boulder!$C$25*10^3</f>
        <v>0</v>
      </c>
      <c r="O103" s="11">
        <f>Minneapolis!$C$25*10^3</f>
        <v>0</v>
      </c>
      <c r="P103" s="11">
        <f>Helena!$C$25*10^3</f>
        <v>0</v>
      </c>
      <c r="Q103" s="11">
        <f>Duluth!$C$25*10^3</f>
        <v>0</v>
      </c>
      <c r="R103" s="11">
        <f>Fairbanks!$C$25*10^3</f>
        <v>0</v>
      </c>
    </row>
    <row r="104" spans="1:18">
      <c r="A104" s="5"/>
      <c r="B104" s="9" t="s">
        <v>221</v>
      </c>
      <c r="C104" s="11">
        <f>Miami!$C$26*10^3</f>
        <v>0</v>
      </c>
      <c r="D104" s="11">
        <f>Houston!$C$26*10^3</f>
        <v>0</v>
      </c>
      <c r="E104" s="11">
        <f>Phoenix!$C$26*10^3</f>
        <v>0</v>
      </c>
      <c r="F104" s="11">
        <f>Atlanta!$C$26*10^3</f>
        <v>0</v>
      </c>
      <c r="G104" s="11">
        <f>LosAngeles!$C$26*10^3</f>
        <v>0</v>
      </c>
      <c r="H104" s="11">
        <f>LasVegas!$C$26*10^3</f>
        <v>0</v>
      </c>
      <c r="I104" s="11">
        <f>SanFrancisco!$C$26*10^3</f>
        <v>0</v>
      </c>
      <c r="J104" s="11">
        <f>Baltimore!$C$26*10^3</f>
        <v>0</v>
      </c>
      <c r="K104" s="11">
        <f>Albuquerque!$C$26*10^3</f>
        <v>0</v>
      </c>
      <c r="L104" s="11">
        <f>Seattle!$C$26*10^3</f>
        <v>0</v>
      </c>
      <c r="M104" s="11">
        <f>Chicago!$C$26*10^3</f>
        <v>0</v>
      </c>
      <c r="N104" s="11">
        <f>Boulder!$C$26*10^3</f>
        <v>0</v>
      </c>
      <c r="O104" s="11">
        <f>Minneapolis!$C$26*10^3</f>
        <v>0</v>
      </c>
      <c r="P104" s="11">
        <f>Helena!$C$26*10^3</f>
        <v>0</v>
      </c>
      <c r="Q104" s="11">
        <f>Duluth!$C$26*10^3</f>
        <v>0</v>
      </c>
      <c r="R104" s="11">
        <f>Fairbanks!$C$26*10^3</f>
        <v>0</v>
      </c>
    </row>
    <row r="105" spans="1:18">
      <c r="A105" s="5"/>
      <c r="B105" s="9" t="s">
        <v>222</v>
      </c>
      <c r="C105" s="11">
        <f>Miami!$C$28*10^3</f>
        <v>5688870</v>
      </c>
      <c r="D105" s="11">
        <f>Houston!$C$28*10^3</f>
        <v>7482940</v>
      </c>
      <c r="E105" s="11">
        <f>Phoenix!$C$28*10^3</f>
        <v>6551410</v>
      </c>
      <c r="F105" s="11">
        <f>Atlanta!$C$28*10^3</f>
        <v>9040190</v>
      </c>
      <c r="G105" s="11">
        <f>LosAngeles!$C$28*10^3</f>
        <v>7577020</v>
      </c>
      <c r="H105" s="11">
        <f>LasVegas!$C$28*10^3</f>
        <v>7519670</v>
      </c>
      <c r="I105" s="11">
        <f>SanFrancisco!$C$28*10^3</f>
        <v>9099810</v>
      </c>
      <c r="J105" s="11">
        <f>Baltimore!$C$28*10^3</f>
        <v>11052900</v>
      </c>
      <c r="K105" s="11">
        <f>Albuquerque!$C$28*10^3</f>
        <v>9784680</v>
      </c>
      <c r="L105" s="11">
        <f>Seattle!$C$28*10^3</f>
        <v>10862830</v>
      </c>
      <c r="M105" s="11">
        <f>Chicago!$C$28*10^3</f>
        <v>13021710</v>
      </c>
      <c r="N105" s="11">
        <f>Boulder!$C$28*10^3</f>
        <v>11585980</v>
      </c>
      <c r="O105" s="11">
        <f>Minneapolis!$C$28*10^3</f>
        <v>15113110</v>
      </c>
      <c r="P105" s="11">
        <f>Helena!$C$28*10^3</f>
        <v>13973290</v>
      </c>
      <c r="Q105" s="11">
        <f>Duluth!$C$28*10^3</f>
        <v>17377000</v>
      </c>
      <c r="R105" s="11">
        <f>Fairbanks!$C$28*10^3</f>
        <v>23204010</v>
      </c>
    </row>
    <row r="106" spans="1:18">
      <c r="A106" s="5"/>
      <c r="B106" s="8" t="s">
        <v>304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</row>
    <row r="107" spans="1:18">
      <c r="A107" s="5"/>
      <c r="B107" s="9" t="s">
        <v>202</v>
      </c>
      <c r="C107" s="11">
        <f>Miami!$E$13*10^3</f>
        <v>0</v>
      </c>
      <c r="D107" s="11">
        <f>Houston!$E$13*10^3</f>
        <v>0</v>
      </c>
      <c r="E107" s="11">
        <f>Phoenix!$E$13*10^3</f>
        <v>0</v>
      </c>
      <c r="F107" s="11">
        <f>Atlanta!$E$13*10^3</f>
        <v>0</v>
      </c>
      <c r="G107" s="11">
        <f>LosAngeles!$E$13*10^3</f>
        <v>0</v>
      </c>
      <c r="H107" s="11">
        <f>LasVegas!$E$13*10^3</f>
        <v>0</v>
      </c>
      <c r="I107" s="11">
        <f>SanFrancisco!$E$13*10^3</f>
        <v>0</v>
      </c>
      <c r="J107" s="11">
        <f>Baltimore!$E$13*10^3</f>
        <v>0</v>
      </c>
      <c r="K107" s="11">
        <f>Albuquerque!$E$13*10^3</f>
        <v>0</v>
      </c>
      <c r="L107" s="11">
        <f>Seattle!$E$13*10^3</f>
        <v>0</v>
      </c>
      <c r="M107" s="11">
        <f>Chicago!$E$13*10^3</f>
        <v>0</v>
      </c>
      <c r="N107" s="11">
        <f>Boulder!$E$13*10^3</f>
        <v>0</v>
      </c>
      <c r="O107" s="11">
        <f>Minneapolis!$E$13*10^3</f>
        <v>0</v>
      </c>
      <c r="P107" s="11">
        <f>Helena!$E$13*10^3</f>
        <v>0</v>
      </c>
      <c r="Q107" s="11">
        <f>Duluth!$E$13*10^3</f>
        <v>0</v>
      </c>
      <c r="R107" s="11">
        <f>Fairbanks!$E$13*10^3</f>
        <v>0</v>
      </c>
    </row>
    <row r="108" spans="1:18">
      <c r="A108" s="5"/>
      <c r="B108" s="9" t="s">
        <v>203</v>
      </c>
      <c r="C108" s="11">
        <f>Miami!$E$14*10^3</f>
        <v>0</v>
      </c>
      <c r="D108" s="11">
        <f>Houston!$E$14*10^3</f>
        <v>0</v>
      </c>
      <c r="E108" s="11">
        <f>Phoenix!$E$14*10^3</f>
        <v>0</v>
      </c>
      <c r="F108" s="11">
        <f>Atlanta!$E$14*10^3</f>
        <v>0</v>
      </c>
      <c r="G108" s="11">
        <f>LosAngeles!$E$14*10^3</f>
        <v>0</v>
      </c>
      <c r="H108" s="11">
        <f>LasVegas!$E$14*10^3</f>
        <v>0</v>
      </c>
      <c r="I108" s="11">
        <f>SanFrancisco!$E$14*10^3</f>
        <v>0</v>
      </c>
      <c r="J108" s="11">
        <f>Baltimore!$E$14*10^3</f>
        <v>0</v>
      </c>
      <c r="K108" s="11">
        <f>Albuquerque!$E$14*10^3</f>
        <v>0</v>
      </c>
      <c r="L108" s="11">
        <f>Seattle!$E$14*10^3</f>
        <v>0</v>
      </c>
      <c r="M108" s="11">
        <f>Chicago!$E$14*10^3</f>
        <v>0</v>
      </c>
      <c r="N108" s="11">
        <f>Boulder!$E$14*10^3</f>
        <v>0</v>
      </c>
      <c r="O108" s="11">
        <f>Minneapolis!$E$14*10^3</f>
        <v>0</v>
      </c>
      <c r="P108" s="11">
        <f>Helena!$E$14*10^3</f>
        <v>0</v>
      </c>
      <c r="Q108" s="11">
        <f>Duluth!$E$14*10^3</f>
        <v>0</v>
      </c>
      <c r="R108" s="11">
        <f>Fairbanks!$E$14*10^3</f>
        <v>0</v>
      </c>
    </row>
    <row r="109" spans="1:18">
      <c r="A109" s="5"/>
      <c r="B109" s="9" t="s">
        <v>211</v>
      </c>
      <c r="C109" s="11">
        <f>Miami!$E$15*10^3</f>
        <v>0</v>
      </c>
      <c r="D109" s="11">
        <f>Houston!$E$15*10^3</f>
        <v>0</v>
      </c>
      <c r="E109" s="11">
        <f>Phoenix!$E$15*10^3</f>
        <v>0</v>
      </c>
      <c r="F109" s="11">
        <f>Atlanta!$E$15*10^3</f>
        <v>0</v>
      </c>
      <c r="G109" s="11">
        <f>LosAngeles!$E$15*10^3</f>
        <v>0</v>
      </c>
      <c r="H109" s="11">
        <f>LasVegas!$E$15*10^3</f>
        <v>0</v>
      </c>
      <c r="I109" s="11">
        <f>SanFrancisco!$E$15*10^3</f>
        <v>0</v>
      </c>
      <c r="J109" s="11">
        <f>Baltimore!$E$15*10^3</f>
        <v>0</v>
      </c>
      <c r="K109" s="11">
        <f>Albuquerque!$E$15*10^3</f>
        <v>0</v>
      </c>
      <c r="L109" s="11">
        <f>Seattle!$E$15*10^3</f>
        <v>0</v>
      </c>
      <c r="M109" s="11">
        <f>Chicago!$E$15*10^3</f>
        <v>0</v>
      </c>
      <c r="N109" s="11">
        <f>Boulder!$E$15*10^3</f>
        <v>0</v>
      </c>
      <c r="O109" s="11">
        <f>Minneapolis!$E$15*10^3</f>
        <v>0</v>
      </c>
      <c r="P109" s="11">
        <f>Helena!$E$15*10^3</f>
        <v>0</v>
      </c>
      <c r="Q109" s="11">
        <f>Duluth!$E$15*10^3</f>
        <v>0</v>
      </c>
      <c r="R109" s="11">
        <f>Fairbanks!$E$15*10^3</f>
        <v>0</v>
      </c>
    </row>
    <row r="110" spans="1:18">
      <c r="A110" s="5"/>
      <c r="B110" s="9" t="s">
        <v>212</v>
      </c>
      <c r="C110" s="11">
        <f>Miami!$E$16*10^3</f>
        <v>0</v>
      </c>
      <c r="D110" s="11">
        <f>Houston!$E$16*10^3</f>
        <v>0</v>
      </c>
      <c r="E110" s="11">
        <f>Phoenix!$E$16*10^3</f>
        <v>0</v>
      </c>
      <c r="F110" s="11">
        <f>Atlanta!$E$16*10^3</f>
        <v>0</v>
      </c>
      <c r="G110" s="11">
        <f>LosAngeles!$E$16*10^3</f>
        <v>0</v>
      </c>
      <c r="H110" s="11">
        <f>LasVegas!$E$16*10^3</f>
        <v>0</v>
      </c>
      <c r="I110" s="11">
        <f>SanFrancisco!$E$16*10^3</f>
        <v>0</v>
      </c>
      <c r="J110" s="11">
        <f>Baltimore!$E$16*10^3</f>
        <v>0</v>
      </c>
      <c r="K110" s="11">
        <f>Albuquerque!$E$16*10^3</f>
        <v>0</v>
      </c>
      <c r="L110" s="11">
        <f>Seattle!$E$16*10^3</f>
        <v>0</v>
      </c>
      <c r="M110" s="11">
        <f>Chicago!$E$16*10^3</f>
        <v>0</v>
      </c>
      <c r="N110" s="11">
        <f>Boulder!$E$16*10^3</f>
        <v>0</v>
      </c>
      <c r="O110" s="11">
        <f>Minneapolis!$E$16*10^3</f>
        <v>0</v>
      </c>
      <c r="P110" s="11">
        <f>Helena!$E$16*10^3</f>
        <v>0</v>
      </c>
      <c r="Q110" s="11">
        <f>Duluth!$E$16*10^3</f>
        <v>0</v>
      </c>
      <c r="R110" s="11">
        <f>Fairbanks!$E$16*10^3</f>
        <v>0</v>
      </c>
    </row>
    <row r="111" spans="1:18">
      <c r="A111" s="5"/>
      <c r="B111" s="9" t="s">
        <v>213</v>
      </c>
      <c r="C111" s="11">
        <f>Miami!$E$17*10^3</f>
        <v>0</v>
      </c>
      <c r="D111" s="11">
        <f>Houston!$E$17*10^3</f>
        <v>0</v>
      </c>
      <c r="E111" s="11">
        <f>Phoenix!$E$17*10^3</f>
        <v>0</v>
      </c>
      <c r="F111" s="11">
        <f>Atlanta!$E$17*10^3</f>
        <v>0</v>
      </c>
      <c r="G111" s="11">
        <f>LosAngeles!$E$17*10^3</f>
        <v>0</v>
      </c>
      <c r="H111" s="11">
        <f>LasVegas!$E$17*10^3</f>
        <v>0</v>
      </c>
      <c r="I111" s="11">
        <f>SanFrancisco!$E$17*10^3</f>
        <v>0</v>
      </c>
      <c r="J111" s="11">
        <f>Baltimore!$E$17*10^3</f>
        <v>0</v>
      </c>
      <c r="K111" s="11">
        <f>Albuquerque!$E$17*10^3</f>
        <v>0</v>
      </c>
      <c r="L111" s="11">
        <f>Seattle!$E$17*10^3</f>
        <v>0</v>
      </c>
      <c r="M111" s="11">
        <f>Chicago!$E$17*10^3</f>
        <v>0</v>
      </c>
      <c r="N111" s="11">
        <f>Boulder!$E$17*10^3</f>
        <v>0</v>
      </c>
      <c r="O111" s="11">
        <f>Minneapolis!$E$17*10^3</f>
        <v>0</v>
      </c>
      <c r="P111" s="11">
        <f>Helena!$E$17*10^3</f>
        <v>0</v>
      </c>
      <c r="Q111" s="11">
        <f>Duluth!$E$17*10^3</f>
        <v>0</v>
      </c>
      <c r="R111" s="11">
        <f>Fairbanks!$E$17*10^3</f>
        <v>0</v>
      </c>
    </row>
    <row r="112" spans="1:18">
      <c r="A112" s="5"/>
      <c r="B112" s="9" t="s">
        <v>214</v>
      </c>
      <c r="C112" s="11">
        <f>Miami!$E$18*10^3</f>
        <v>0</v>
      </c>
      <c r="D112" s="11">
        <f>Houston!$E$18*10^3</f>
        <v>0</v>
      </c>
      <c r="E112" s="11">
        <f>Phoenix!$E$18*10^3</f>
        <v>0</v>
      </c>
      <c r="F112" s="11">
        <f>Atlanta!$E$18*10^3</f>
        <v>0</v>
      </c>
      <c r="G112" s="11">
        <f>LosAngeles!$E$18*10^3</f>
        <v>0</v>
      </c>
      <c r="H112" s="11">
        <f>LasVegas!$E$18*10^3</f>
        <v>0</v>
      </c>
      <c r="I112" s="11">
        <f>SanFrancisco!$E$18*10^3</f>
        <v>0</v>
      </c>
      <c r="J112" s="11">
        <f>Baltimore!$E$18*10^3</f>
        <v>0</v>
      </c>
      <c r="K112" s="11">
        <f>Albuquerque!$E$18*10^3</f>
        <v>0</v>
      </c>
      <c r="L112" s="11">
        <f>Seattle!$E$18*10^3</f>
        <v>0</v>
      </c>
      <c r="M112" s="11">
        <f>Chicago!$E$18*10^3</f>
        <v>0</v>
      </c>
      <c r="N112" s="11">
        <f>Boulder!$E$18*10^3</f>
        <v>0</v>
      </c>
      <c r="O112" s="11">
        <f>Minneapolis!$E$18*10^3</f>
        <v>0</v>
      </c>
      <c r="P112" s="11">
        <f>Helena!$E$18*10^3</f>
        <v>0</v>
      </c>
      <c r="Q112" s="11">
        <f>Duluth!$E$18*10^3</f>
        <v>0</v>
      </c>
      <c r="R112" s="11">
        <f>Fairbanks!$E$18*10^3</f>
        <v>0</v>
      </c>
    </row>
    <row r="113" spans="1:18">
      <c r="A113" s="5"/>
      <c r="B113" s="9" t="s">
        <v>215</v>
      </c>
      <c r="C113" s="11">
        <f>Miami!$E$19*10^3</f>
        <v>0</v>
      </c>
      <c r="D113" s="11">
        <f>Houston!$E$19*10^3</f>
        <v>0</v>
      </c>
      <c r="E113" s="11">
        <f>Phoenix!$E$19*10^3</f>
        <v>0</v>
      </c>
      <c r="F113" s="11">
        <f>Atlanta!$E$19*10^3</f>
        <v>0</v>
      </c>
      <c r="G113" s="11">
        <f>LosAngeles!$E$19*10^3</f>
        <v>0</v>
      </c>
      <c r="H113" s="11">
        <f>LasVegas!$E$19*10^3</f>
        <v>0</v>
      </c>
      <c r="I113" s="11">
        <f>SanFrancisco!$E$19*10^3</f>
        <v>0</v>
      </c>
      <c r="J113" s="11">
        <f>Baltimore!$E$19*10^3</f>
        <v>0</v>
      </c>
      <c r="K113" s="11">
        <f>Albuquerque!$E$19*10^3</f>
        <v>0</v>
      </c>
      <c r="L113" s="11">
        <f>Seattle!$E$19*10^3</f>
        <v>0</v>
      </c>
      <c r="M113" s="11">
        <f>Chicago!$E$19*10^3</f>
        <v>0</v>
      </c>
      <c r="N113" s="11">
        <f>Boulder!$E$19*10^3</f>
        <v>0</v>
      </c>
      <c r="O113" s="11">
        <f>Minneapolis!$E$19*10^3</f>
        <v>0</v>
      </c>
      <c r="P113" s="11">
        <f>Helena!$E$19*10^3</f>
        <v>0</v>
      </c>
      <c r="Q113" s="11">
        <f>Duluth!$E$19*10^3</f>
        <v>0</v>
      </c>
      <c r="R113" s="11">
        <f>Fairbanks!$E$19*10^3</f>
        <v>0</v>
      </c>
    </row>
    <row r="114" spans="1:18">
      <c r="A114" s="5"/>
      <c r="B114" s="9" t="s">
        <v>216</v>
      </c>
      <c r="C114" s="11">
        <f>Miami!$E$20*10^3</f>
        <v>0</v>
      </c>
      <c r="D114" s="11">
        <f>Houston!$E$20*10^3</f>
        <v>0</v>
      </c>
      <c r="E114" s="11">
        <f>Phoenix!$E$20*10^3</f>
        <v>0</v>
      </c>
      <c r="F114" s="11">
        <f>Atlanta!$E$20*10^3</f>
        <v>0</v>
      </c>
      <c r="G114" s="11">
        <f>LosAngeles!$E$20*10^3</f>
        <v>0</v>
      </c>
      <c r="H114" s="11">
        <f>LasVegas!$E$20*10^3</f>
        <v>0</v>
      </c>
      <c r="I114" s="11">
        <f>SanFrancisco!$E$20*10^3</f>
        <v>0</v>
      </c>
      <c r="J114" s="11">
        <f>Baltimore!$E$20*10^3</f>
        <v>0</v>
      </c>
      <c r="K114" s="11">
        <f>Albuquerque!$E$20*10^3</f>
        <v>0</v>
      </c>
      <c r="L114" s="11">
        <f>Seattle!$E$20*10^3</f>
        <v>0</v>
      </c>
      <c r="M114" s="11">
        <f>Chicago!$E$20*10^3</f>
        <v>0</v>
      </c>
      <c r="N114" s="11">
        <f>Boulder!$E$20*10^3</f>
        <v>0</v>
      </c>
      <c r="O114" s="11">
        <f>Minneapolis!$E$20*10^3</f>
        <v>0</v>
      </c>
      <c r="P114" s="11">
        <f>Helena!$E$20*10^3</f>
        <v>0</v>
      </c>
      <c r="Q114" s="11">
        <f>Duluth!$E$20*10^3</f>
        <v>0</v>
      </c>
      <c r="R114" s="11">
        <f>Fairbanks!$E$20*10^3</f>
        <v>0</v>
      </c>
    </row>
    <row r="115" spans="1:18">
      <c r="A115" s="5"/>
      <c r="B115" s="9" t="s">
        <v>217</v>
      </c>
      <c r="C115" s="11">
        <f>Miami!$E$21*10^3</f>
        <v>0</v>
      </c>
      <c r="D115" s="11">
        <f>Houston!$E$21*10^3</f>
        <v>0</v>
      </c>
      <c r="E115" s="11">
        <f>Phoenix!$E$21*10^3</f>
        <v>0</v>
      </c>
      <c r="F115" s="11">
        <f>Atlanta!$E$21*10^3</f>
        <v>0</v>
      </c>
      <c r="G115" s="11">
        <f>LosAngeles!$E$21*10^3</f>
        <v>0</v>
      </c>
      <c r="H115" s="11">
        <f>LasVegas!$E$21*10^3</f>
        <v>0</v>
      </c>
      <c r="I115" s="11">
        <f>SanFrancisco!$E$21*10^3</f>
        <v>0</v>
      </c>
      <c r="J115" s="11">
        <f>Baltimore!$E$21*10^3</f>
        <v>0</v>
      </c>
      <c r="K115" s="11">
        <f>Albuquerque!$E$21*10^3</f>
        <v>0</v>
      </c>
      <c r="L115" s="11">
        <f>Seattle!$E$21*10^3</f>
        <v>0</v>
      </c>
      <c r="M115" s="11">
        <f>Chicago!$E$21*10^3</f>
        <v>0</v>
      </c>
      <c r="N115" s="11">
        <f>Boulder!$E$21*10^3</f>
        <v>0</v>
      </c>
      <c r="O115" s="11">
        <f>Minneapolis!$E$21*10^3</f>
        <v>0</v>
      </c>
      <c r="P115" s="11">
        <f>Helena!$E$21*10^3</f>
        <v>0</v>
      </c>
      <c r="Q115" s="11">
        <f>Duluth!$E$21*10^3</f>
        <v>0</v>
      </c>
      <c r="R115" s="11">
        <f>Fairbanks!$E$21*10^3</f>
        <v>0</v>
      </c>
    </row>
    <row r="116" spans="1:18">
      <c r="A116" s="5"/>
      <c r="B116" s="9" t="s">
        <v>218</v>
      </c>
      <c r="C116" s="11">
        <f>Miami!$E$22*10^3</f>
        <v>0</v>
      </c>
      <c r="D116" s="11">
        <f>Houston!$E$22*10^3</f>
        <v>0</v>
      </c>
      <c r="E116" s="11">
        <f>Phoenix!$E$22*10^3</f>
        <v>0</v>
      </c>
      <c r="F116" s="11">
        <f>Atlanta!$E$22*10^3</f>
        <v>0</v>
      </c>
      <c r="G116" s="11">
        <f>LosAngeles!$E$22*10^3</f>
        <v>0</v>
      </c>
      <c r="H116" s="11">
        <f>LasVegas!$E$22*10^3</f>
        <v>0</v>
      </c>
      <c r="I116" s="11">
        <f>SanFrancisco!$E$22*10^3</f>
        <v>0</v>
      </c>
      <c r="J116" s="11">
        <f>Baltimore!$E$22*10^3</f>
        <v>0</v>
      </c>
      <c r="K116" s="11">
        <f>Albuquerque!$E$22*10^3</f>
        <v>0</v>
      </c>
      <c r="L116" s="11">
        <f>Seattle!$E$22*10^3</f>
        <v>0</v>
      </c>
      <c r="M116" s="11">
        <f>Chicago!$E$22*10^3</f>
        <v>0</v>
      </c>
      <c r="N116" s="11">
        <f>Boulder!$E$22*10^3</f>
        <v>0</v>
      </c>
      <c r="O116" s="11">
        <f>Minneapolis!$E$22*10^3</f>
        <v>0</v>
      </c>
      <c r="P116" s="11">
        <f>Helena!$E$22*10^3</f>
        <v>0</v>
      </c>
      <c r="Q116" s="11">
        <f>Duluth!$E$22*10^3</f>
        <v>0</v>
      </c>
      <c r="R116" s="11">
        <f>Fairbanks!$E$22*10^3</f>
        <v>0</v>
      </c>
    </row>
    <row r="117" spans="1:18">
      <c r="A117" s="5"/>
      <c r="B117" s="9" t="s">
        <v>197</v>
      </c>
      <c r="C117" s="11">
        <f>Miami!$E$23*10^3</f>
        <v>0</v>
      </c>
      <c r="D117" s="11">
        <f>Houston!$E$23*10^3</f>
        <v>0</v>
      </c>
      <c r="E117" s="11">
        <f>Phoenix!$E$23*10^3</f>
        <v>0</v>
      </c>
      <c r="F117" s="11">
        <f>Atlanta!$E$23*10^3</f>
        <v>0</v>
      </c>
      <c r="G117" s="11">
        <f>LosAngeles!$E$23*10^3</f>
        <v>0</v>
      </c>
      <c r="H117" s="11">
        <f>LasVegas!$E$23*10^3</f>
        <v>0</v>
      </c>
      <c r="I117" s="11">
        <f>SanFrancisco!$E$23*10^3</f>
        <v>0</v>
      </c>
      <c r="J117" s="11">
        <f>Baltimore!$E$23*10^3</f>
        <v>0</v>
      </c>
      <c r="K117" s="11">
        <f>Albuquerque!$E$23*10^3</f>
        <v>0</v>
      </c>
      <c r="L117" s="11">
        <f>Seattle!$E$23*10^3</f>
        <v>0</v>
      </c>
      <c r="M117" s="11">
        <f>Chicago!$E$23*10^3</f>
        <v>0</v>
      </c>
      <c r="N117" s="11">
        <f>Boulder!$E$23*10^3</f>
        <v>0</v>
      </c>
      <c r="O117" s="11">
        <f>Minneapolis!$E$23*10^3</f>
        <v>0</v>
      </c>
      <c r="P117" s="11">
        <f>Helena!$E$23*10^3</f>
        <v>0</v>
      </c>
      <c r="Q117" s="11">
        <f>Duluth!$E$23*10^3</f>
        <v>0</v>
      </c>
      <c r="R117" s="11">
        <f>Fairbanks!$E$23*10^3</f>
        <v>0</v>
      </c>
    </row>
    <row r="118" spans="1:18">
      <c r="A118" s="5"/>
      <c r="B118" s="9" t="s">
        <v>219</v>
      </c>
      <c r="C118" s="11">
        <f>Miami!$E$24*10^3</f>
        <v>0</v>
      </c>
      <c r="D118" s="11">
        <f>Houston!$E$24*10^3</f>
        <v>0</v>
      </c>
      <c r="E118" s="11">
        <f>Phoenix!$E$24*10^3</f>
        <v>0</v>
      </c>
      <c r="F118" s="11">
        <f>Atlanta!$E$24*10^3</f>
        <v>0</v>
      </c>
      <c r="G118" s="11">
        <f>LosAngeles!$E$24*10^3</f>
        <v>0</v>
      </c>
      <c r="H118" s="11">
        <f>LasVegas!$E$24*10^3</f>
        <v>0</v>
      </c>
      <c r="I118" s="11">
        <f>SanFrancisco!$E$24*10^3</f>
        <v>0</v>
      </c>
      <c r="J118" s="11">
        <f>Baltimore!$E$24*10^3</f>
        <v>0</v>
      </c>
      <c r="K118" s="11">
        <f>Albuquerque!$E$24*10^3</f>
        <v>0</v>
      </c>
      <c r="L118" s="11">
        <f>Seattle!$E$24*10^3</f>
        <v>0</v>
      </c>
      <c r="M118" s="11">
        <f>Chicago!$E$24*10^3</f>
        <v>0</v>
      </c>
      <c r="N118" s="11">
        <f>Boulder!$E$24*10^3</f>
        <v>0</v>
      </c>
      <c r="O118" s="11">
        <f>Minneapolis!$E$24*10^3</f>
        <v>0</v>
      </c>
      <c r="P118" s="11">
        <f>Helena!$E$24*10^3</f>
        <v>0</v>
      </c>
      <c r="Q118" s="11">
        <f>Duluth!$E$24*10^3</f>
        <v>0</v>
      </c>
      <c r="R118" s="11">
        <f>Fairbanks!$E$24*10^3</f>
        <v>0</v>
      </c>
    </row>
    <row r="119" spans="1:18">
      <c r="A119" s="5"/>
      <c r="B119" s="9" t="s">
        <v>220</v>
      </c>
      <c r="C119" s="11">
        <f>Miami!$E$25*10^3</f>
        <v>0</v>
      </c>
      <c r="D119" s="11">
        <f>Houston!$E$25*10^3</f>
        <v>0</v>
      </c>
      <c r="E119" s="11">
        <f>Phoenix!$E$25*10^3</f>
        <v>0</v>
      </c>
      <c r="F119" s="11">
        <f>Atlanta!$E$25*10^3</f>
        <v>0</v>
      </c>
      <c r="G119" s="11">
        <f>LosAngeles!$E$25*10^3</f>
        <v>0</v>
      </c>
      <c r="H119" s="11">
        <f>LasVegas!$E$25*10^3</f>
        <v>0</v>
      </c>
      <c r="I119" s="11">
        <f>SanFrancisco!$E$25*10^3</f>
        <v>0</v>
      </c>
      <c r="J119" s="11">
        <f>Baltimore!$E$25*10^3</f>
        <v>0</v>
      </c>
      <c r="K119" s="11">
        <f>Albuquerque!$E$25*10^3</f>
        <v>0</v>
      </c>
      <c r="L119" s="11">
        <f>Seattle!$E$25*10^3</f>
        <v>0</v>
      </c>
      <c r="M119" s="11">
        <f>Chicago!$E$25*10^3</f>
        <v>0</v>
      </c>
      <c r="N119" s="11">
        <f>Boulder!$E$25*10^3</f>
        <v>0</v>
      </c>
      <c r="O119" s="11">
        <f>Minneapolis!$E$25*10^3</f>
        <v>0</v>
      </c>
      <c r="P119" s="11">
        <f>Helena!$E$25*10^3</f>
        <v>0</v>
      </c>
      <c r="Q119" s="11">
        <f>Duluth!$E$25*10^3</f>
        <v>0</v>
      </c>
      <c r="R119" s="11">
        <f>Fairbanks!$E$25*10^3</f>
        <v>0</v>
      </c>
    </row>
    <row r="120" spans="1:18">
      <c r="A120" s="5"/>
      <c r="B120" s="9" t="s">
        <v>221</v>
      </c>
      <c r="C120" s="11">
        <f>Miami!$E$26*10^3</f>
        <v>0</v>
      </c>
      <c r="D120" s="11">
        <f>Houston!$E$26*10^3</f>
        <v>0</v>
      </c>
      <c r="E120" s="11">
        <f>Phoenix!$E$26*10^3</f>
        <v>0</v>
      </c>
      <c r="F120" s="11">
        <f>Atlanta!$E$26*10^3</f>
        <v>0</v>
      </c>
      <c r="G120" s="11">
        <f>LosAngeles!$E$26*10^3</f>
        <v>0</v>
      </c>
      <c r="H120" s="11">
        <f>LasVegas!$E$26*10^3</f>
        <v>0</v>
      </c>
      <c r="I120" s="11">
        <f>SanFrancisco!$E$26*10^3</f>
        <v>0</v>
      </c>
      <c r="J120" s="11">
        <f>Baltimore!$E$26*10^3</f>
        <v>0</v>
      </c>
      <c r="K120" s="11">
        <f>Albuquerque!$E$26*10^3</f>
        <v>0</v>
      </c>
      <c r="L120" s="11">
        <f>Seattle!$E$26*10^3</f>
        <v>0</v>
      </c>
      <c r="M120" s="11">
        <f>Chicago!$E$26*10^3</f>
        <v>0</v>
      </c>
      <c r="N120" s="11">
        <f>Boulder!$E$26*10^3</f>
        <v>0</v>
      </c>
      <c r="O120" s="11">
        <f>Minneapolis!$E$26*10^3</f>
        <v>0</v>
      </c>
      <c r="P120" s="11">
        <f>Helena!$E$26*10^3</f>
        <v>0</v>
      </c>
      <c r="Q120" s="11">
        <f>Duluth!$E$26*10^3</f>
        <v>0</v>
      </c>
      <c r="R120" s="11">
        <f>Fairbanks!$E$26*10^3</f>
        <v>0</v>
      </c>
    </row>
    <row r="121" spans="1:18">
      <c r="A121" s="5"/>
      <c r="B121" s="9" t="s">
        <v>222</v>
      </c>
      <c r="C121" s="11">
        <f>Miami!$E$28*10^3</f>
        <v>0</v>
      </c>
      <c r="D121" s="11">
        <f>Houston!$E$28*10^3</f>
        <v>0</v>
      </c>
      <c r="E121" s="11">
        <f>Phoenix!$E$28*10^3</f>
        <v>0</v>
      </c>
      <c r="F121" s="11">
        <f>Atlanta!$E$28*10^3</f>
        <v>0</v>
      </c>
      <c r="G121" s="11">
        <f>LosAngeles!$E$28*10^3</f>
        <v>0</v>
      </c>
      <c r="H121" s="11">
        <f>LasVegas!$E$28*10^3</f>
        <v>0</v>
      </c>
      <c r="I121" s="11">
        <f>SanFrancisco!$E$28*10^3</f>
        <v>0</v>
      </c>
      <c r="J121" s="11">
        <f>Baltimore!$E$28*10^3</f>
        <v>0</v>
      </c>
      <c r="K121" s="11">
        <f>Albuquerque!$E$28*10^3</f>
        <v>0</v>
      </c>
      <c r="L121" s="11">
        <f>Seattle!$E$28*10^3</f>
        <v>0</v>
      </c>
      <c r="M121" s="11">
        <f>Chicago!$E$28*10^3</f>
        <v>0</v>
      </c>
      <c r="N121" s="11">
        <f>Boulder!$E$28*10^3</f>
        <v>0</v>
      </c>
      <c r="O121" s="11">
        <f>Minneapolis!$E$28*10^3</f>
        <v>0</v>
      </c>
      <c r="P121" s="11">
        <f>Helena!$E$28*10^3</f>
        <v>0</v>
      </c>
      <c r="Q121" s="11">
        <f>Duluth!$E$28*10^3</f>
        <v>0</v>
      </c>
      <c r="R121" s="11">
        <f>Fairbanks!$E$28*10^3</f>
        <v>0</v>
      </c>
    </row>
    <row r="122" spans="1:18">
      <c r="A122" s="5"/>
      <c r="B122" s="8" t="s">
        <v>305</v>
      </c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</row>
    <row r="123" spans="1:18">
      <c r="A123" s="5"/>
      <c r="B123" s="9" t="s">
        <v>202</v>
      </c>
      <c r="C123" s="11">
        <f>Miami!$F$13*10^3</f>
        <v>0</v>
      </c>
      <c r="D123" s="11">
        <f>Houston!$F$13*10^3</f>
        <v>0</v>
      </c>
      <c r="E123" s="11">
        <f>Phoenix!$F$13*10^3</f>
        <v>0</v>
      </c>
      <c r="F123" s="11">
        <f>Atlanta!$F$13*10^3</f>
        <v>0</v>
      </c>
      <c r="G123" s="11">
        <f>LosAngeles!$F$13*10^3</f>
        <v>0</v>
      </c>
      <c r="H123" s="11">
        <f>LasVegas!$F$13*10^3</f>
        <v>0</v>
      </c>
      <c r="I123" s="11">
        <f>SanFrancisco!$F$13*10^3</f>
        <v>0</v>
      </c>
      <c r="J123" s="11">
        <f>Baltimore!$F$13*10^3</f>
        <v>0</v>
      </c>
      <c r="K123" s="11">
        <f>Albuquerque!$F$13*10^3</f>
        <v>0</v>
      </c>
      <c r="L123" s="11">
        <f>Seattle!$F$13*10^3</f>
        <v>0</v>
      </c>
      <c r="M123" s="11">
        <f>Chicago!$F$13*10^3</f>
        <v>0</v>
      </c>
      <c r="N123" s="11">
        <f>Boulder!$F$13*10^3</f>
        <v>0</v>
      </c>
      <c r="O123" s="11">
        <f>Minneapolis!$F$13*10^3</f>
        <v>0</v>
      </c>
      <c r="P123" s="11">
        <f>Helena!$F$13*10^3</f>
        <v>0</v>
      </c>
      <c r="Q123" s="11">
        <f>Duluth!$F$13*10^3</f>
        <v>0</v>
      </c>
      <c r="R123" s="11">
        <f>Fairbanks!$F$13*10^3</f>
        <v>0</v>
      </c>
    </row>
    <row r="124" spans="1:18">
      <c r="A124" s="5"/>
      <c r="B124" s="9" t="s">
        <v>203</v>
      </c>
      <c r="C124" s="11">
        <f>Miami!$F$14*10^3</f>
        <v>0</v>
      </c>
      <c r="D124" s="11">
        <f>Houston!$F$14*10^3</f>
        <v>0</v>
      </c>
      <c r="E124" s="11">
        <f>Phoenix!$F$14*10^3</f>
        <v>0</v>
      </c>
      <c r="F124" s="11">
        <f>Atlanta!$F$14*10^3</f>
        <v>0</v>
      </c>
      <c r="G124" s="11">
        <f>LosAngeles!$F$14*10^3</f>
        <v>0</v>
      </c>
      <c r="H124" s="11">
        <f>LasVegas!$F$14*10^3</f>
        <v>0</v>
      </c>
      <c r="I124" s="11">
        <f>SanFrancisco!$F$14*10^3</f>
        <v>0</v>
      </c>
      <c r="J124" s="11">
        <f>Baltimore!$F$14*10^3</f>
        <v>0</v>
      </c>
      <c r="K124" s="11">
        <f>Albuquerque!$F$14*10^3</f>
        <v>0</v>
      </c>
      <c r="L124" s="11">
        <f>Seattle!$F$14*10^3</f>
        <v>0</v>
      </c>
      <c r="M124" s="11">
        <f>Chicago!$F$14*10^3</f>
        <v>0</v>
      </c>
      <c r="N124" s="11">
        <f>Boulder!$F$14*10^3</f>
        <v>0</v>
      </c>
      <c r="O124" s="11">
        <f>Minneapolis!$F$14*10^3</f>
        <v>0</v>
      </c>
      <c r="P124" s="11">
        <f>Helena!$F$14*10^3</f>
        <v>0</v>
      </c>
      <c r="Q124" s="11">
        <f>Duluth!$F$14*10^3</f>
        <v>0</v>
      </c>
      <c r="R124" s="11">
        <f>Fairbanks!$F$14*10^3</f>
        <v>0</v>
      </c>
    </row>
    <row r="125" spans="1:18">
      <c r="A125" s="5"/>
      <c r="B125" s="9" t="s">
        <v>211</v>
      </c>
      <c r="C125" s="11">
        <f>Miami!$F$15*10^3</f>
        <v>0</v>
      </c>
      <c r="D125" s="11">
        <f>Houston!$F$15*10^3</f>
        <v>0</v>
      </c>
      <c r="E125" s="11">
        <f>Phoenix!$F$15*10^3</f>
        <v>0</v>
      </c>
      <c r="F125" s="11">
        <f>Atlanta!$F$15*10^3</f>
        <v>0</v>
      </c>
      <c r="G125" s="11">
        <f>LosAngeles!$F$15*10^3</f>
        <v>0</v>
      </c>
      <c r="H125" s="11">
        <f>LasVegas!$F$15*10^3</f>
        <v>0</v>
      </c>
      <c r="I125" s="11">
        <f>SanFrancisco!$F$15*10^3</f>
        <v>0</v>
      </c>
      <c r="J125" s="11">
        <f>Baltimore!$F$15*10^3</f>
        <v>0</v>
      </c>
      <c r="K125" s="11">
        <f>Albuquerque!$F$15*10^3</f>
        <v>0</v>
      </c>
      <c r="L125" s="11">
        <f>Seattle!$F$15*10^3</f>
        <v>0</v>
      </c>
      <c r="M125" s="11">
        <f>Chicago!$F$15*10^3</f>
        <v>0</v>
      </c>
      <c r="N125" s="11">
        <f>Boulder!$F$15*10^3</f>
        <v>0</v>
      </c>
      <c r="O125" s="11">
        <f>Minneapolis!$F$15*10^3</f>
        <v>0</v>
      </c>
      <c r="P125" s="11">
        <f>Helena!$F$15*10^3</f>
        <v>0</v>
      </c>
      <c r="Q125" s="11">
        <f>Duluth!$F$15*10^3</f>
        <v>0</v>
      </c>
      <c r="R125" s="11">
        <f>Fairbanks!$F$15*10^3</f>
        <v>0</v>
      </c>
    </row>
    <row r="126" spans="1:18">
      <c r="A126" s="5"/>
      <c r="B126" s="9" t="s">
        <v>212</v>
      </c>
      <c r="C126" s="11">
        <f>Miami!$F$16*10^3</f>
        <v>0</v>
      </c>
      <c r="D126" s="11">
        <f>Houston!$F$16*10^3</f>
        <v>0</v>
      </c>
      <c r="E126" s="11">
        <f>Phoenix!$F$16*10^3</f>
        <v>0</v>
      </c>
      <c r="F126" s="11">
        <f>Atlanta!$F$16*10^3</f>
        <v>0</v>
      </c>
      <c r="G126" s="11">
        <f>LosAngeles!$F$16*10^3</f>
        <v>0</v>
      </c>
      <c r="H126" s="11">
        <f>LasVegas!$F$16*10^3</f>
        <v>0</v>
      </c>
      <c r="I126" s="11">
        <f>SanFrancisco!$F$16*10^3</f>
        <v>0</v>
      </c>
      <c r="J126" s="11">
        <f>Baltimore!$F$16*10^3</f>
        <v>0</v>
      </c>
      <c r="K126" s="11">
        <f>Albuquerque!$F$16*10^3</f>
        <v>0</v>
      </c>
      <c r="L126" s="11">
        <f>Seattle!$F$16*10^3</f>
        <v>0</v>
      </c>
      <c r="M126" s="11">
        <f>Chicago!$F$16*10^3</f>
        <v>0</v>
      </c>
      <c r="N126" s="11">
        <f>Boulder!$F$16*10^3</f>
        <v>0</v>
      </c>
      <c r="O126" s="11">
        <f>Minneapolis!$F$16*10^3</f>
        <v>0</v>
      </c>
      <c r="P126" s="11">
        <f>Helena!$F$16*10^3</f>
        <v>0</v>
      </c>
      <c r="Q126" s="11">
        <f>Duluth!$F$16*10^3</f>
        <v>0</v>
      </c>
      <c r="R126" s="11">
        <f>Fairbanks!$F$16*10^3</f>
        <v>0</v>
      </c>
    </row>
    <row r="127" spans="1:18">
      <c r="A127" s="5"/>
      <c r="B127" s="9" t="s">
        <v>213</v>
      </c>
      <c r="C127" s="11">
        <f>Miami!$F$17*10^3</f>
        <v>0</v>
      </c>
      <c r="D127" s="11">
        <f>Houston!$F$17*10^3</f>
        <v>0</v>
      </c>
      <c r="E127" s="11">
        <f>Phoenix!$F$17*10^3</f>
        <v>0</v>
      </c>
      <c r="F127" s="11">
        <f>Atlanta!$F$17*10^3</f>
        <v>0</v>
      </c>
      <c r="G127" s="11">
        <f>LosAngeles!$F$17*10^3</f>
        <v>0</v>
      </c>
      <c r="H127" s="11">
        <f>LasVegas!$F$17*10^3</f>
        <v>0</v>
      </c>
      <c r="I127" s="11">
        <f>SanFrancisco!$F$17*10^3</f>
        <v>0</v>
      </c>
      <c r="J127" s="11">
        <f>Baltimore!$F$17*10^3</f>
        <v>0</v>
      </c>
      <c r="K127" s="11">
        <f>Albuquerque!$F$17*10^3</f>
        <v>0</v>
      </c>
      <c r="L127" s="11">
        <f>Seattle!$F$17*10^3</f>
        <v>0</v>
      </c>
      <c r="M127" s="11">
        <f>Chicago!$F$17*10^3</f>
        <v>0</v>
      </c>
      <c r="N127" s="11">
        <f>Boulder!$F$17*10^3</f>
        <v>0</v>
      </c>
      <c r="O127" s="11">
        <f>Minneapolis!$F$17*10^3</f>
        <v>0</v>
      </c>
      <c r="P127" s="11">
        <f>Helena!$F$17*10^3</f>
        <v>0</v>
      </c>
      <c r="Q127" s="11">
        <f>Duluth!$F$17*10^3</f>
        <v>0</v>
      </c>
      <c r="R127" s="11">
        <f>Fairbanks!$F$17*10^3</f>
        <v>0</v>
      </c>
    </row>
    <row r="128" spans="1:18">
      <c r="A128" s="5"/>
      <c r="B128" s="9" t="s">
        <v>214</v>
      </c>
      <c r="C128" s="11">
        <f>Miami!$F$18*10^3</f>
        <v>0</v>
      </c>
      <c r="D128" s="11">
        <f>Houston!$F$18*10^3</f>
        <v>0</v>
      </c>
      <c r="E128" s="11">
        <f>Phoenix!$F$18*10^3</f>
        <v>0</v>
      </c>
      <c r="F128" s="11">
        <f>Atlanta!$F$18*10^3</f>
        <v>0</v>
      </c>
      <c r="G128" s="11">
        <f>LosAngeles!$F$18*10^3</f>
        <v>0</v>
      </c>
      <c r="H128" s="11">
        <f>LasVegas!$F$18*10^3</f>
        <v>0</v>
      </c>
      <c r="I128" s="11">
        <f>SanFrancisco!$F$18*10^3</f>
        <v>0</v>
      </c>
      <c r="J128" s="11">
        <f>Baltimore!$F$18*10^3</f>
        <v>0</v>
      </c>
      <c r="K128" s="11">
        <f>Albuquerque!$F$18*10^3</f>
        <v>0</v>
      </c>
      <c r="L128" s="11">
        <f>Seattle!$F$18*10^3</f>
        <v>0</v>
      </c>
      <c r="M128" s="11">
        <f>Chicago!$F$18*10^3</f>
        <v>0</v>
      </c>
      <c r="N128" s="11">
        <f>Boulder!$F$18*10^3</f>
        <v>0</v>
      </c>
      <c r="O128" s="11">
        <f>Minneapolis!$F$18*10^3</f>
        <v>0</v>
      </c>
      <c r="P128" s="11">
        <f>Helena!$F$18*10^3</f>
        <v>0</v>
      </c>
      <c r="Q128" s="11">
        <f>Duluth!$F$18*10^3</f>
        <v>0</v>
      </c>
      <c r="R128" s="11">
        <f>Fairbanks!$F$18*10^3</f>
        <v>0</v>
      </c>
    </row>
    <row r="129" spans="1:18">
      <c r="A129" s="5"/>
      <c r="B129" s="9" t="s">
        <v>215</v>
      </c>
      <c r="C129" s="11">
        <f>Miami!$F$19*10^3</f>
        <v>0</v>
      </c>
      <c r="D129" s="11">
        <f>Houston!$F$19*10^3</f>
        <v>0</v>
      </c>
      <c r="E129" s="11">
        <f>Phoenix!$F$19*10^3</f>
        <v>0</v>
      </c>
      <c r="F129" s="11">
        <f>Atlanta!$F$19*10^3</f>
        <v>0</v>
      </c>
      <c r="G129" s="11">
        <f>LosAngeles!$F$19*10^3</f>
        <v>0</v>
      </c>
      <c r="H129" s="11">
        <f>LasVegas!$F$19*10^3</f>
        <v>0</v>
      </c>
      <c r="I129" s="11">
        <f>SanFrancisco!$F$19*10^3</f>
        <v>0</v>
      </c>
      <c r="J129" s="11">
        <f>Baltimore!$F$19*10^3</f>
        <v>0</v>
      </c>
      <c r="K129" s="11">
        <f>Albuquerque!$F$19*10^3</f>
        <v>0</v>
      </c>
      <c r="L129" s="11">
        <f>Seattle!$F$19*10^3</f>
        <v>0</v>
      </c>
      <c r="M129" s="11">
        <f>Chicago!$F$19*10^3</f>
        <v>0</v>
      </c>
      <c r="N129" s="11">
        <f>Boulder!$F$19*10^3</f>
        <v>0</v>
      </c>
      <c r="O129" s="11">
        <f>Minneapolis!$F$19*10^3</f>
        <v>0</v>
      </c>
      <c r="P129" s="11">
        <f>Helena!$F$19*10^3</f>
        <v>0</v>
      </c>
      <c r="Q129" s="11">
        <f>Duluth!$F$19*10^3</f>
        <v>0</v>
      </c>
      <c r="R129" s="11">
        <f>Fairbanks!$F$19*10^3</f>
        <v>0</v>
      </c>
    </row>
    <row r="130" spans="1:18">
      <c r="A130" s="5"/>
      <c r="B130" s="9" t="s">
        <v>216</v>
      </c>
      <c r="C130" s="11">
        <f>Miami!$F$20*10^3</f>
        <v>0</v>
      </c>
      <c r="D130" s="11">
        <f>Houston!$F$20*10^3</f>
        <v>0</v>
      </c>
      <c r="E130" s="11">
        <f>Phoenix!$F$20*10^3</f>
        <v>0</v>
      </c>
      <c r="F130" s="11">
        <f>Atlanta!$F$20*10^3</f>
        <v>0</v>
      </c>
      <c r="G130" s="11">
        <f>LosAngeles!$F$20*10^3</f>
        <v>0</v>
      </c>
      <c r="H130" s="11">
        <f>LasVegas!$F$20*10^3</f>
        <v>0</v>
      </c>
      <c r="I130" s="11">
        <f>SanFrancisco!$F$20*10^3</f>
        <v>0</v>
      </c>
      <c r="J130" s="11">
        <f>Baltimore!$F$20*10^3</f>
        <v>0</v>
      </c>
      <c r="K130" s="11">
        <f>Albuquerque!$F$20*10^3</f>
        <v>0</v>
      </c>
      <c r="L130" s="11">
        <f>Seattle!$F$20*10^3</f>
        <v>0</v>
      </c>
      <c r="M130" s="11">
        <f>Chicago!$F$20*10^3</f>
        <v>0</v>
      </c>
      <c r="N130" s="11">
        <f>Boulder!$F$20*10^3</f>
        <v>0</v>
      </c>
      <c r="O130" s="11">
        <f>Minneapolis!$F$20*10^3</f>
        <v>0</v>
      </c>
      <c r="P130" s="11">
        <f>Helena!$F$20*10^3</f>
        <v>0</v>
      </c>
      <c r="Q130" s="11">
        <f>Duluth!$F$20*10^3</f>
        <v>0</v>
      </c>
      <c r="R130" s="11">
        <f>Fairbanks!$F$20*10^3</f>
        <v>0</v>
      </c>
    </row>
    <row r="131" spans="1:18">
      <c r="A131" s="5"/>
      <c r="B131" s="9" t="s">
        <v>217</v>
      </c>
      <c r="C131" s="11">
        <f>Miami!$F$21*10^3</f>
        <v>0</v>
      </c>
      <c r="D131" s="11">
        <f>Houston!$F$21*10^3</f>
        <v>0</v>
      </c>
      <c r="E131" s="11">
        <f>Phoenix!$F$21*10^3</f>
        <v>0</v>
      </c>
      <c r="F131" s="11">
        <f>Atlanta!$F$21*10^3</f>
        <v>0</v>
      </c>
      <c r="G131" s="11">
        <f>LosAngeles!$F$21*10^3</f>
        <v>0</v>
      </c>
      <c r="H131" s="11">
        <f>LasVegas!$F$21*10^3</f>
        <v>0</v>
      </c>
      <c r="I131" s="11">
        <f>SanFrancisco!$F$21*10^3</f>
        <v>0</v>
      </c>
      <c r="J131" s="11">
        <f>Baltimore!$F$21*10^3</f>
        <v>0</v>
      </c>
      <c r="K131" s="11">
        <f>Albuquerque!$F$21*10^3</f>
        <v>0</v>
      </c>
      <c r="L131" s="11">
        <f>Seattle!$F$21*10^3</f>
        <v>0</v>
      </c>
      <c r="M131" s="11">
        <f>Chicago!$F$21*10^3</f>
        <v>0</v>
      </c>
      <c r="N131" s="11">
        <f>Boulder!$F$21*10^3</f>
        <v>0</v>
      </c>
      <c r="O131" s="11">
        <f>Minneapolis!$F$21*10^3</f>
        <v>0</v>
      </c>
      <c r="P131" s="11">
        <f>Helena!$F$21*10^3</f>
        <v>0</v>
      </c>
      <c r="Q131" s="11">
        <f>Duluth!$F$21*10^3</f>
        <v>0</v>
      </c>
      <c r="R131" s="11">
        <f>Fairbanks!$F$21*10^3</f>
        <v>0</v>
      </c>
    </row>
    <row r="132" spans="1:18">
      <c r="A132" s="5"/>
      <c r="B132" s="9" t="s">
        <v>218</v>
      </c>
      <c r="C132" s="11">
        <f>Miami!$F$22*10^3</f>
        <v>0</v>
      </c>
      <c r="D132" s="11">
        <f>Houston!$F$22*10^3</f>
        <v>0</v>
      </c>
      <c r="E132" s="11">
        <f>Phoenix!$F$22*10^3</f>
        <v>0</v>
      </c>
      <c r="F132" s="11">
        <f>Atlanta!$F$22*10^3</f>
        <v>0</v>
      </c>
      <c r="G132" s="11">
        <f>LosAngeles!$F$22*10^3</f>
        <v>0</v>
      </c>
      <c r="H132" s="11">
        <f>LasVegas!$F$22*10^3</f>
        <v>0</v>
      </c>
      <c r="I132" s="11">
        <f>SanFrancisco!$F$22*10^3</f>
        <v>0</v>
      </c>
      <c r="J132" s="11">
        <f>Baltimore!$F$22*10^3</f>
        <v>0</v>
      </c>
      <c r="K132" s="11">
        <f>Albuquerque!$F$22*10^3</f>
        <v>0</v>
      </c>
      <c r="L132" s="11">
        <f>Seattle!$F$22*10^3</f>
        <v>0</v>
      </c>
      <c r="M132" s="11">
        <f>Chicago!$F$22*10^3</f>
        <v>0</v>
      </c>
      <c r="N132" s="11">
        <f>Boulder!$F$22*10^3</f>
        <v>0</v>
      </c>
      <c r="O132" s="11">
        <f>Minneapolis!$F$22*10^3</f>
        <v>0</v>
      </c>
      <c r="P132" s="11">
        <f>Helena!$F$22*10^3</f>
        <v>0</v>
      </c>
      <c r="Q132" s="11">
        <f>Duluth!$F$22*10^3</f>
        <v>0</v>
      </c>
      <c r="R132" s="11">
        <f>Fairbanks!$F$22*10^3</f>
        <v>0</v>
      </c>
    </row>
    <row r="133" spans="1:18">
      <c r="A133" s="5"/>
      <c r="B133" s="9" t="s">
        <v>197</v>
      </c>
      <c r="C133" s="11">
        <f>Miami!$F$23*10^3</f>
        <v>0</v>
      </c>
      <c r="D133" s="11">
        <f>Houston!$F$23*10^3</f>
        <v>0</v>
      </c>
      <c r="E133" s="11">
        <f>Phoenix!$F$23*10^3</f>
        <v>0</v>
      </c>
      <c r="F133" s="11">
        <f>Atlanta!$F$23*10^3</f>
        <v>0</v>
      </c>
      <c r="G133" s="11">
        <f>LosAngeles!$F$23*10^3</f>
        <v>0</v>
      </c>
      <c r="H133" s="11">
        <f>LasVegas!$F$23*10^3</f>
        <v>0</v>
      </c>
      <c r="I133" s="11">
        <f>SanFrancisco!$F$23*10^3</f>
        <v>0</v>
      </c>
      <c r="J133" s="11">
        <f>Baltimore!$F$23*10^3</f>
        <v>0</v>
      </c>
      <c r="K133" s="11">
        <f>Albuquerque!$F$23*10^3</f>
        <v>0</v>
      </c>
      <c r="L133" s="11">
        <f>Seattle!$F$23*10^3</f>
        <v>0</v>
      </c>
      <c r="M133" s="11">
        <f>Chicago!$F$23*10^3</f>
        <v>0</v>
      </c>
      <c r="N133" s="11">
        <f>Boulder!$F$23*10^3</f>
        <v>0</v>
      </c>
      <c r="O133" s="11">
        <f>Minneapolis!$F$23*10^3</f>
        <v>0</v>
      </c>
      <c r="P133" s="11">
        <f>Helena!$F$23*10^3</f>
        <v>0</v>
      </c>
      <c r="Q133" s="11">
        <f>Duluth!$F$23*10^3</f>
        <v>0</v>
      </c>
      <c r="R133" s="11">
        <f>Fairbanks!$F$23*10^3</f>
        <v>0</v>
      </c>
    </row>
    <row r="134" spans="1:18">
      <c r="A134" s="5"/>
      <c r="B134" s="9" t="s">
        <v>219</v>
      </c>
      <c r="C134" s="11">
        <f>Miami!$F$24*10^3</f>
        <v>0</v>
      </c>
      <c r="D134" s="11">
        <f>Houston!$F$24*10^3</f>
        <v>0</v>
      </c>
      <c r="E134" s="11">
        <f>Phoenix!$F$24*10^3</f>
        <v>0</v>
      </c>
      <c r="F134" s="11">
        <f>Atlanta!$F$24*10^3</f>
        <v>0</v>
      </c>
      <c r="G134" s="11">
        <f>LosAngeles!$F$24*10^3</f>
        <v>0</v>
      </c>
      <c r="H134" s="11">
        <f>LasVegas!$F$24*10^3</f>
        <v>0</v>
      </c>
      <c r="I134" s="11">
        <f>SanFrancisco!$F$24*10^3</f>
        <v>0</v>
      </c>
      <c r="J134" s="11">
        <f>Baltimore!$F$24*10^3</f>
        <v>0</v>
      </c>
      <c r="K134" s="11">
        <f>Albuquerque!$F$24*10^3</f>
        <v>0</v>
      </c>
      <c r="L134" s="11">
        <f>Seattle!$F$24*10^3</f>
        <v>0</v>
      </c>
      <c r="M134" s="11">
        <f>Chicago!$F$24*10^3</f>
        <v>0</v>
      </c>
      <c r="N134" s="11">
        <f>Boulder!$F$24*10^3</f>
        <v>0</v>
      </c>
      <c r="O134" s="11">
        <f>Minneapolis!$F$24*10^3</f>
        <v>0</v>
      </c>
      <c r="P134" s="11">
        <f>Helena!$F$24*10^3</f>
        <v>0</v>
      </c>
      <c r="Q134" s="11">
        <f>Duluth!$F$24*10^3</f>
        <v>0</v>
      </c>
      <c r="R134" s="11">
        <f>Fairbanks!$F$24*10^3</f>
        <v>0</v>
      </c>
    </row>
    <row r="135" spans="1:18">
      <c r="A135" s="5"/>
      <c r="B135" s="9" t="s">
        <v>220</v>
      </c>
      <c r="C135" s="11">
        <f>Miami!$F$25*10^3</f>
        <v>0</v>
      </c>
      <c r="D135" s="11">
        <f>Houston!$F$25*10^3</f>
        <v>0</v>
      </c>
      <c r="E135" s="11">
        <f>Phoenix!$F$25*10^3</f>
        <v>0</v>
      </c>
      <c r="F135" s="11">
        <f>Atlanta!$F$25*10^3</f>
        <v>0</v>
      </c>
      <c r="G135" s="11">
        <f>LosAngeles!$F$25*10^3</f>
        <v>0</v>
      </c>
      <c r="H135" s="11">
        <f>LasVegas!$F$25*10^3</f>
        <v>0</v>
      </c>
      <c r="I135" s="11">
        <f>SanFrancisco!$F$25*10^3</f>
        <v>0</v>
      </c>
      <c r="J135" s="11">
        <f>Baltimore!$F$25*10^3</f>
        <v>0</v>
      </c>
      <c r="K135" s="11">
        <f>Albuquerque!$F$25*10^3</f>
        <v>0</v>
      </c>
      <c r="L135" s="11">
        <f>Seattle!$F$25*10^3</f>
        <v>0</v>
      </c>
      <c r="M135" s="11">
        <f>Chicago!$F$25*10^3</f>
        <v>0</v>
      </c>
      <c r="N135" s="11">
        <f>Boulder!$F$25*10^3</f>
        <v>0</v>
      </c>
      <c r="O135" s="11">
        <f>Minneapolis!$F$25*10^3</f>
        <v>0</v>
      </c>
      <c r="P135" s="11">
        <f>Helena!$F$25*10^3</f>
        <v>0</v>
      </c>
      <c r="Q135" s="11">
        <f>Duluth!$F$25*10^3</f>
        <v>0</v>
      </c>
      <c r="R135" s="11">
        <f>Fairbanks!$F$25*10^3</f>
        <v>0</v>
      </c>
    </row>
    <row r="136" spans="1:18">
      <c r="A136" s="5"/>
      <c r="B136" s="9" t="s">
        <v>221</v>
      </c>
      <c r="C136" s="11">
        <f>Miami!$F$26*10^3</f>
        <v>0</v>
      </c>
      <c r="D136" s="11">
        <f>Houston!$F$26*10^3</f>
        <v>0</v>
      </c>
      <c r="E136" s="11">
        <f>Phoenix!$F$26*10^3</f>
        <v>0</v>
      </c>
      <c r="F136" s="11">
        <f>Atlanta!$F$26*10^3</f>
        <v>0</v>
      </c>
      <c r="G136" s="11">
        <f>LosAngeles!$F$26*10^3</f>
        <v>0</v>
      </c>
      <c r="H136" s="11">
        <f>LasVegas!$F$26*10^3</f>
        <v>0</v>
      </c>
      <c r="I136" s="11">
        <f>SanFrancisco!$F$26*10^3</f>
        <v>0</v>
      </c>
      <c r="J136" s="11">
        <f>Baltimore!$F$26*10^3</f>
        <v>0</v>
      </c>
      <c r="K136" s="11">
        <f>Albuquerque!$F$26*10^3</f>
        <v>0</v>
      </c>
      <c r="L136" s="11">
        <f>Seattle!$F$26*10^3</f>
        <v>0</v>
      </c>
      <c r="M136" s="11">
        <f>Chicago!$F$26*10^3</f>
        <v>0</v>
      </c>
      <c r="N136" s="11">
        <f>Boulder!$F$26*10^3</f>
        <v>0</v>
      </c>
      <c r="O136" s="11">
        <f>Minneapolis!$F$26*10^3</f>
        <v>0</v>
      </c>
      <c r="P136" s="11">
        <f>Helena!$F$26*10^3</f>
        <v>0</v>
      </c>
      <c r="Q136" s="11">
        <f>Duluth!$F$26*10^3</f>
        <v>0</v>
      </c>
      <c r="R136" s="11">
        <f>Fairbanks!$F$26*10^3</f>
        <v>0</v>
      </c>
    </row>
    <row r="137" spans="1:18">
      <c r="A137" s="5"/>
      <c r="B137" s="9" t="s">
        <v>222</v>
      </c>
      <c r="C137" s="11">
        <f>Miami!$F$28*10^3</f>
        <v>0</v>
      </c>
      <c r="D137" s="11">
        <f>Houston!$F$28*10^3</f>
        <v>0</v>
      </c>
      <c r="E137" s="11">
        <f>Phoenix!$F$28*10^3</f>
        <v>0</v>
      </c>
      <c r="F137" s="11">
        <f>Atlanta!$F$28*10^3</f>
        <v>0</v>
      </c>
      <c r="G137" s="11">
        <f>LosAngeles!$F$28*10^3</f>
        <v>0</v>
      </c>
      <c r="H137" s="11">
        <f>LasVegas!$F$28*10^3</f>
        <v>0</v>
      </c>
      <c r="I137" s="11">
        <f>SanFrancisco!$F$28*10^3</f>
        <v>0</v>
      </c>
      <c r="J137" s="11">
        <f>Baltimore!$F$28*10^3</f>
        <v>0</v>
      </c>
      <c r="K137" s="11">
        <f>Albuquerque!$F$28*10^3</f>
        <v>0</v>
      </c>
      <c r="L137" s="11">
        <f>Seattle!$F$28*10^3</f>
        <v>0</v>
      </c>
      <c r="M137" s="11">
        <f>Chicago!$F$28*10^3</f>
        <v>0</v>
      </c>
      <c r="N137" s="11">
        <f>Boulder!$F$28*10^3</f>
        <v>0</v>
      </c>
      <c r="O137" s="11">
        <f>Minneapolis!$F$28*10^3</f>
        <v>0</v>
      </c>
      <c r="P137" s="11">
        <f>Helena!$F$28*10^3</f>
        <v>0</v>
      </c>
      <c r="Q137" s="11">
        <f>Duluth!$F$28*10^3</f>
        <v>0</v>
      </c>
      <c r="R137" s="11">
        <f>Fairbanks!$F$28*10^3</f>
        <v>0</v>
      </c>
    </row>
    <row r="138" spans="1:18">
      <c r="A138" s="5"/>
      <c r="B138" s="8" t="s">
        <v>306</v>
      </c>
      <c r="C138" s="72">
        <f>Miami!$B$2*10^3</f>
        <v>17154170</v>
      </c>
      <c r="D138" s="72">
        <f>Houston!$B$2*10^3</f>
        <v>17375230</v>
      </c>
      <c r="E138" s="72">
        <f>Phoenix!$B$2*10^3</f>
        <v>16078660</v>
      </c>
      <c r="F138" s="72">
        <f>Atlanta!$B$2*10^3</f>
        <v>17158810</v>
      </c>
      <c r="G138" s="72">
        <f>LosAngeles!$B$2*10^3</f>
        <v>14798760</v>
      </c>
      <c r="H138" s="72">
        <f>LasVegas!$B$2*10^3</f>
        <v>16495710</v>
      </c>
      <c r="I138" s="72">
        <f>SanFrancisco!$B$2*10^3</f>
        <v>15052690</v>
      </c>
      <c r="J138" s="72">
        <f>Baltimore!$B$2*10^3</f>
        <v>18634740</v>
      </c>
      <c r="K138" s="72">
        <f>Albuquerque!$B$2*10^3</f>
        <v>17397430</v>
      </c>
      <c r="L138" s="72">
        <f>Seattle!$B$2*10^3</f>
        <v>16915270</v>
      </c>
      <c r="M138" s="72">
        <f>Chicago!$B$2*10^3</f>
        <v>19989480</v>
      </c>
      <c r="N138" s="72">
        <f>Boulder!$B$2*10^3</f>
        <v>18321180</v>
      </c>
      <c r="O138" s="72">
        <f>Minneapolis!$B$2*10^3</f>
        <v>21953130</v>
      </c>
      <c r="P138" s="72">
        <f>Helena!$B$2*10^3</f>
        <v>20342190</v>
      </c>
      <c r="Q138" s="72">
        <f>Duluth!$B$2*10^3</f>
        <v>23467130</v>
      </c>
      <c r="R138" s="72">
        <f>Fairbanks!$B$2*10^3</f>
        <v>29075050</v>
      </c>
    </row>
    <row r="139" spans="1:18">
      <c r="A139" s="8" t="s">
        <v>223</v>
      </c>
      <c r="B139" s="2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</row>
    <row r="140" spans="1:18">
      <c r="A140" s="5"/>
      <c r="B140" s="8" t="s">
        <v>340</v>
      </c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</row>
    <row r="141" spans="1:18">
      <c r="A141" s="5"/>
      <c r="B141" s="9" t="s">
        <v>307</v>
      </c>
      <c r="C141" s="73">
        <f>(Miami!$B$13*10^3)/Miami!$B$8</f>
        <v>0</v>
      </c>
      <c r="D141" s="73">
        <f>(Houston!$B$13*10^3)/Houston!$B$8</f>
        <v>0</v>
      </c>
      <c r="E141" s="73">
        <f>(Phoenix!$B$13*10^3)/Phoenix!$B$8</f>
        <v>0</v>
      </c>
      <c r="F141" s="73">
        <f>(Atlanta!$B$13*10^3)/Atlanta!$B$8</f>
        <v>0</v>
      </c>
      <c r="G141" s="73">
        <f>(LosAngeles!$B$13*10^3)/LosAngeles!$B$8</f>
        <v>0</v>
      </c>
      <c r="H141" s="73">
        <f>(LasVegas!$B$13*10^3)/LasVegas!$B$8</f>
        <v>0</v>
      </c>
      <c r="I141" s="73">
        <f>(SanFrancisco!$B$13*10^3)/SanFrancisco!$B$8</f>
        <v>0</v>
      </c>
      <c r="J141" s="73">
        <f>(Baltimore!$B$13*10^3)/Baltimore!$B$8</f>
        <v>0</v>
      </c>
      <c r="K141" s="73">
        <f>(Albuquerque!$B$13*10^3)/Albuquerque!$B$8</f>
        <v>0</v>
      </c>
      <c r="L141" s="73">
        <f>(Seattle!$B$13*10^3)/Seattle!$B$8</f>
        <v>0</v>
      </c>
      <c r="M141" s="73">
        <f>(Chicago!$B$13*10^3)/Chicago!$B$8</f>
        <v>0</v>
      </c>
      <c r="N141" s="73">
        <f>(Boulder!$B$13*10^3)/Boulder!$B$8</f>
        <v>0</v>
      </c>
      <c r="O141" s="73">
        <f>(Minneapolis!$B$13*10^3)/Minneapolis!$B$8</f>
        <v>0</v>
      </c>
      <c r="P141" s="73">
        <f>(Helena!$B$13*10^3)/Helena!$B$8</f>
        <v>0</v>
      </c>
      <c r="Q141" s="73">
        <f>(Duluth!$B$13*10^3)/Duluth!$B$8</f>
        <v>0</v>
      </c>
      <c r="R141" s="73">
        <f>(Fairbanks!$B$13*10^3)/Fairbanks!$B$8</f>
        <v>0</v>
      </c>
    </row>
    <row r="142" spans="1:18">
      <c r="A142" s="5"/>
      <c r="B142" s="9" t="s">
        <v>308</v>
      </c>
      <c r="C142" s="73">
        <f>(Miami!$B$14*10^3)/Miami!$B$8</f>
        <v>560.29153948466717</v>
      </c>
      <c r="D142" s="73">
        <f>(Houston!$B$14*10^3)/Houston!$B$8</f>
        <v>422.7622211508035</v>
      </c>
      <c r="E142" s="73">
        <f>(Phoenix!$B$14*10^3)/Phoenix!$B$8</f>
        <v>380.31817608893203</v>
      </c>
      <c r="F142" s="73">
        <f>(Atlanta!$B$14*10^3)/Atlanta!$B$8</f>
        <v>268.19587687930408</v>
      </c>
      <c r="G142" s="73">
        <f>(LosAngeles!$B$14*10^3)/LosAngeles!$B$8</f>
        <v>193.83285927464172</v>
      </c>
      <c r="H142" s="73">
        <f>(LasVegas!$B$14*10^3)/LasVegas!$B$8</f>
        <v>333.37622925460693</v>
      </c>
      <c r="I142" s="73">
        <f>(SanFrancisco!$B$14*10^3)/SanFrancisco!$B$8</f>
        <v>82.045500820164136</v>
      </c>
      <c r="J142" s="73">
        <f>(Baltimore!$B$14*10^3)/Baltimore!$B$8</f>
        <v>219.16319459440876</v>
      </c>
      <c r="K142" s="73">
        <f>(Albuquerque!$B$14*10^3)/Albuquerque!$B$8</f>
        <v>209.2762723561936</v>
      </c>
      <c r="L142" s="73">
        <f>(Seattle!$B$14*10^3)/Seattle!$B$8</f>
        <v>86.019837306935301</v>
      </c>
      <c r="M142" s="73">
        <f>(Chicago!$B$14*10^3)/Chicago!$B$8</f>
        <v>164.97947606451663</v>
      </c>
      <c r="N142" s="73">
        <f>(Boulder!$B$14*10^3)/Boulder!$B$8</f>
        <v>134.58800964981944</v>
      </c>
      <c r="O142" s="73">
        <f>(Minneapolis!$B$14*10^3)/Minneapolis!$B$8</f>
        <v>152.05605145395137</v>
      </c>
      <c r="P142" s="73">
        <f>(Helena!$B$14*10^3)/Helena!$B$8</f>
        <v>104.20359461944119</v>
      </c>
      <c r="Q142" s="73">
        <f>(Duluth!$B$14*10^3)/Duluth!$B$8</f>
        <v>84.18295169184745</v>
      </c>
      <c r="R142" s="73">
        <f>(Fairbanks!$B$14*10^3)/Fairbanks!$B$8</f>
        <v>60.743268792600276</v>
      </c>
    </row>
    <row r="143" spans="1:18">
      <c r="A143" s="5"/>
      <c r="B143" s="9" t="s">
        <v>309</v>
      </c>
      <c r="C143" s="73">
        <f>(Miami!$B$15*10^3)/Miami!$B$8</f>
        <v>128.10249892246031</v>
      </c>
      <c r="D143" s="73">
        <f>(Houston!$B$15*10^3)/Houston!$B$8</f>
        <v>128.10249892246031</v>
      </c>
      <c r="E143" s="73">
        <f>(Phoenix!$B$15*10^3)/Phoenix!$B$8</f>
        <v>128.10249892246031</v>
      </c>
      <c r="F143" s="73">
        <f>(Atlanta!$B$15*10^3)/Atlanta!$B$8</f>
        <v>128.10249892246031</v>
      </c>
      <c r="G143" s="73">
        <f>(LosAngeles!$B$15*10^3)/LosAngeles!$B$8</f>
        <v>128.10249892246031</v>
      </c>
      <c r="H143" s="73">
        <f>(LasVegas!$B$15*10^3)/LasVegas!$B$8</f>
        <v>128.10249892246031</v>
      </c>
      <c r="I143" s="73">
        <f>(SanFrancisco!$B$15*10^3)/SanFrancisco!$B$8</f>
        <v>128.10249892246031</v>
      </c>
      <c r="J143" s="73">
        <f>(Baltimore!$B$15*10^3)/Baltimore!$B$8</f>
        <v>128.10249892246031</v>
      </c>
      <c r="K143" s="73">
        <f>(Albuquerque!$B$15*10^3)/Albuquerque!$B$8</f>
        <v>128.10249892246031</v>
      </c>
      <c r="L143" s="73">
        <f>(Seattle!$B$15*10^3)/Seattle!$B$8</f>
        <v>128.10249892246031</v>
      </c>
      <c r="M143" s="73">
        <f>(Chicago!$B$15*10^3)/Chicago!$B$8</f>
        <v>128.10249892246031</v>
      </c>
      <c r="N143" s="73">
        <f>(Boulder!$B$15*10^3)/Boulder!$B$8</f>
        <v>128.10249892246031</v>
      </c>
      <c r="O143" s="73">
        <f>(Minneapolis!$B$15*10^3)/Minneapolis!$B$8</f>
        <v>128.10249892246031</v>
      </c>
      <c r="P143" s="73">
        <f>(Helena!$B$15*10^3)/Helena!$B$8</f>
        <v>128.10249892246031</v>
      </c>
      <c r="Q143" s="73">
        <f>(Duluth!$B$15*10^3)/Duluth!$B$8</f>
        <v>128.10249892246031</v>
      </c>
      <c r="R143" s="73">
        <f>(Fairbanks!$B$15*10^3)/Fairbanks!$B$8</f>
        <v>128.10249892246031</v>
      </c>
    </row>
    <row r="144" spans="1:18">
      <c r="A144" s="5"/>
      <c r="B144" s="9" t="s">
        <v>310</v>
      </c>
      <c r="C144" s="73">
        <f>(Miami!$B$16*10^3)/Miami!$B$8</f>
        <v>4.9791587522222871</v>
      </c>
      <c r="D144" s="73">
        <f>(Houston!$B$16*10^3)/Houston!$B$8</f>
        <v>4.977395906142549</v>
      </c>
      <c r="E144" s="73">
        <f>(Phoenix!$B$16*10^3)/Phoenix!$B$8</f>
        <v>4.9765144831026795</v>
      </c>
      <c r="F144" s="73">
        <f>(Atlanta!$B$16*10^3)/Atlanta!$B$8</f>
        <v>4.97563306006281</v>
      </c>
      <c r="G144" s="73">
        <f>(LosAngeles!$B$16*10^3)/LosAngeles!$B$8</f>
        <v>4.9721073679033321</v>
      </c>
      <c r="H144" s="73">
        <f>(LasVegas!$B$16*10^3)/LasVegas!$B$8</f>
        <v>4.9703445218235931</v>
      </c>
      <c r="I144" s="73">
        <f>(SanFrancisco!$B$16*10^3)/SanFrancisco!$B$8</f>
        <v>4.9729887909432016</v>
      </c>
      <c r="J144" s="73">
        <f>(Baltimore!$B$16*10^3)/Baltimore!$B$8</f>
        <v>4.9703445218235931</v>
      </c>
      <c r="K144" s="73">
        <f>(Albuquerque!$B$16*10^3)/Albuquerque!$B$8</f>
        <v>4.9721073679033321</v>
      </c>
      <c r="L144" s="73">
        <f>(Seattle!$B$16*10^3)/Seattle!$B$8</f>
        <v>4.9624117144647686</v>
      </c>
      <c r="M144" s="73">
        <f>(Chicago!$B$16*10^3)/Chicago!$B$8</f>
        <v>4.9712259448634626</v>
      </c>
      <c r="N144" s="73">
        <f>(Boulder!$B$16*10^3)/Boulder!$B$8</f>
        <v>4.9685816757438541</v>
      </c>
      <c r="O144" s="73">
        <f>(Minneapolis!$B$16*10^3)/Minneapolis!$B$8</f>
        <v>4.9677002527039855</v>
      </c>
      <c r="P144" s="73">
        <f>(Helena!$B$16*10^3)/Helena!$B$8</f>
        <v>4.966818829664116</v>
      </c>
      <c r="Q144" s="73">
        <f>(Duluth!$B$16*10^3)/Duluth!$B$8</f>
        <v>4.9641745605445076</v>
      </c>
      <c r="R144" s="73">
        <f>(Fairbanks!$B$16*10^3)/Fairbanks!$B$8</f>
        <v>4.9333247541490781</v>
      </c>
    </row>
    <row r="145" spans="1:18">
      <c r="A145" s="5"/>
      <c r="B145" s="9" t="s">
        <v>311</v>
      </c>
      <c r="C145" s="73">
        <f>(Miami!$B$17*10^3)/Miami!$B$8</f>
        <v>234.49642979597698</v>
      </c>
      <c r="D145" s="73">
        <f>(Houston!$B$17*10^3)/Houston!$B$8</f>
        <v>234.49642979597698</v>
      </c>
      <c r="E145" s="73">
        <f>(Phoenix!$B$17*10^3)/Phoenix!$B$8</f>
        <v>234.49642979597698</v>
      </c>
      <c r="F145" s="73">
        <f>(Atlanta!$B$17*10^3)/Atlanta!$B$8</f>
        <v>234.49642979597698</v>
      </c>
      <c r="G145" s="73">
        <f>(LosAngeles!$B$17*10^3)/LosAngeles!$B$8</f>
        <v>234.49642979597698</v>
      </c>
      <c r="H145" s="73">
        <f>(LasVegas!$B$17*10^3)/LasVegas!$B$8</f>
        <v>234.49642979597698</v>
      </c>
      <c r="I145" s="73">
        <f>(SanFrancisco!$B$17*10^3)/SanFrancisco!$B$8</f>
        <v>234.49642979597698</v>
      </c>
      <c r="J145" s="73">
        <f>(Baltimore!$B$17*10^3)/Baltimore!$B$8</f>
        <v>234.49642979597698</v>
      </c>
      <c r="K145" s="73">
        <f>(Albuquerque!$B$17*10^3)/Albuquerque!$B$8</f>
        <v>234.49642979597698</v>
      </c>
      <c r="L145" s="73">
        <f>(Seattle!$B$17*10^3)/Seattle!$B$8</f>
        <v>234.49642979597698</v>
      </c>
      <c r="M145" s="73">
        <f>(Chicago!$B$17*10^3)/Chicago!$B$8</f>
        <v>234.49642979597698</v>
      </c>
      <c r="N145" s="73">
        <f>(Boulder!$B$17*10^3)/Boulder!$B$8</f>
        <v>234.49642979597698</v>
      </c>
      <c r="O145" s="73">
        <f>(Minneapolis!$B$17*10^3)/Minneapolis!$B$8</f>
        <v>234.49642979597698</v>
      </c>
      <c r="P145" s="73">
        <f>(Helena!$B$17*10^3)/Helena!$B$8</f>
        <v>234.49642979597698</v>
      </c>
      <c r="Q145" s="73">
        <f>(Duluth!$B$17*10^3)/Duluth!$B$8</f>
        <v>234.49642979597698</v>
      </c>
      <c r="R145" s="73">
        <f>(Fairbanks!$B$17*10^3)/Fairbanks!$B$8</f>
        <v>234.49642979597698</v>
      </c>
    </row>
    <row r="146" spans="1:18">
      <c r="A146" s="5"/>
      <c r="B146" s="9" t="s">
        <v>312</v>
      </c>
      <c r="C146" s="73">
        <f>(Miami!$B$18*10^3)/Miami!$B$8</f>
        <v>0</v>
      </c>
      <c r="D146" s="73">
        <f>(Houston!$B$18*10^3)/Houston!$B$8</f>
        <v>0</v>
      </c>
      <c r="E146" s="73">
        <f>(Phoenix!$B$18*10^3)/Phoenix!$B$8</f>
        <v>0</v>
      </c>
      <c r="F146" s="73">
        <f>(Atlanta!$B$18*10^3)/Atlanta!$B$8</f>
        <v>0</v>
      </c>
      <c r="G146" s="73">
        <f>(LosAngeles!$B$18*10^3)/LosAngeles!$B$8</f>
        <v>0</v>
      </c>
      <c r="H146" s="73">
        <f>(LasVegas!$B$18*10^3)/LasVegas!$B$8</f>
        <v>0</v>
      </c>
      <c r="I146" s="73">
        <f>(SanFrancisco!$B$18*10^3)/SanFrancisco!$B$8</f>
        <v>0</v>
      </c>
      <c r="J146" s="73">
        <f>(Baltimore!$B$18*10^3)/Baltimore!$B$8</f>
        <v>0</v>
      </c>
      <c r="K146" s="73">
        <f>(Albuquerque!$B$18*10^3)/Albuquerque!$B$8</f>
        <v>0</v>
      </c>
      <c r="L146" s="73">
        <f>(Seattle!$B$18*10^3)/Seattle!$B$8</f>
        <v>0</v>
      </c>
      <c r="M146" s="73">
        <f>(Chicago!$B$18*10^3)/Chicago!$B$8</f>
        <v>0</v>
      </c>
      <c r="N146" s="73">
        <f>(Boulder!$B$18*10^3)/Boulder!$B$8</f>
        <v>0</v>
      </c>
      <c r="O146" s="73">
        <f>(Minneapolis!$B$18*10^3)/Minneapolis!$B$8</f>
        <v>0</v>
      </c>
      <c r="P146" s="73">
        <f>(Helena!$B$18*10^3)/Helena!$B$8</f>
        <v>0</v>
      </c>
      <c r="Q146" s="73">
        <f>(Duluth!$B$18*10^3)/Duluth!$B$8</f>
        <v>0</v>
      </c>
      <c r="R146" s="73">
        <f>(Fairbanks!$B$18*10^3)/Fairbanks!$B$8</f>
        <v>0</v>
      </c>
    </row>
    <row r="147" spans="1:18">
      <c r="A147" s="5"/>
      <c r="B147" s="9" t="s">
        <v>313</v>
      </c>
      <c r="C147" s="73">
        <f>(Miami!$B$19*10^3)/Miami!$B$8</f>
        <v>66.078522452929803</v>
      </c>
      <c r="D147" s="73">
        <f>(Houston!$B$19*10^3)/Houston!$B$8</f>
        <v>66.684060081320084</v>
      </c>
      <c r="E147" s="73">
        <f>(Phoenix!$B$19*10^3)/Phoenix!$B$8</f>
        <v>78.216599134971418</v>
      </c>
      <c r="F147" s="73">
        <f>(Atlanta!$B$19*10^3)/Atlanta!$B$8</f>
        <v>66.508656896386071</v>
      </c>
      <c r="G147" s="73">
        <f>(LosAngeles!$B$19*10^3)/LosAngeles!$B$8</f>
        <v>62.848107011808416</v>
      </c>
      <c r="H147" s="73">
        <f>(LasVegas!$B$19*10^3)/LasVegas!$B$8</f>
        <v>75.789160083171069</v>
      </c>
      <c r="I147" s="73">
        <f>(SanFrancisco!$B$19*10^3)/SanFrancisco!$B$8</f>
        <v>64.152613110815139</v>
      </c>
      <c r="J147" s="73">
        <f>(Baltimore!$B$19*10^3)/Baltimore!$B$8</f>
        <v>68.790661146607974</v>
      </c>
      <c r="K147" s="73">
        <f>(Albuquerque!$B$19*10^3)/Albuquerque!$B$8</f>
        <v>80.938433482088158</v>
      </c>
      <c r="L147" s="73">
        <f>(Seattle!$B$19*10^3)/Seattle!$B$8</f>
        <v>68.820629529963526</v>
      </c>
      <c r="M147" s="73">
        <f>(Chicago!$B$19*10^3)/Chicago!$B$8</f>
        <v>69.339787700446607</v>
      </c>
      <c r="N147" s="73">
        <f>(Boulder!$B$19*10^3)/Boulder!$B$8</f>
        <v>79.703559803231116</v>
      </c>
      <c r="O147" s="73">
        <f>(Minneapolis!$B$19*10^3)/Minneapolis!$B$8</f>
        <v>70.713926219603024</v>
      </c>
      <c r="P147" s="73">
        <f>(Helena!$B$19*10^3)/Helena!$B$8</f>
        <v>77.701848079687693</v>
      </c>
      <c r="Q147" s="73">
        <f>(Duluth!$B$19*10^3)/Duluth!$B$8</f>
        <v>73.09112415813081</v>
      </c>
      <c r="R147" s="73">
        <f>(Fairbanks!$B$19*10^3)/Fairbanks!$B$8</f>
        <v>76.40527478803979</v>
      </c>
    </row>
    <row r="148" spans="1:18">
      <c r="A148" s="5"/>
      <c r="B148" s="9" t="s">
        <v>314</v>
      </c>
      <c r="C148" s="73">
        <f>(Miami!$B$20*10^3)/Miami!$B$8</f>
        <v>9.9389261975674472</v>
      </c>
      <c r="D148" s="73">
        <f>(Houston!$B$20*10^3)/Houston!$B$8</f>
        <v>8.2518824992574</v>
      </c>
      <c r="E148" s="73">
        <f>(Phoenix!$B$20*10^3)/Phoenix!$B$8</f>
        <v>7.0328744351180088</v>
      </c>
      <c r="F148" s="73">
        <f>(Atlanta!$B$20*10^3)/Atlanta!$B$8</f>
        <v>6.6794237961303757</v>
      </c>
      <c r="G148" s="73">
        <f>(LosAngeles!$B$20*10^3)/LosAngeles!$B$8</f>
        <v>5.6340560708452578</v>
      </c>
      <c r="H148" s="73">
        <f>(LasVegas!$B$20*10^3)/LasVegas!$B$8</f>
        <v>7.8464279009174724</v>
      </c>
      <c r="I148" s="73">
        <f>(SanFrancisco!$B$20*10^3)/SanFrancisco!$B$8</f>
        <v>4.3066329728019292</v>
      </c>
      <c r="J148" s="73">
        <f>(Baltimore!$B$20*10^3)/Baltimore!$B$8</f>
        <v>6.1505699722087313</v>
      </c>
      <c r="K148" s="73">
        <f>(Albuquerque!$B$20*10^3)/Albuquerque!$B$8</f>
        <v>6.6283012598179507</v>
      </c>
      <c r="L148" s="73">
        <f>(Seattle!$B$20*10^3)/Seattle!$B$8</f>
        <v>4.4644076969385527</v>
      </c>
      <c r="M148" s="73">
        <f>(Chicago!$B$20*10^3)/Chicago!$B$8</f>
        <v>5.6737201076393822</v>
      </c>
      <c r="N148" s="73">
        <f>(Boulder!$B$20*10^3)/Boulder!$B$8</f>
        <v>5.2197872421066362</v>
      </c>
      <c r="O148" s="73">
        <f>(Minneapolis!$B$20*10^3)/Minneapolis!$B$8</f>
        <v>5.982218171593674</v>
      </c>
      <c r="P148" s="73">
        <f>(Helena!$B$20*10^3)/Helena!$B$8</f>
        <v>5.3378979294491362</v>
      </c>
      <c r="Q148" s="73">
        <f>(Duluth!$B$20*10^3)/Duluth!$B$8</f>
        <v>5.4066489265589501</v>
      </c>
      <c r="R148" s="73">
        <f>(Fairbanks!$B$20*10^3)/Fairbanks!$B$8</f>
        <v>6.2871905433884896</v>
      </c>
    </row>
    <row r="149" spans="1:18">
      <c r="A149" s="5"/>
      <c r="B149" s="9" t="s">
        <v>315</v>
      </c>
      <c r="C149" s="73">
        <f>(Miami!$B$21*10^3)/Miami!$B$8</f>
        <v>0</v>
      </c>
      <c r="D149" s="73">
        <f>(Houston!$B$21*10^3)/Houston!$B$8</f>
        <v>0</v>
      </c>
      <c r="E149" s="73">
        <f>(Phoenix!$B$21*10^3)/Phoenix!$B$8</f>
        <v>0</v>
      </c>
      <c r="F149" s="73">
        <f>(Atlanta!$B$21*10^3)/Atlanta!$B$8</f>
        <v>0</v>
      </c>
      <c r="G149" s="73">
        <f>(LosAngeles!$B$21*10^3)/LosAngeles!$B$8</f>
        <v>0</v>
      </c>
      <c r="H149" s="73">
        <f>(LasVegas!$B$21*10^3)/LasVegas!$B$8</f>
        <v>0</v>
      </c>
      <c r="I149" s="73">
        <f>(SanFrancisco!$B$21*10^3)/SanFrancisco!$B$8</f>
        <v>0</v>
      </c>
      <c r="J149" s="73">
        <f>(Baltimore!$B$21*10^3)/Baltimore!$B$8</f>
        <v>0</v>
      </c>
      <c r="K149" s="73">
        <f>(Albuquerque!$B$21*10^3)/Albuquerque!$B$8</f>
        <v>0</v>
      </c>
      <c r="L149" s="73">
        <f>(Seattle!$B$21*10^3)/Seattle!$B$8</f>
        <v>0</v>
      </c>
      <c r="M149" s="73">
        <f>(Chicago!$B$21*10^3)/Chicago!$B$8</f>
        <v>0</v>
      </c>
      <c r="N149" s="73">
        <f>(Boulder!$B$21*10^3)/Boulder!$B$8</f>
        <v>0</v>
      </c>
      <c r="O149" s="73">
        <f>(Minneapolis!$B$21*10^3)/Minneapolis!$B$8</f>
        <v>0</v>
      </c>
      <c r="P149" s="73">
        <f>(Helena!$B$21*10^3)/Helena!$B$8</f>
        <v>0</v>
      </c>
      <c r="Q149" s="73">
        <f>(Duluth!$B$21*10^3)/Duluth!$B$8</f>
        <v>0</v>
      </c>
      <c r="R149" s="73">
        <f>(Fairbanks!$B$21*10^3)/Fairbanks!$B$8</f>
        <v>0</v>
      </c>
    </row>
    <row r="150" spans="1:18">
      <c r="A150" s="5"/>
      <c r="B150" s="9" t="s">
        <v>316</v>
      </c>
      <c r="C150" s="73">
        <f>(Miami!$B$22*10^3)/Miami!$B$8</f>
        <v>0</v>
      </c>
      <c r="D150" s="73">
        <f>(Houston!$B$22*10^3)/Houston!$B$8</f>
        <v>0</v>
      </c>
      <c r="E150" s="73">
        <f>(Phoenix!$B$22*10^3)/Phoenix!$B$8</f>
        <v>0</v>
      </c>
      <c r="F150" s="73">
        <f>(Atlanta!$B$22*10^3)/Atlanta!$B$8</f>
        <v>0</v>
      </c>
      <c r="G150" s="73">
        <f>(LosAngeles!$B$22*10^3)/LosAngeles!$B$8</f>
        <v>0</v>
      </c>
      <c r="H150" s="73">
        <f>(LasVegas!$B$22*10^3)/LasVegas!$B$8</f>
        <v>0</v>
      </c>
      <c r="I150" s="73">
        <f>(SanFrancisco!$B$22*10^3)/SanFrancisco!$B$8</f>
        <v>0</v>
      </c>
      <c r="J150" s="73">
        <f>(Baltimore!$B$22*10^3)/Baltimore!$B$8</f>
        <v>0</v>
      </c>
      <c r="K150" s="73">
        <f>(Albuquerque!$B$22*10^3)/Albuquerque!$B$8</f>
        <v>0</v>
      </c>
      <c r="L150" s="73">
        <f>(Seattle!$B$22*10^3)/Seattle!$B$8</f>
        <v>0</v>
      </c>
      <c r="M150" s="73">
        <f>(Chicago!$B$22*10^3)/Chicago!$B$8</f>
        <v>0</v>
      </c>
      <c r="N150" s="73">
        <f>(Boulder!$B$22*10^3)/Boulder!$B$8</f>
        <v>0</v>
      </c>
      <c r="O150" s="73">
        <f>(Minneapolis!$B$22*10^3)/Minneapolis!$B$8</f>
        <v>0</v>
      </c>
      <c r="P150" s="73">
        <f>(Helena!$B$22*10^3)/Helena!$B$8</f>
        <v>0</v>
      </c>
      <c r="Q150" s="73">
        <f>(Duluth!$B$22*10^3)/Duluth!$B$8</f>
        <v>0</v>
      </c>
      <c r="R150" s="73">
        <f>(Fairbanks!$B$22*10^3)/Fairbanks!$B$8</f>
        <v>0</v>
      </c>
    </row>
    <row r="151" spans="1:18">
      <c r="A151" s="5"/>
      <c r="B151" s="9" t="s">
        <v>317</v>
      </c>
      <c r="C151" s="73">
        <f>(Miami!$B$23*10^3)/Miami!$B$8</f>
        <v>0</v>
      </c>
      <c r="D151" s="73">
        <f>(Houston!$B$23*10^3)/Houston!$B$8</f>
        <v>0</v>
      </c>
      <c r="E151" s="73">
        <f>(Phoenix!$B$23*10^3)/Phoenix!$B$8</f>
        <v>0</v>
      </c>
      <c r="F151" s="73">
        <f>(Atlanta!$B$23*10^3)/Atlanta!$B$8</f>
        <v>0</v>
      </c>
      <c r="G151" s="73">
        <f>(LosAngeles!$B$23*10^3)/LosAngeles!$B$8</f>
        <v>0</v>
      </c>
      <c r="H151" s="73">
        <f>(LasVegas!$B$23*10^3)/LasVegas!$B$8</f>
        <v>0</v>
      </c>
      <c r="I151" s="73">
        <f>(SanFrancisco!$B$23*10^3)/SanFrancisco!$B$8</f>
        <v>0</v>
      </c>
      <c r="J151" s="73">
        <f>(Baltimore!$B$23*10^3)/Baltimore!$B$8</f>
        <v>0</v>
      </c>
      <c r="K151" s="73">
        <f>(Albuquerque!$B$23*10^3)/Albuquerque!$B$8</f>
        <v>0</v>
      </c>
      <c r="L151" s="73">
        <f>(Seattle!$B$23*10^3)/Seattle!$B$8</f>
        <v>0</v>
      </c>
      <c r="M151" s="73">
        <f>(Chicago!$B$23*10^3)/Chicago!$B$8</f>
        <v>0</v>
      </c>
      <c r="N151" s="73">
        <f>(Boulder!$B$23*10^3)/Boulder!$B$8</f>
        <v>0</v>
      </c>
      <c r="O151" s="73">
        <f>(Minneapolis!$B$23*10^3)/Minneapolis!$B$8</f>
        <v>0</v>
      </c>
      <c r="P151" s="73">
        <f>(Helena!$B$23*10^3)/Helena!$B$8</f>
        <v>0</v>
      </c>
      <c r="Q151" s="73">
        <f>(Duluth!$B$23*10^3)/Duluth!$B$8</f>
        <v>0</v>
      </c>
      <c r="R151" s="73">
        <f>(Fairbanks!$B$23*10^3)/Fairbanks!$B$8</f>
        <v>0</v>
      </c>
    </row>
    <row r="152" spans="1:18">
      <c r="A152" s="5"/>
      <c r="B152" s="9" t="s">
        <v>318</v>
      </c>
      <c r="C152" s="73">
        <f>(Miami!$B$24*10^3)/Miami!$B$8</f>
        <v>0</v>
      </c>
      <c r="D152" s="73">
        <f>(Houston!$B$24*10^3)/Houston!$B$8</f>
        <v>0</v>
      </c>
      <c r="E152" s="73">
        <f>(Phoenix!$B$24*10^3)/Phoenix!$B$8</f>
        <v>0</v>
      </c>
      <c r="F152" s="73">
        <f>(Atlanta!$B$24*10^3)/Atlanta!$B$8</f>
        <v>0</v>
      </c>
      <c r="G152" s="73">
        <f>(LosAngeles!$B$24*10^3)/LosAngeles!$B$8</f>
        <v>0</v>
      </c>
      <c r="H152" s="73">
        <f>(LasVegas!$B$24*10^3)/LasVegas!$B$8</f>
        <v>0</v>
      </c>
      <c r="I152" s="73">
        <f>(SanFrancisco!$B$24*10^3)/SanFrancisco!$B$8</f>
        <v>0</v>
      </c>
      <c r="J152" s="73">
        <f>(Baltimore!$B$24*10^3)/Baltimore!$B$8</f>
        <v>0</v>
      </c>
      <c r="K152" s="73">
        <f>(Albuquerque!$B$24*10^3)/Albuquerque!$B$8</f>
        <v>0</v>
      </c>
      <c r="L152" s="73">
        <f>(Seattle!$B$24*10^3)/Seattle!$B$8</f>
        <v>0</v>
      </c>
      <c r="M152" s="73">
        <f>(Chicago!$B$24*10^3)/Chicago!$B$8</f>
        <v>0</v>
      </c>
      <c r="N152" s="73">
        <f>(Boulder!$B$24*10^3)/Boulder!$B$8</f>
        <v>0</v>
      </c>
      <c r="O152" s="73">
        <f>(Minneapolis!$B$24*10^3)/Minneapolis!$B$8</f>
        <v>0</v>
      </c>
      <c r="P152" s="73">
        <f>(Helena!$B$24*10^3)/Helena!$B$8</f>
        <v>0</v>
      </c>
      <c r="Q152" s="73">
        <f>(Duluth!$B$24*10^3)/Duluth!$B$8</f>
        <v>0</v>
      </c>
      <c r="R152" s="73">
        <f>(Fairbanks!$B$24*10^3)/Fairbanks!$B$8</f>
        <v>0</v>
      </c>
    </row>
    <row r="153" spans="1:18">
      <c r="A153" s="5"/>
      <c r="B153" s="9" t="s">
        <v>319</v>
      </c>
      <c r="C153" s="73">
        <f>(Miami!$B$25*10^3)/Miami!$B$8</f>
        <v>6.6917637186885477</v>
      </c>
      <c r="D153" s="73">
        <f>(Houston!$B$25*10^3)/Houston!$B$8</f>
        <v>6.6556253740539022</v>
      </c>
      <c r="E153" s="73">
        <f>(Phoenix!$B$25*10^3)/Phoenix!$B$8</f>
        <v>6.6115542220604313</v>
      </c>
      <c r="F153" s="73">
        <f>(Atlanta!$B$25*10^3)/Atlanta!$B$8</f>
        <v>6.6362340671767752</v>
      </c>
      <c r="G153" s="73">
        <f>(LosAngeles!$B$25*10^3)/LosAngeles!$B$8</f>
        <v>6.6556253740539022</v>
      </c>
      <c r="H153" s="73">
        <f>(LasVegas!$B$25*10^3)/LasVegas!$B$8</f>
        <v>6.5877557999839578</v>
      </c>
      <c r="I153" s="73">
        <f>(SanFrancisco!$B$25*10^3)/SanFrancisco!$B$8</f>
        <v>6.6238941446186033</v>
      </c>
      <c r="J153" s="73">
        <f>(Baltimore!$B$25*10^3)/Baltimore!$B$8</f>
        <v>6.6080285299009542</v>
      </c>
      <c r="K153" s="73">
        <f>(Albuquerque!$B$25*10^3)/Albuquerque!$B$8</f>
        <v>6.5912814921434348</v>
      </c>
      <c r="L153" s="73">
        <f>(Seattle!$B$25*10^3)/Seattle!$B$8</f>
        <v>6.6097913759806932</v>
      </c>
      <c r="M153" s="73">
        <f>(Chicago!$B$25*10^3)/Chicago!$B$8</f>
        <v>6.5930443382231738</v>
      </c>
      <c r="N153" s="73">
        <f>(Boulder!$B$25*10^3)/Boulder!$B$8</f>
        <v>6.5780601465453943</v>
      </c>
      <c r="O153" s="73">
        <f>(Minneapolis!$B$25*10^3)/Minneapolis!$B$8</f>
        <v>6.5771787235055248</v>
      </c>
      <c r="P153" s="73">
        <f>(Helena!$B$25*10^3)/Helena!$B$8</f>
        <v>6.5613131087878758</v>
      </c>
      <c r="Q153" s="73">
        <f>(Duluth!$B$25*10^3)/Duluth!$B$8</f>
        <v>6.5551431475087893</v>
      </c>
      <c r="R153" s="73">
        <f>(Fairbanks!$B$25*10^3)/Fairbanks!$B$8</f>
        <v>6.5198862259140133</v>
      </c>
    </row>
    <row r="154" spans="1:18">
      <c r="A154" s="5"/>
      <c r="B154" s="9" t="s">
        <v>320</v>
      </c>
      <c r="C154" s="73">
        <f>(Miami!$B$26*10^3)/Miami!$B$8</f>
        <v>0</v>
      </c>
      <c r="D154" s="73">
        <f>(Houston!$B$26*10^3)/Houston!$B$8</f>
        <v>0</v>
      </c>
      <c r="E154" s="73">
        <f>(Phoenix!$B$26*10^3)/Phoenix!$B$8</f>
        <v>0</v>
      </c>
      <c r="F154" s="73">
        <f>(Atlanta!$B$26*10^3)/Atlanta!$B$8</f>
        <v>0</v>
      </c>
      <c r="G154" s="73">
        <f>(LosAngeles!$B$26*10^3)/LosAngeles!$B$8</f>
        <v>0</v>
      </c>
      <c r="H154" s="73">
        <f>(LasVegas!$B$26*10^3)/LasVegas!$B$8</f>
        <v>0</v>
      </c>
      <c r="I154" s="73">
        <f>(SanFrancisco!$B$26*10^3)/SanFrancisco!$B$8</f>
        <v>0</v>
      </c>
      <c r="J154" s="73">
        <f>(Baltimore!$B$26*10^3)/Baltimore!$B$8</f>
        <v>0</v>
      </c>
      <c r="K154" s="73">
        <f>(Albuquerque!$B$26*10^3)/Albuquerque!$B$8</f>
        <v>0</v>
      </c>
      <c r="L154" s="73">
        <f>(Seattle!$B$26*10^3)/Seattle!$B$8</f>
        <v>0</v>
      </c>
      <c r="M154" s="73">
        <f>(Chicago!$B$26*10^3)/Chicago!$B$8</f>
        <v>0</v>
      </c>
      <c r="N154" s="73">
        <f>(Boulder!$B$26*10^3)/Boulder!$B$8</f>
        <v>0</v>
      </c>
      <c r="O154" s="73">
        <f>(Minneapolis!$B$26*10^3)/Minneapolis!$B$8</f>
        <v>0</v>
      </c>
      <c r="P154" s="73">
        <f>(Helena!$B$26*10^3)/Helena!$B$8</f>
        <v>0</v>
      </c>
      <c r="Q154" s="73">
        <f>(Duluth!$B$26*10^3)/Duluth!$B$8</f>
        <v>0</v>
      </c>
      <c r="R154" s="73">
        <f>(Fairbanks!$B$26*10^3)/Fairbanks!$B$8</f>
        <v>0</v>
      </c>
    </row>
    <row r="155" spans="1:18">
      <c r="A155" s="5"/>
      <c r="B155" s="9" t="s">
        <v>222</v>
      </c>
      <c r="C155" s="73">
        <f>(Miami!$B$28*10^3)/Miami!$B$8</f>
        <v>1010.5779579014727</v>
      </c>
      <c r="D155" s="73">
        <f>(Houston!$B$28*10^3)/Houston!$B$8</f>
        <v>871.92923230697488</v>
      </c>
      <c r="E155" s="73">
        <f>(Phoenix!$B$28*10^3)/Phoenix!$B$8</f>
        <v>839.75376565958197</v>
      </c>
      <c r="F155" s="73">
        <f>(Atlanta!$B$28*10^3)/Atlanta!$B$8</f>
        <v>715.59475341749737</v>
      </c>
      <c r="G155" s="73">
        <f>(LosAngeles!$B$28*10^3)/LosAngeles!$B$8</f>
        <v>636.54080239465009</v>
      </c>
      <c r="H155" s="73">
        <f>(LasVegas!$B$28*10^3)/LasVegas!$B$8</f>
        <v>791.16884627894035</v>
      </c>
      <c r="I155" s="73">
        <f>(SanFrancisco!$B$28*10^3)/SanFrancisco!$B$8</f>
        <v>524.70055855778037</v>
      </c>
      <c r="J155" s="73">
        <f>(Baltimore!$B$28*10^3)/Baltimore!$B$8</f>
        <v>668.28084606034747</v>
      </c>
      <c r="K155" s="73">
        <f>(Albuquerque!$B$28*10^3)/Albuquerque!$B$8</f>
        <v>671.00532467658377</v>
      </c>
      <c r="L155" s="73">
        <f>(Seattle!$B$28*10^3)/Seattle!$B$8</f>
        <v>533.4751249196803</v>
      </c>
      <c r="M155" s="73">
        <f>(Chicago!$B$28*10^3)/Chicago!$B$8</f>
        <v>614.15442002804684</v>
      </c>
      <c r="N155" s="73">
        <f>(Boulder!$B$28*10^3)/Boulder!$B$8</f>
        <v>593.6560458128439</v>
      </c>
      <c r="O155" s="73">
        <f>(Minneapolis!$B$28*10^3)/Minneapolis!$B$8</f>
        <v>602.89512211675503</v>
      </c>
      <c r="P155" s="73">
        <f>(Helena!$B$28*10^3)/Helena!$B$8</f>
        <v>561.36951986242741</v>
      </c>
      <c r="Q155" s="73">
        <f>(Duluth!$B$28*10^3)/Duluth!$B$8</f>
        <v>536.79720835694809</v>
      </c>
      <c r="R155" s="73">
        <f>(Fairbanks!$B$28*10^3)/Fairbanks!$B$8</f>
        <v>517.48699239948905</v>
      </c>
    </row>
    <row r="156" spans="1:18">
      <c r="A156" s="5"/>
      <c r="B156" s="8" t="s">
        <v>341</v>
      </c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</row>
    <row r="157" spans="1:18">
      <c r="A157" s="5"/>
      <c r="B157" s="9" t="s">
        <v>321</v>
      </c>
      <c r="C157" s="73">
        <f>(Miami!$C$13*10^3)/Miami!$B$8</f>
        <v>2.6090121980134486</v>
      </c>
      <c r="D157" s="73">
        <f>(Houston!$C$13*10^3)/Houston!$B$8</f>
        <v>72.571965987647729</v>
      </c>
      <c r="E157" s="73">
        <f>(Phoenix!$C$13*10^3)/Phoenix!$B$8</f>
        <v>41.109570579509203</v>
      </c>
      <c r="F157" s="73">
        <f>(Atlanta!$C$13*10^3)/Atlanta!$B$8</f>
        <v>124.91439178725267</v>
      </c>
      <c r="G157" s="73">
        <f>(LosAngeles!$C$13*10^3)/LosAngeles!$B$8</f>
        <v>12.455388976394609</v>
      </c>
      <c r="H157" s="73">
        <f>(LasVegas!$C$13*10^3)/LasVegas!$B$8</f>
        <v>65.421862288227089</v>
      </c>
      <c r="I157" s="73">
        <f>(SanFrancisco!$C$13*10^3)/SanFrancisco!$B$8</f>
        <v>74.010448388714607</v>
      </c>
      <c r="J157" s="73">
        <f>(Baltimore!$C$13*10^3)/Baltimore!$B$8</f>
        <v>235.57264732765753</v>
      </c>
      <c r="K157" s="73">
        <f>(Albuquerque!$C$13*10^3)/Albuquerque!$B$8</f>
        <v>136.44516799482426</v>
      </c>
      <c r="L157" s="73">
        <f>(Seattle!$C$13*10^3)/Seattle!$B$8</f>
        <v>184.09842322232396</v>
      </c>
      <c r="M157" s="73">
        <f>(Chicago!$C$13*10^3)/Chicago!$B$8</f>
        <v>350.52431449526631</v>
      </c>
      <c r="N157" s="73">
        <f>(Boulder!$C$13*10^3)/Boulder!$B$8</f>
        <v>227.03430234044259</v>
      </c>
      <c r="O157" s="73">
        <f>(Minneapolis!$C$13*10^3)/Minneapolis!$B$8</f>
        <v>484.24500387385422</v>
      </c>
      <c r="P157" s="73">
        <f>(Helena!$C$13*10^3)/Helena!$B$8</f>
        <v>374.58628206066129</v>
      </c>
      <c r="Q157" s="73">
        <f>(Duluth!$C$13*10^3)/Duluth!$B$8</f>
        <v>600.29668699521994</v>
      </c>
      <c r="R157" s="73">
        <f>(Fairbanks!$C$13*10^3)/Fairbanks!$B$8</f>
        <v>1012.829993768339</v>
      </c>
    </row>
    <row r="158" spans="1:18">
      <c r="A158" s="5"/>
      <c r="B158" s="9" t="s">
        <v>322</v>
      </c>
      <c r="C158" s="73">
        <f>(Miami!$C$14*10^3)/Miami!$B$8</f>
        <v>0</v>
      </c>
      <c r="D158" s="73">
        <f>(Houston!$C$14*10^3)/Houston!$B$8</f>
        <v>0</v>
      </c>
      <c r="E158" s="73">
        <f>(Phoenix!$C$14*10^3)/Phoenix!$B$8</f>
        <v>0</v>
      </c>
      <c r="F158" s="73">
        <f>(Atlanta!$C$14*10^3)/Atlanta!$B$8</f>
        <v>0</v>
      </c>
      <c r="G158" s="73">
        <f>(LosAngeles!$C$14*10^3)/LosAngeles!$B$8</f>
        <v>0</v>
      </c>
      <c r="H158" s="73">
        <f>(LasVegas!$C$14*10^3)/LasVegas!$B$8</f>
        <v>0</v>
      </c>
      <c r="I158" s="73">
        <f>(SanFrancisco!$C$14*10^3)/SanFrancisco!$B$8</f>
        <v>0</v>
      </c>
      <c r="J158" s="73">
        <f>(Baltimore!$C$14*10^3)/Baltimore!$B$8</f>
        <v>0</v>
      </c>
      <c r="K158" s="73">
        <f>(Albuquerque!$C$14*10^3)/Albuquerque!$B$8</f>
        <v>0</v>
      </c>
      <c r="L158" s="73">
        <f>(Seattle!$C$14*10^3)/Seattle!$B$8</f>
        <v>0</v>
      </c>
      <c r="M158" s="73">
        <f>(Chicago!$C$14*10^3)/Chicago!$B$8</f>
        <v>0</v>
      </c>
      <c r="N158" s="73">
        <f>(Boulder!$C$14*10^3)/Boulder!$B$8</f>
        <v>0</v>
      </c>
      <c r="O158" s="73">
        <f>(Minneapolis!$C$14*10^3)/Minneapolis!$B$8</f>
        <v>0</v>
      </c>
      <c r="P158" s="73">
        <f>(Helena!$C$14*10^3)/Helena!$B$8</f>
        <v>0</v>
      </c>
      <c r="Q158" s="73">
        <f>(Duluth!$C$14*10^3)/Duluth!$B$8</f>
        <v>0</v>
      </c>
      <c r="R158" s="73">
        <f>(Fairbanks!$C$14*10^3)/Fairbanks!$B$8</f>
        <v>0</v>
      </c>
    </row>
    <row r="159" spans="1:18">
      <c r="A159" s="5"/>
      <c r="B159" s="9" t="s">
        <v>323</v>
      </c>
      <c r="C159" s="73">
        <f>(Miami!$C$15*10^3)/Miami!$B$8</f>
        <v>0</v>
      </c>
      <c r="D159" s="73">
        <f>(Houston!$C$15*10^3)/Houston!$B$8</f>
        <v>0</v>
      </c>
      <c r="E159" s="73">
        <f>(Phoenix!$C$15*10^3)/Phoenix!$B$8</f>
        <v>0</v>
      </c>
      <c r="F159" s="73">
        <f>(Atlanta!$C$15*10^3)/Atlanta!$B$8</f>
        <v>0</v>
      </c>
      <c r="G159" s="73">
        <f>(LosAngeles!$C$15*10^3)/LosAngeles!$B$8</f>
        <v>0</v>
      </c>
      <c r="H159" s="73">
        <f>(LasVegas!$C$15*10^3)/LasVegas!$B$8</f>
        <v>0</v>
      </c>
      <c r="I159" s="73">
        <f>(SanFrancisco!$C$15*10^3)/SanFrancisco!$B$8</f>
        <v>0</v>
      </c>
      <c r="J159" s="73">
        <f>(Baltimore!$C$15*10^3)/Baltimore!$B$8</f>
        <v>0</v>
      </c>
      <c r="K159" s="73">
        <f>(Albuquerque!$C$15*10^3)/Albuquerque!$B$8</f>
        <v>0</v>
      </c>
      <c r="L159" s="73">
        <f>(Seattle!$C$15*10^3)/Seattle!$B$8</f>
        <v>0</v>
      </c>
      <c r="M159" s="73">
        <f>(Chicago!$C$15*10^3)/Chicago!$B$8</f>
        <v>0</v>
      </c>
      <c r="N159" s="73">
        <f>(Boulder!$C$15*10^3)/Boulder!$B$8</f>
        <v>0</v>
      </c>
      <c r="O159" s="73">
        <f>(Minneapolis!$C$15*10^3)/Minneapolis!$B$8</f>
        <v>0</v>
      </c>
      <c r="P159" s="73">
        <f>(Helena!$C$15*10^3)/Helena!$B$8</f>
        <v>0</v>
      </c>
      <c r="Q159" s="73">
        <f>(Duluth!$C$15*10^3)/Duluth!$B$8</f>
        <v>0</v>
      </c>
      <c r="R159" s="73">
        <f>(Fairbanks!$C$15*10^3)/Fairbanks!$B$8</f>
        <v>0</v>
      </c>
    </row>
    <row r="160" spans="1:18">
      <c r="A160" s="5"/>
      <c r="B160" s="9" t="s">
        <v>324</v>
      </c>
      <c r="C160" s="73">
        <f>(Miami!$C$16*10^3)/Miami!$B$8</f>
        <v>0</v>
      </c>
      <c r="D160" s="73">
        <f>(Houston!$C$16*10^3)/Houston!$B$8</f>
        <v>0</v>
      </c>
      <c r="E160" s="73">
        <f>(Phoenix!$C$16*10^3)/Phoenix!$B$8</f>
        <v>0</v>
      </c>
      <c r="F160" s="73">
        <f>(Atlanta!$C$16*10^3)/Atlanta!$B$8</f>
        <v>0</v>
      </c>
      <c r="G160" s="73">
        <f>(LosAngeles!$C$16*10^3)/LosAngeles!$B$8</f>
        <v>0</v>
      </c>
      <c r="H160" s="73">
        <f>(LasVegas!$C$16*10^3)/LasVegas!$B$8</f>
        <v>0</v>
      </c>
      <c r="I160" s="73">
        <f>(SanFrancisco!$C$16*10^3)/SanFrancisco!$B$8</f>
        <v>0</v>
      </c>
      <c r="J160" s="73">
        <f>(Baltimore!$C$16*10^3)/Baltimore!$B$8</f>
        <v>0</v>
      </c>
      <c r="K160" s="73">
        <f>(Albuquerque!$C$16*10^3)/Albuquerque!$B$8</f>
        <v>0</v>
      </c>
      <c r="L160" s="73">
        <f>(Seattle!$C$16*10^3)/Seattle!$B$8</f>
        <v>0</v>
      </c>
      <c r="M160" s="73">
        <f>(Chicago!$C$16*10^3)/Chicago!$B$8</f>
        <v>0</v>
      </c>
      <c r="N160" s="73">
        <f>(Boulder!$C$16*10^3)/Boulder!$B$8</f>
        <v>0</v>
      </c>
      <c r="O160" s="73">
        <f>(Minneapolis!$C$16*10^3)/Minneapolis!$B$8</f>
        <v>0</v>
      </c>
      <c r="P160" s="73">
        <f>(Helena!$C$16*10^3)/Helena!$B$8</f>
        <v>0</v>
      </c>
      <c r="Q160" s="73">
        <f>(Duluth!$C$16*10^3)/Duluth!$B$8</f>
        <v>0</v>
      </c>
      <c r="R160" s="73">
        <f>(Fairbanks!$C$16*10^3)/Fairbanks!$B$8</f>
        <v>0</v>
      </c>
    </row>
    <row r="161" spans="1:18">
      <c r="A161" s="5"/>
      <c r="B161" s="9" t="s">
        <v>325</v>
      </c>
      <c r="C161" s="73">
        <f>(Miami!$C$17*10^3)/Miami!$B$8</f>
        <v>157.6733604870391</v>
      </c>
      <c r="D161" s="73">
        <f>(Houston!$C$17*10^3)/Houston!$B$8</f>
        <v>157.6733604870391</v>
      </c>
      <c r="E161" s="73">
        <f>(Phoenix!$C$17*10^3)/Phoenix!$B$8</f>
        <v>157.6733604870391</v>
      </c>
      <c r="F161" s="73">
        <f>(Atlanta!$C$17*10^3)/Atlanta!$B$8</f>
        <v>157.6733604870391</v>
      </c>
      <c r="G161" s="73">
        <f>(LosAngeles!$C$17*10^3)/LosAngeles!$B$8</f>
        <v>157.6733604870391</v>
      </c>
      <c r="H161" s="73">
        <f>(LasVegas!$C$17*10^3)/LasVegas!$B$8</f>
        <v>157.6733604870391</v>
      </c>
      <c r="I161" s="73">
        <f>(SanFrancisco!$C$17*10^3)/SanFrancisco!$B$8</f>
        <v>157.6733604870391</v>
      </c>
      <c r="J161" s="73">
        <f>(Baltimore!$C$17*10^3)/Baltimore!$B$8</f>
        <v>157.6733604870391</v>
      </c>
      <c r="K161" s="73">
        <f>(Albuquerque!$C$17*10^3)/Albuquerque!$B$8</f>
        <v>157.6733604870391</v>
      </c>
      <c r="L161" s="73">
        <f>(Seattle!$C$17*10^3)/Seattle!$B$8</f>
        <v>157.6733604870391</v>
      </c>
      <c r="M161" s="73">
        <f>(Chicago!$C$17*10^3)/Chicago!$B$8</f>
        <v>157.6733604870391</v>
      </c>
      <c r="N161" s="73">
        <f>(Boulder!$C$17*10^3)/Boulder!$B$8</f>
        <v>157.6733604870391</v>
      </c>
      <c r="O161" s="73">
        <f>(Minneapolis!$C$17*10^3)/Minneapolis!$B$8</f>
        <v>157.6733604870391</v>
      </c>
      <c r="P161" s="73">
        <f>(Helena!$C$17*10^3)/Helena!$B$8</f>
        <v>157.6733604870391</v>
      </c>
      <c r="Q161" s="73">
        <f>(Duluth!$C$17*10^3)/Duluth!$B$8</f>
        <v>157.6733604870391</v>
      </c>
      <c r="R161" s="73">
        <f>(Fairbanks!$C$17*10^3)/Fairbanks!$B$8</f>
        <v>157.6733604870391</v>
      </c>
    </row>
    <row r="162" spans="1:18">
      <c r="A162" s="5"/>
      <c r="B162" s="9" t="s">
        <v>326</v>
      </c>
      <c r="C162" s="73">
        <f>(Miami!$C$18*10^3)/Miami!$B$8</f>
        <v>0</v>
      </c>
      <c r="D162" s="73">
        <f>(Houston!$C$18*10^3)/Houston!$B$8</f>
        <v>0</v>
      </c>
      <c r="E162" s="73">
        <f>(Phoenix!$C$18*10^3)/Phoenix!$B$8</f>
        <v>0</v>
      </c>
      <c r="F162" s="73">
        <f>(Atlanta!$C$18*10^3)/Atlanta!$B$8</f>
        <v>0</v>
      </c>
      <c r="G162" s="73">
        <f>(LosAngeles!$C$18*10^3)/LosAngeles!$B$8</f>
        <v>0</v>
      </c>
      <c r="H162" s="73">
        <f>(LasVegas!$C$18*10^3)/LasVegas!$B$8</f>
        <v>0</v>
      </c>
      <c r="I162" s="73">
        <f>(SanFrancisco!$C$18*10^3)/SanFrancisco!$B$8</f>
        <v>0</v>
      </c>
      <c r="J162" s="73">
        <f>(Baltimore!$C$18*10^3)/Baltimore!$B$8</f>
        <v>0</v>
      </c>
      <c r="K162" s="73">
        <f>(Albuquerque!$C$18*10^3)/Albuquerque!$B$8</f>
        <v>0</v>
      </c>
      <c r="L162" s="73">
        <f>(Seattle!$C$18*10^3)/Seattle!$B$8</f>
        <v>0</v>
      </c>
      <c r="M162" s="73">
        <f>(Chicago!$C$18*10^3)/Chicago!$B$8</f>
        <v>0</v>
      </c>
      <c r="N162" s="73">
        <f>(Boulder!$C$18*10^3)/Boulder!$B$8</f>
        <v>0</v>
      </c>
      <c r="O162" s="73">
        <f>(Minneapolis!$C$18*10^3)/Minneapolis!$B$8</f>
        <v>0</v>
      </c>
      <c r="P162" s="73">
        <f>(Helena!$C$18*10^3)/Helena!$B$8</f>
        <v>0</v>
      </c>
      <c r="Q162" s="73">
        <f>(Duluth!$C$18*10^3)/Duluth!$B$8</f>
        <v>0</v>
      </c>
      <c r="R162" s="73">
        <f>(Fairbanks!$C$18*10^3)/Fairbanks!$B$8</f>
        <v>0</v>
      </c>
    </row>
    <row r="163" spans="1:18">
      <c r="A163" s="5"/>
      <c r="B163" s="9" t="s">
        <v>327</v>
      </c>
      <c r="C163" s="73">
        <f>(Miami!$C$19*10^3)/Miami!$B$8</f>
        <v>0</v>
      </c>
      <c r="D163" s="73">
        <f>(Houston!$C$19*10^3)/Houston!$B$8</f>
        <v>0</v>
      </c>
      <c r="E163" s="73">
        <f>(Phoenix!$C$19*10^3)/Phoenix!$B$8</f>
        <v>0</v>
      </c>
      <c r="F163" s="73">
        <f>(Atlanta!$C$19*10^3)/Atlanta!$B$8</f>
        <v>0</v>
      </c>
      <c r="G163" s="73">
        <f>(LosAngeles!$C$19*10^3)/LosAngeles!$B$8</f>
        <v>0</v>
      </c>
      <c r="H163" s="73">
        <f>(LasVegas!$C$19*10^3)/LasVegas!$B$8</f>
        <v>0</v>
      </c>
      <c r="I163" s="73">
        <f>(SanFrancisco!$C$19*10^3)/SanFrancisco!$B$8</f>
        <v>0</v>
      </c>
      <c r="J163" s="73">
        <f>(Baltimore!$C$19*10^3)/Baltimore!$B$8</f>
        <v>0</v>
      </c>
      <c r="K163" s="73">
        <f>(Albuquerque!$C$19*10^3)/Albuquerque!$B$8</f>
        <v>0</v>
      </c>
      <c r="L163" s="73">
        <f>(Seattle!$C$19*10^3)/Seattle!$B$8</f>
        <v>0</v>
      </c>
      <c r="M163" s="73">
        <f>(Chicago!$C$19*10^3)/Chicago!$B$8</f>
        <v>0</v>
      </c>
      <c r="N163" s="73">
        <f>(Boulder!$C$19*10^3)/Boulder!$B$8</f>
        <v>0</v>
      </c>
      <c r="O163" s="73">
        <f>(Minneapolis!$C$19*10^3)/Minneapolis!$B$8</f>
        <v>0</v>
      </c>
      <c r="P163" s="73">
        <f>(Helena!$C$19*10^3)/Helena!$B$8</f>
        <v>0</v>
      </c>
      <c r="Q163" s="73">
        <f>(Duluth!$C$19*10^3)/Duluth!$B$8</f>
        <v>0</v>
      </c>
      <c r="R163" s="73">
        <f>(Fairbanks!$C$19*10^3)/Fairbanks!$B$8</f>
        <v>0</v>
      </c>
    </row>
    <row r="164" spans="1:18">
      <c r="A164" s="5"/>
      <c r="B164" s="9" t="s">
        <v>328</v>
      </c>
      <c r="C164" s="73">
        <f>(Miami!$C$20*10^3)/Miami!$B$8</f>
        <v>0</v>
      </c>
      <c r="D164" s="73">
        <f>(Houston!$C$20*10^3)/Houston!$B$8</f>
        <v>0</v>
      </c>
      <c r="E164" s="73">
        <f>(Phoenix!$C$20*10^3)/Phoenix!$B$8</f>
        <v>0</v>
      </c>
      <c r="F164" s="73">
        <f>(Atlanta!$C$20*10^3)/Atlanta!$B$8</f>
        <v>0</v>
      </c>
      <c r="G164" s="73">
        <f>(LosAngeles!$C$20*10^3)/LosAngeles!$B$8</f>
        <v>0</v>
      </c>
      <c r="H164" s="73">
        <f>(LasVegas!$C$20*10^3)/LasVegas!$B$8</f>
        <v>0</v>
      </c>
      <c r="I164" s="73">
        <f>(SanFrancisco!$C$20*10^3)/SanFrancisco!$B$8</f>
        <v>0</v>
      </c>
      <c r="J164" s="73">
        <f>(Baltimore!$C$20*10^3)/Baltimore!$B$8</f>
        <v>0</v>
      </c>
      <c r="K164" s="73">
        <f>(Albuquerque!$C$20*10^3)/Albuquerque!$B$8</f>
        <v>0</v>
      </c>
      <c r="L164" s="73">
        <f>(Seattle!$C$20*10^3)/Seattle!$B$8</f>
        <v>0</v>
      </c>
      <c r="M164" s="73">
        <f>(Chicago!$C$20*10^3)/Chicago!$B$8</f>
        <v>0</v>
      </c>
      <c r="N164" s="73">
        <f>(Boulder!$C$20*10^3)/Boulder!$B$8</f>
        <v>0</v>
      </c>
      <c r="O164" s="73">
        <f>(Minneapolis!$C$20*10^3)/Minneapolis!$B$8</f>
        <v>0</v>
      </c>
      <c r="P164" s="73">
        <f>(Helena!$C$20*10^3)/Helena!$B$8</f>
        <v>0</v>
      </c>
      <c r="Q164" s="73">
        <f>(Duluth!$C$20*10^3)/Duluth!$B$8</f>
        <v>0</v>
      </c>
      <c r="R164" s="73">
        <f>(Fairbanks!$C$20*10^3)/Fairbanks!$B$8</f>
        <v>0</v>
      </c>
    </row>
    <row r="165" spans="1:18">
      <c r="A165" s="5"/>
      <c r="B165" s="9" t="s">
        <v>329</v>
      </c>
      <c r="C165" s="73">
        <f>(Miami!$C$21*10^3)/Miami!$B$8</f>
        <v>0</v>
      </c>
      <c r="D165" s="73">
        <f>(Houston!$C$21*10^3)/Houston!$B$8</f>
        <v>0</v>
      </c>
      <c r="E165" s="73">
        <f>(Phoenix!$C$21*10^3)/Phoenix!$B$8</f>
        <v>0</v>
      </c>
      <c r="F165" s="73">
        <f>(Atlanta!$C$21*10^3)/Atlanta!$B$8</f>
        <v>0</v>
      </c>
      <c r="G165" s="73">
        <f>(LosAngeles!$C$21*10^3)/LosAngeles!$B$8</f>
        <v>0</v>
      </c>
      <c r="H165" s="73">
        <f>(LasVegas!$C$21*10^3)/LasVegas!$B$8</f>
        <v>0</v>
      </c>
      <c r="I165" s="73">
        <f>(SanFrancisco!$C$21*10^3)/SanFrancisco!$B$8</f>
        <v>0</v>
      </c>
      <c r="J165" s="73">
        <f>(Baltimore!$C$21*10^3)/Baltimore!$B$8</f>
        <v>0</v>
      </c>
      <c r="K165" s="73">
        <f>(Albuquerque!$C$21*10^3)/Albuquerque!$B$8</f>
        <v>0</v>
      </c>
      <c r="L165" s="73">
        <f>(Seattle!$C$21*10^3)/Seattle!$B$8</f>
        <v>0</v>
      </c>
      <c r="M165" s="73">
        <f>(Chicago!$C$21*10^3)/Chicago!$B$8</f>
        <v>0</v>
      </c>
      <c r="N165" s="73">
        <f>(Boulder!$C$21*10^3)/Boulder!$B$8</f>
        <v>0</v>
      </c>
      <c r="O165" s="73">
        <f>(Minneapolis!$C$21*10^3)/Minneapolis!$B$8</f>
        <v>0</v>
      </c>
      <c r="P165" s="73">
        <f>(Helena!$C$21*10^3)/Helena!$B$8</f>
        <v>0</v>
      </c>
      <c r="Q165" s="73">
        <f>(Duluth!$C$21*10^3)/Duluth!$B$8</f>
        <v>0</v>
      </c>
      <c r="R165" s="73">
        <f>(Fairbanks!$C$21*10^3)/Fairbanks!$B$8</f>
        <v>0</v>
      </c>
    </row>
    <row r="166" spans="1:18">
      <c r="A166" s="5"/>
      <c r="B166" s="9" t="s">
        <v>330</v>
      </c>
      <c r="C166" s="73">
        <f>(Miami!$C$22*10^3)/Miami!$B$8</f>
        <v>0</v>
      </c>
      <c r="D166" s="73">
        <f>(Houston!$C$22*10^3)/Houston!$B$8</f>
        <v>0</v>
      </c>
      <c r="E166" s="73">
        <f>(Phoenix!$C$22*10^3)/Phoenix!$B$8</f>
        <v>0</v>
      </c>
      <c r="F166" s="73">
        <f>(Atlanta!$C$22*10^3)/Atlanta!$B$8</f>
        <v>0</v>
      </c>
      <c r="G166" s="73">
        <f>(LosAngeles!$C$22*10^3)/LosAngeles!$B$8</f>
        <v>0</v>
      </c>
      <c r="H166" s="73">
        <f>(LasVegas!$C$22*10^3)/LasVegas!$B$8</f>
        <v>0</v>
      </c>
      <c r="I166" s="73">
        <f>(SanFrancisco!$C$22*10^3)/SanFrancisco!$B$8</f>
        <v>0</v>
      </c>
      <c r="J166" s="73">
        <f>(Baltimore!$C$22*10^3)/Baltimore!$B$8</f>
        <v>0</v>
      </c>
      <c r="K166" s="73">
        <f>(Albuquerque!$C$22*10^3)/Albuquerque!$B$8</f>
        <v>0</v>
      </c>
      <c r="L166" s="73">
        <f>(Seattle!$C$22*10^3)/Seattle!$B$8</f>
        <v>0</v>
      </c>
      <c r="M166" s="73">
        <f>(Chicago!$C$22*10^3)/Chicago!$B$8</f>
        <v>0</v>
      </c>
      <c r="N166" s="73">
        <f>(Boulder!$C$22*10^3)/Boulder!$B$8</f>
        <v>0</v>
      </c>
      <c r="O166" s="73">
        <f>(Minneapolis!$C$22*10^3)/Minneapolis!$B$8</f>
        <v>0</v>
      </c>
      <c r="P166" s="73">
        <f>(Helena!$C$22*10^3)/Helena!$B$8</f>
        <v>0</v>
      </c>
      <c r="Q166" s="73">
        <f>(Duluth!$C$22*10^3)/Duluth!$B$8</f>
        <v>0</v>
      </c>
      <c r="R166" s="73">
        <f>(Fairbanks!$C$22*10^3)/Fairbanks!$B$8</f>
        <v>0</v>
      </c>
    </row>
    <row r="167" spans="1:18">
      <c r="A167" s="5"/>
      <c r="B167" s="9" t="s">
        <v>331</v>
      </c>
      <c r="C167" s="73">
        <f>(Miami!$C$23*10^3)/Miami!$B$8</f>
        <v>0</v>
      </c>
      <c r="D167" s="73">
        <f>(Houston!$C$23*10^3)/Houston!$B$8</f>
        <v>0</v>
      </c>
      <c r="E167" s="73">
        <f>(Phoenix!$C$23*10^3)/Phoenix!$B$8</f>
        <v>0</v>
      </c>
      <c r="F167" s="73">
        <f>(Atlanta!$C$23*10^3)/Atlanta!$B$8</f>
        <v>0</v>
      </c>
      <c r="G167" s="73">
        <f>(LosAngeles!$C$23*10^3)/LosAngeles!$B$8</f>
        <v>0</v>
      </c>
      <c r="H167" s="73">
        <f>(LasVegas!$C$23*10^3)/LasVegas!$B$8</f>
        <v>0</v>
      </c>
      <c r="I167" s="73">
        <f>(SanFrancisco!$C$23*10^3)/SanFrancisco!$B$8</f>
        <v>0</v>
      </c>
      <c r="J167" s="73">
        <f>(Baltimore!$C$23*10^3)/Baltimore!$B$8</f>
        <v>0</v>
      </c>
      <c r="K167" s="73">
        <f>(Albuquerque!$C$23*10^3)/Albuquerque!$B$8</f>
        <v>0</v>
      </c>
      <c r="L167" s="73">
        <f>(Seattle!$C$23*10^3)/Seattle!$B$8</f>
        <v>0</v>
      </c>
      <c r="M167" s="73">
        <f>(Chicago!$C$23*10^3)/Chicago!$B$8</f>
        <v>0</v>
      </c>
      <c r="N167" s="73">
        <f>(Boulder!$C$23*10^3)/Boulder!$B$8</f>
        <v>0</v>
      </c>
      <c r="O167" s="73">
        <f>(Minneapolis!$C$23*10^3)/Minneapolis!$B$8</f>
        <v>0</v>
      </c>
      <c r="P167" s="73">
        <f>(Helena!$C$23*10^3)/Helena!$B$8</f>
        <v>0</v>
      </c>
      <c r="Q167" s="73">
        <f>(Duluth!$C$23*10^3)/Duluth!$B$8</f>
        <v>0</v>
      </c>
      <c r="R167" s="73">
        <f>(Fairbanks!$C$23*10^3)/Fairbanks!$B$8</f>
        <v>0</v>
      </c>
    </row>
    <row r="168" spans="1:18">
      <c r="A168" s="5"/>
      <c r="B168" s="9" t="s">
        <v>332</v>
      </c>
      <c r="C168" s="73">
        <f>(Miami!$C$24*10^3)/Miami!$B$8</f>
        <v>341.1486176201754</v>
      </c>
      <c r="D168" s="73">
        <f>(Houston!$C$24*10^3)/Houston!$B$8</f>
        <v>429.31736429831233</v>
      </c>
      <c r="E168" s="73">
        <f>(Phoenix!$C$24*10^3)/Phoenix!$B$8</f>
        <v>378.67344069653569</v>
      </c>
      <c r="F168" s="73">
        <f>(Atlanta!$C$24*10^3)/Atlanta!$B$8</f>
        <v>514.23454138237094</v>
      </c>
      <c r="G168" s="73">
        <f>(LosAngeles!$C$24*10^3)/LosAngeles!$B$8</f>
        <v>497.72725069169667</v>
      </c>
      <c r="H168" s="73">
        <f>(LasVegas!$C$24*10^3)/LasVegas!$B$8</f>
        <v>439.70493482317329</v>
      </c>
      <c r="I168" s="73">
        <f>(SanFrancisco!$C$24*10^3)/SanFrancisco!$B$8</f>
        <v>570.39441036765027</v>
      </c>
      <c r="J168" s="73">
        <f>(Baltimore!$C$24*10^3)/Baltimore!$B$8</f>
        <v>580.98118249952176</v>
      </c>
      <c r="K168" s="73">
        <f>(Albuquerque!$C$24*10^3)/Albuquerque!$B$8</f>
        <v>568.32571049307683</v>
      </c>
      <c r="L168" s="73">
        <f>(Seattle!$C$24*10^3)/Seattle!$B$8</f>
        <v>615.70308030909734</v>
      </c>
      <c r="M168" s="73">
        <f>(Chicago!$C$24*10^3)/Chicago!$B$8</f>
        <v>639.5667276905217</v>
      </c>
      <c r="N168" s="73">
        <f>(Boulder!$C$24*10^3)/Boulder!$B$8</f>
        <v>636.50730831913506</v>
      </c>
      <c r="O168" s="73">
        <f>(Minneapolis!$C$24*10^3)/Minneapolis!$B$8</f>
        <v>690.18509002414214</v>
      </c>
      <c r="P168" s="73">
        <f>(Helena!$C$24*10^3)/Helena!$B$8</f>
        <v>699.37745090694023</v>
      </c>
      <c r="Q168" s="73">
        <f>(Duluth!$C$24*10^3)/Duluth!$B$8</f>
        <v>773.67876889881165</v>
      </c>
      <c r="R168" s="73">
        <f>(Fairbanks!$C$24*10^3)/Fairbanks!$B$8</f>
        <v>874.75066745759682</v>
      </c>
    </row>
    <row r="169" spans="1:18">
      <c r="A169" s="5"/>
      <c r="B169" s="9" t="s">
        <v>333</v>
      </c>
      <c r="C169" s="73">
        <f>(Miami!$C$25*10^3)/Miami!$B$8</f>
        <v>0</v>
      </c>
      <c r="D169" s="73">
        <f>(Houston!$C$25*10^3)/Houston!$B$8</f>
        <v>0</v>
      </c>
      <c r="E169" s="73">
        <f>(Phoenix!$C$25*10^3)/Phoenix!$B$8</f>
        <v>0</v>
      </c>
      <c r="F169" s="73">
        <f>(Atlanta!$C$25*10^3)/Atlanta!$B$8</f>
        <v>0</v>
      </c>
      <c r="G169" s="73">
        <f>(LosAngeles!$C$25*10^3)/LosAngeles!$B$8</f>
        <v>0</v>
      </c>
      <c r="H169" s="73">
        <f>(LasVegas!$C$25*10^3)/LasVegas!$B$8</f>
        <v>0</v>
      </c>
      <c r="I169" s="73">
        <f>(SanFrancisco!$C$25*10^3)/SanFrancisco!$B$8</f>
        <v>0</v>
      </c>
      <c r="J169" s="73">
        <f>(Baltimore!$C$25*10^3)/Baltimore!$B$8</f>
        <v>0</v>
      </c>
      <c r="K169" s="73">
        <f>(Albuquerque!$C$25*10^3)/Albuquerque!$B$8</f>
        <v>0</v>
      </c>
      <c r="L169" s="73">
        <f>(Seattle!$C$25*10^3)/Seattle!$B$8</f>
        <v>0</v>
      </c>
      <c r="M169" s="73">
        <f>(Chicago!$C$25*10^3)/Chicago!$B$8</f>
        <v>0</v>
      </c>
      <c r="N169" s="73">
        <f>(Boulder!$C$25*10^3)/Boulder!$B$8</f>
        <v>0</v>
      </c>
      <c r="O169" s="73">
        <f>(Minneapolis!$C$25*10^3)/Minneapolis!$B$8</f>
        <v>0</v>
      </c>
      <c r="P169" s="73">
        <f>(Helena!$C$25*10^3)/Helena!$B$8</f>
        <v>0</v>
      </c>
      <c r="Q169" s="73">
        <f>(Duluth!$C$25*10^3)/Duluth!$B$8</f>
        <v>0</v>
      </c>
      <c r="R169" s="73">
        <f>(Fairbanks!$C$25*10^3)/Fairbanks!$B$8</f>
        <v>0</v>
      </c>
    </row>
    <row r="170" spans="1:18">
      <c r="A170" s="5"/>
      <c r="B170" s="9" t="s">
        <v>334</v>
      </c>
      <c r="C170" s="73">
        <f>(Miami!$C$26*10^3)/Miami!$B$8</f>
        <v>0</v>
      </c>
      <c r="D170" s="73">
        <f>(Houston!$C$26*10^3)/Houston!$B$8</f>
        <v>0</v>
      </c>
      <c r="E170" s="73">
        <f>(Phoenix!$C$26*10^3)/Phoenix!$B$8</f>
        <v>0</v>
      </c>
      <c r="F170" s="73">
        <f>(Atlanta!$C$26*10^3)/Atlanta!$B$8</f>
        <v>0</v>
      </c>
      <c r="G170" s="73">
        <f>(LosAngeles!$C$26*10^3)/LosAngeles!$B$8</f>
        <v>0</v>
      </c>
      <c r="H170" s="73">
        <f>(LasVegas!$C$26*10^3)/LasVegas!$B$8</f>
        <v>0</v>
      </c>
      <c r="I170" s="73">
        <f>(SanFrancisco!$C$26*10^3)/SanFrancisco!$B$8</f>
        <v>0</v>
      </c>
      <c r="J170" s="73">
        <f>(Baltimore!$C$26*10^3)/Baltimore!$B$8</f>
        <v>0</v>
      </c>
      <c r="K170" s="73">
        <f>(Albuquerque!$C$26*10^3)/Albuquerque!$B$8</f>
        <v>0</v>
      </c>
      <c r="L170" s="73">
        <f>(Seattle!$C$26*10^3)/Seattle!$B$8</f>
        <v>0</v>
      </c>
      <c r="M170" s="73">
        <f>(Chicago!$C$26*10^3)/Chicago!$B$8</f>
        <v>0</v>
      </c>
      <c r="N170" s="73">
        <f>(Boulder!$C$26*10^3)/Boulder!$B$8</f>
        <v>0</v>
      </c>
      <c r="O170" s="73">
        <f>(Minneapolis!$C$26*10^3)/Minneapolis!$B$8</f>
        <v>0</v>
      </c>
      <c r="P170" s="73">
        <f>(Helena!$C$26*10^3)/Helena!$B$8</f>
        <v>0</v>
      </c>
      <c r="Q170" s="73">
        <f>(Duluth!$C$26*10^3)/Duluth!$B$8</f>
        <v>0</v>
      </c>
      <c r="R170" s="73">
        <f>(Fairbanks!$C$26*10^3)/Fairbanks!$B$8</f>
        <v>0</v>
      </c>
    </row>
    <row r="171" spans="1:18">
      <c r="A171" s="5"/>
      <c r="B171" s="9" t="s">
        <v>222</v>
      </c>
      <c r="C171" s="73">
        <f>(Miami!$C$28*10^3)/Miami!$B$8</f>
        <v>501.43010888218805</v>
      </c>
      <c r="D171" s="73">
        <f>(Houston!$C$28*10^3)/Houston!$B$8</f>
        <v>659.56357219603899</v>
      </c>
      <c r="E171" s="73">
        <f>(Phoenix!$C$28*10^3)/Phoenix!$B$8</f>
        <v>577.45637176308401</v>
      </c>
      <c r="F171" s="73">
        <f>(Atlanta!$C$28*10^3)/Atlanta!$B$8</f>
        <v>796.82317507970265</v>
      </c>
      <c r="G171" s="73">
        <f>(LosAngeles!$C$28*10^3)/LosAngeles!$B$8</f>
        <v>667.85600015513046</v>
      </c>
      <c r="H171" s="73">
        <f>(LasVegas!$C$28*10^3)/LasVegas!$B$8</f>
        <v>662.80103902147937</v>
      </c>
      <c r="I171" s="73">
        <f>(SanFrancisco!$C$28*10^3)/SanFrancisco!$B$8</f>
        <v>802.07821924340408</v>
      </c>
      <c r="J171" s="73">
        <f>(Baltimore!$C$28*10^3)/Baltimore!$B$8</f>
        <v>974.22807173725835</v>
      </c>
      <c r="K171" s="73">
        <f>(Albuquerque!$C$28*10^3)/Albuquerque!$B$8</f>
        <v>862.44423897494016</v>
      </c>
      <c r="L171" s="73">
        <f>(Seattle!$C$28*10^3)/Seattle!$B$8</f>
        <v>957.47486401846049</v>
      </c>
      <c r="M171" s="73">
        <f>(Chicago!$C$28*10^3)/Chicago!$B$8</f>
        <v>1147.7635212497873</v>
      </c>
      <c r="N171" s="73">
        <f>(Boulder!$C$28*10^3)/Boulder!$B$8</f>
        <v>1021.2149711466167</v>
      </c>
      <c r="O171" s="73">
        <f>(Minneapolis!$C$28*10^3)/Minneapolis!$B$8</f>
        <v>1332.1043358080753</v>
      </c>
      <c r="P171" s="73">
        <f>(Helena!$C$28*10^3)/Helena!$B$8</f>
        <v>1231.6379748776803</v>
      </c>
      <c r="Q171" s="73">
        <f>(Duluth!$C$28*10^3)/Duluth!$B$8</f>
        <v>1531.6488163810709</v>
      </c>
      <c r="R171" s="73">
        <f>(Fairbanks!$C$28*10^3)/Fairbanks!$B$8</f>
        <v>2045.2549031360149</v>
      </c>
    </row>
    <row r="172" spans="1:18">
      <c r="A172" s="5"/>
      <c r="B172" s="8" t="s">
        <v>342</v>
      </c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</row>
    <row r="173" spans="1:18">
      <c r="A173" s="5"/>
      <c r="B173" s="9" t="s">
        <v>202</v>
      </c>
      <c r="C173" s="73">
        <f>(Miami!$E$13*10^3)/Miami!$B$8</f>
        <v>0</v>
      </c>
      <c r="D173" s="73">
        <f>(Houston!$E$13*10^3)/Houston!$B$8</f>
        <v>0</v>
      </c>
      <c r="E173" s="73">
        <f>(Phoenix!$E$13*10^3)/Phoenix!$B$8</f>
        <v>0</v>
      </c>
      <c r="F173" s="73">
        <f>(Atlanta!$E$13*10^3)/Atlanta!$B$8</f>
        <v>0</v>
      </c>
      <c r="G173" s="73">
        <f>(LosAngeles!$E$13*10^3)/LosAngeles!$B$8</f>
        <v>0</v>
      </c>
      <c r="H173" s="73">
        <f>(LasVegas!$E$13*10^3)/LasVegas!$B$8</f>
        <v>0</v>
      </c>
      <c r="I173" s="73">
        <f>(SanFrancisco!$E$13*10^3)/SanFrancisco!$B$8</f>
        <v>0</v>
      </c>
      <c r="J173" s="73">
        <f>(Baltimore!$E$13*10^3)/Baltimore!$B$8</f>
        <v>0</v>
      </c>
      <c r="K173" s="73">
        <f>(Albuquerque!$E$13*10^3)/Albuquerque!$B$8</f>
        <v>0</v>
      </c>
      <c r="L173" s="73">
        <f>(Seattle!$E$13*10^3)/Seattle!$B$8</f>
        <v>0</v>
      </c>
      <c r="M173" s="73">
        <f>(Chicago!$E$13*10^3)/Chicago!$B$8</f>
        <v>0</v>
      </c>
      <c r="N173" s="73">
        <f>(Boulder!$E$13*10^3)/Boulder!$B$8</f>
        <v>0</v>
      </c>
      <c r="O173" s="73">
        <f>(Minneapolis!$E$13*10^3)/Minneapolis!$B$8</f>
        <v>0</v>
      </c>
      <c r="P173" s="73">
        <f>(Helena!$E$13*10^3)/Helena!$B$8</f>
        <v>0</v>
      </c>
      <c r="Q173" s="73">
        <f>(Duluth!$E$13*10^3)/Duluth!$B$8</f>
        <v>0</v>
      </c>
      <c r="R173" s="73">
        <f>(Fairbanks!$E$13*10^3)/Fairbanks!$B$8</f>
        <v>0</v>
      </c>
    </row>
    <row r="174" spans="1:18">
      <c r="A174" s="5"/>
      <c r="B174" s="9" t="s">
        <v>203</v>
      </c>
      <c r="C174" s="73">
        <f>(Miami!$E$14*10^3)/Miami!$B$8</f>
        <v>0</v>
      </c>
      <c r="D174" s="73">
        <f>(Houston!$E$14*10^3)/Houston!$B$8</f>
        <v>0</v>
      </c>
      <c r="E174" s="73">
        <f>(Phoenix!$E$14*10^3)/Phoenix!$B$8</f>
        <v>0</v>
      </c>
      <c r="F174" s="73">
        <f>(Atlanta!$E$14*10^3)/Atlanta!$B$8</f>
        <v>0</v>
      </c>
      <c r="G174" s="73">
        <f>(LosAngeles!$E$14*10^3)/LosAngeles!$B$8</f>
        <v>0</v>
      </c>
      <c r="H174" s="73">
        <f>(LasVegas!$E$14*10^3)/LasVegas!$B$8</f>
        <v>0</v>
      </c>
      <c r="I174" s="73">
        <f>(SanFrancisco!$E$14*10^3)/SanFrancisco!$B$8</f>
        <v>0</v>
      </c>
      <c r="J174" s="73">
        <f>(Baltimore!$E$14*10^3)/Baltimore!$B$8</f>
        <v>0</v>
      </c>
      <c r="K174" s="73">
        <f>(Albuquerque!$E$14*10^3)/Albuquerque!$B$8</f>
        <v>0</v>
      </c>
      <c r="L174" s="73">
        <f>(Seattle!$E$14*10^3)/Seattle!$B$8</f>
        <v>0</v>
      </c>
      <c r="M174" s="73">
        <f>(Chicago!$E$14*10^3)/Chicago!$B$8</f>
        <v>0</v>
      </c>
      <c r="N174" s="73">
        <f>(Boulder!$E$14*10^3)/Boulder!$B$8</f>
        <v>0</v>
      </c>
      <c r="O174" s="73">
        <f>(Minneapolis!$E$14*10^3)/Minneapolis!$B$8</f>
        <v>0</v>
      </c>
      <c r="P174" s="73">
        <f>(Helena!$E$14*10^3)/Helena!$B$8</f>
        <v>0</v>
      </c>
      <c r="Q174" s="73">
        <f>(Duluth!$E$14*10^3)/Duluth!$B$8</f>
        <v>0</v>
      </c>
      <c r="R174" s="73">
        <f>(Fairbanks!$E$14*10^3)/Fairbanks!$B$8</f>
        <v>0</v>
      </c>
    </row>
    <row r="175" spans="1:18">
      <c r="A175" s="5"/>
      <c r="B175" s="9" t="s">
        <v>211</v>
      </c>
      <c r="C175" s="73">
        <f>(Miami!$E$15*10^3)/Miami!$B$8</f>
        <v>0</v>
      </c>
      <c r="D175" s="73">
        <f>(Houston!$E$15*10^3)/Houston!$B$8</f>
        <v>0</v>
      </c>
      <c r="E175" s="73">
        <f>(Phoenix!$E$15*10^3)/Phoenix!$B$8</f>
        <v>0</v>
      </c>
      <c r="F175" s="73">
        <f>(Atlanta!$E$15*10^3)/Atlanta!$B$8</f>
        <v>0</v>
      </c>
      <c r="G175" s="73">
        <f>(LosAngeles!$E$15*10^3)/LosAngeles!$B$8</f>
        <v>0</v>
      </c>
      <c r="H175" s="73">
        <f>(LasVegas!$E$15*10^3)/LasVegas!$B$8</f>
        <v>0</v>
      </c>
      <c r="I175" s="73">
        <f>(SanFrancisco!$E$15*10^3)/SanFrancisco!$B$8</f>
        <v>0</v>
      </c>
      <c r="J175" s="73">
        <f>(Baltimore!$E$15*10^3)/Baltimore!$B$8</f>
        <v>0</v>
      </c>
      <c r="K175" s="73">
        <f>(Albuquerque!$E$15*10^3)/Albuquerque!$B$8</f>
        <v>0</v>
      </c>
      <c r="L175" s="73">
        <f>(Seattle!$E$15*10^3)/Seattle!$B$8</f>
        <v>0</v>
      </c>
      <c r="M175" s="73">
        <f>(Chicago!$E$15*10^3)/Chicago!$B$8</f>
        <v>0</v>
      </c>
      <c r="N175" s="73">
        <f>(Boulder!$E$15*10^3)/Boulder!$B$8</f>
        <v>0</v>
      </c>
      <c r="O175" s="73">
        <f>(Minneapolis!$E$15*10^3)/Minneapolis!$B$8</f>
        <v>0</v>
      </c>
      <c r="P175" s="73">
        <f>(Helena!$E$15*10^3)/Helena!$B$8</f>
        <v>0</v>
      </c>
      <c r="Q175" s="73">
        <f>(Duluth!$E$15*10^3)/Duluth!$B$8</f>
        <v>0</v>
      </c>
      <c r="R175" s="73">
        <f>(Fairbanks!$E$15*10^3)/Fairbanks!$B$8</f>
        <v>0</v>
      </c>
    </row>
    <row r="176" spans="1:18">
      <c r="A176" s="5"/>
      <c r="B176" s="9" t="s">
        <v>212</v>
      </c>
      <c r="C176" s="73">
        <f>(Miami!$E$16*10^3)/Miami!$B$8</f>
        <v>0</v>
      </c>
      <c r="D176" s="73">
        <f>(Houston!$E$16*10^3)/Houston!$B$8</f>
        <v>0</v>
      </c>
      <c r="E176" s="73">
        <f>(Phoenix!$E$16*10^3)/Phoenix!$B$8</f>
        <v>0</v>
      </c>
      <c r="F176" s="73">
        <f>(Atlanta!$E$16*10^3)/Atlanta!$B$8</f>
        <v>0</v>
      </c>
      <c r="G176" s="73">
        <f>(LosAngeles!$E$16*10^3)/LosAngeles!$B$8</f>
        <v>0</v>
      </c>
      <c r="H176" s="73">
        <f>(LasVegas!$E$16*10^3)/LasVegas!$B$8</f>
        <v>0</v>
      </c>
      <c r="I176" s="73">
        <f>(SanFrancisco!$E$16*10^3)/SanFrancisco!$B$8</f>
        <v>0</v>
      </c>
      <c r="J176" s="73">
        <f>(Baltimore!$E$16*10^3)/Baltimore!$B$8</f>
        <v>0</v>
      </c>
      <c r="K176" s="73">
        <f>(Albuquerque!$E$16*10^3)/Albuquerque!$B$8</f>
        <v>0</v>
      </c>
      <c r="L176" s="73">
        <f>(Seattle!$E$16*10^3)/Seattle!$B$8</f>
        <v>0</v>
      </c>
      <c r="M176" s="73">
        <f>(Chicago!$E$16*10^3)/Chicago!$B$8</f>
        <v>0</v>
      </c>
      <c r="N176" s="73">
        <f>(Boulder!$E$16*10^3)/Boulder!$B$8</f>
        <v>0</v>
      </c>
      <c r="O176" s="73">
        <f>(Minneapolis!$E$16*10^3)/Minneapolis!$B$8</f>
        <v>0</v>
      </c>
      <c r="P176" s="73">
        <f>(Helena!$E$16*10^3)/Helena!$B$8</f>
        <v>0</v>
      </c>
      <c r="Q176" s="73">
        <f>(Duluth!$E$16*10^3)/Duluth!$B$8</f>
        <v>0</v>
      </c>
      <c r="R176" s="73">
        <f>(Fairbanks!$E$16*10^3)/Fairbanks!$B$8</f>
        <v>0</v>
      </c>
    </row>
    <row r="177" spans="1:18">
      <c r="A177" s="5"/>
      <c r="B177" s="9" t="s">
        <v>213</v>
      </c>
      <c r="C177" s="73">
        <f>(Miami!$E$17*10^3)/Miami!$B$8</f>
        <v>0</v>
      </c>
      <c r="D177" s="73">
        <f>(Houston!$E$17*10^3)/Houston!$B$8</f>
        <v>0</v>
      </c>
      <c r="E177" s="73">
        <f>(Phoenix!$E$17*10^3)/Phoenix!$B$8</f>
        <v>0</v>
      </c>
      <c r="F177" s="73">
        <f>(Atlanta!$E$17*10^3)/Atlanta!$B$8</f>
        <v>0</v>
      </c>
      <c r="G177" s="73">
        <f>(LosAngeles!$E$17*10^3)/LosAngeles!$B$8</f>
        <v>0</v>
      </c>
      <c r="H177" s="73">
        <f>(LasVegas!$E$17*10^3)/LasVegas!$B$8</f>
        <v>0</v>
      </c>
      <c r="I177" s="73">
        <f>(SanFrancisco!$E$17*10^3)/SanFrancisco!$B$8</f>
        <v>0</v>
      </c>
      <c r="J177" s="73">
        <f>(Baltimore!$E$17*10^3)/Baltimore!$B$8</f>
        <v>0</v>
      </c>
      <c r="K177" s="73">
        <f>(Albuquerque!$E$17*10^3)/Albuquerque!$B$8</f>
        <v>0</v>
      </c>
      <c r="L177" s="73">
        <f>(Seattle!$E$17*10^3)/Seattle!$B$8</f>
        <v>0</v>
      </c>
      <c r="M177" s="73">
        <f>(Chicago!$E$17*10^3)/Chicago!$B$8</f>
        <v>0</v>
      </c>
      <c r="N177" s="73">
        <f>(Boulder!$E$17*10^3)/Boulder!$B$8</f>
        <v>0</v>
      </c>
      <c r="O177" s="73">
        <f>(Minneapolis!$E$17*10^3)/Minneapolis!$B$8</f>
        <v>0</v>
      </c>
      <c r="P177" s="73">
        <f>(Helena!$E$17*10^3)/Helena!$B$8</f>
        <v>0</v>
      </c>
      <c r="Q177" s="73">
        <f>(Duluth!$E$17*10^3)/Duluth!$B$8</f>
        <v>0</v>
      </c>
      <c r="R177" s="73">
        <f>(Fairbanks!$E$17*10^3)/Fairbanks!$B$8</f>
        <v>0</v>
      </c>
    </row>
    <row r="178" spans="1:18">
      <c r="A178" s="5"/>
      <c r="B178" s="9" t="s">
        <v>214</v>
      </c>
      <c r="C178" s="73">
        <f>(Miami!$E$18*10^3)/Miami!$B$8</f>
        <v>0</v>
      </c>
      <c r="D178" s="73">
        <f>(Houston!$E$18*10^3)/Houston!$B$8</f>
        <v>0</v>
      </c>
      <c r="E178" s="73">
        <f>(Phoenix!$E$18*10^3)/Phoenix!$B$8</f>
        <v>0</v>
      </c>
      <c r="F178" s="73">
        <f>(Atlanta!$E$18*10^3)/Atlanta!$B$8</f>
        <v>0</v>
      </c>
      <c r="G178" s="73">
        <f>(LosAngeles!$E$18*10^3)/LosAngeles!$B$8</f>
        <v>0</v>
      </c>
      <c r="H178" s="73">
        <f>(LasVegas!$E$18*10^3)/LasVegas!$B$8</f>
        <v>0</v>
      </c>
      <c r="I178" s="73">
        <f>(SanFrancisco!$E$18*10^3)/SanFrancisco!$B$8</f>
        <v>0</v>
      </c>
      <c r="J178" s="73">
        <f>(Baltimore!$E$18*10^3)/Baltimore!$B$8</f>
        <v>0</v>
      </c>
      <c r="K178" s="73">
        <f>(Albuquerque!$E$18*10^3)/Albuquerque!$B$8</f>
        <v>0</v>
      </c>
      <c r="L178" s="73">
        <f>(Seattle!$E$18*10^3)/Seattle!$B$8</f>
        <v>0</v>
      </c>
      <c r="M178" s="73">
        <f>(Chicago!$E$18*10^3)/Chicago!$B$8</f>
        <v>0</v>
      </c>
      <c r="N178" s="73">
        <f>(Boulder!$E$18*10^3)/Boulder!$B$8</f>
        <v>0</v>
      </c>
      <c r="O178" s="73">
        <f>(Minneapolis!$E$18*10^3)/Minneapolis!$B$8</f>
        <v>0</v>
      </c>
      <c r="P178" s="73">
        <f>(Helena!$E$18*10^3)/Helena!$B$8</f>
        <v>0</v>
      </c>
      <c r="Q178" s="73">
        <f>(Duluth!$E$18*10^3)/Duluth!$B$8</f>
        <v>0</v>
      </c>
      <c r="R178" s="73">
        <f>(Fairbanks!$E$18*10^3)/Fairbanks!$B$8</f>
        <v>0</v>
      </c>
    </row>
    <row r="179" spans="1:18">
      <c r="A179" s="5"/>
      <c r="B179" s="9" t="s">
        <v>215</v>
      </c>
      <c r="C179" s="73">
        <f>(Miami!$E$19*10^3)/Miami!$B$8</f>
        <v>0</v>
      </c>
      <c r="D179" s="73">
        <f>(Houston!$E$19*10^3)/Houston!$B$8</f>
        <v>0</v>
      </c>
      <c r="E179" s="73">
        <f>(Phoenix!$E$19*10^3)/Phoenix!$B$8</f>
        <v>0</v>
      </c>
      <c r="F179" s="73">
        <f>(Atlanta!$E$19*10^3)/Atlanta!$B$8</f>
        <v>0</v>
      </c>
      <c r="G179" s="73">
        <f>(LosAngeles!$E$19*10^3)/LosAngeles!$B$8</f>
        <v>0</v>
      </c>
      <c r="H179" s="73">
        <f>(LasVegas!$E$19*10^3)/LasVegas!$B$8</f>
        <v>0</v>
      </c>
      <c r="I179" s="73">
        <f>(SanFrancisco!$E$19*10^3)/SanFrancisco!$B$8</f>
        <v>0</v>
      </c>
      <c r="J179" s="73">
        <f>(Baltimore!$E$19*10^3)/Baltimore!$B$8</f>
        <v>0</v>
      </c>
      <c r="K179" s="73">
        <f>(Albuquerque!$E$19*10^3)/Albuquerque!$B$8</f>
        <v>0</v>
      </c>
      <c r="L179" s="73">
        <f>(Seattle!$E$19*10^3)/Seattle!$B$8</f>
        <v>0</v>
      </c>
      <c r="M179" s="73">
        <f>(Chicago!$E$19*10^3)/Chicago!$B$8</f>
        <v>0</v>
      </c>
      <c r="N179" s="73">
        <f>(Boulder!$E$19*10^3)/Boulder!$B$8</f>
        <v>0</v>
      </c>
      <c r="O179" s="73">
        <f>(Minneapolis!$E$19*10^3)/Minneapolis!$B$8</f>
        <v>0</v>
      </c>
      <c r="P179" s="73">
        <f>(Helena!$E$19*10^3)/Helena!$B$8</f>
        <v>0</v>
      </c>
      <c r="Q179" s="73">
        <f>(Duluth!$E$19*10^3)/Duluth!$B$8</f>
        <v>0</v>
      </c>
      <c r="R179" s="73">
        <f>(Fairbanks!$E$19*10^3)/Fairbanks!$B$8</f>
        <v>0</v>
      </c>
    </row>
    <row r="180" spans="1:18">
      <c r="A180" s="5"/>
      <c r="B180" s="9" t="s">
        <v>216</v>
      </c>
      <c r="C180" s="73">
        <f>(Miami!$E$20*10^3)/Miami!$B$8</f>
        <v>0</v>
      </c>
      <c r="D180" s="73">
        <f>(Houston!$E$20*10^3)/Houston!$B$8</f>
        <v>0</v>
      </c>
      <c r="E180" s="73">
        <f>(Phoenix!$E$20*10^3)/Phoenix!$B$8</f>
        <v>0</v>
      </c>
      <c r="F180" s="73">
        <f>(Atlanta!$E$20*10^3)/Atlanta!$B$8</f>
        <v>0</v>
      </c>
      <c r="G180" s="73">
        <f>(LosAngeles!$E$20*10^3)/LosAngeles!$B$8</f>
        <v>0</v>
      </c>
      <c r="H180" s="73">
        <f>(LasVegas!$E$20*10^3)/LasVegas!$B$8</f>
        <v>0</v>
      </c>
      <c r="I180" s="73">
        <f>(SanFrancisco!$E$20*10^3)/SanFrancisco!$B$8</f>
        <v>0</v>
      </c>
      <c r="J180" s="73">
        <f>(Baltimore!$E$20*10^3)/Baltimore!$B$8</f>
        <v>0</v>
      </c>
      <c r="K180" s="73">
        <f>(Albuquerque!$E$20*10^3)/Albuquerque!$B$8</f>
        <v>0</v>
      </c>
      <c r="L180" s="73">
        <f>(Seattle!$E$20*10^3)/Seattle!$B$8</f>
        <v>0</v>
      </c>
      <c r="M180" s="73">
        <f>(Chicago!$E$20*10^3)/Chicago!$B$8</f>
        <v>0</v>
      </c>
      <c r="N180" s="73">
        <f>(Boulder!$E$20*10^3)/Boulder!$B$8</f>
        <v>0</v>
      </c>
      <c r="O180" s="73">
        <f>(Minneapolis!$E$20*10^3)/Minneapolis!$B$8</f>
        <v>0</v>
      </c>
      <c r="P180" s="73">
        <f>(Helena!$E$20*10^3)/Helena!$B$8</f>
        <v>0</v>
      </c>
      <c r="Q180" s="73">
        <f>(Duluth!$E$20*10^3)/Duluth!$B$8</f>
        <v>0</v>
      </c>
      <c r="R180" s="73">
        <f>(Fairbanks!$E$20*10^3)/Fairbanks!$B$8</f>
        <v>0</v>
      </c>
    </row>
    <row r="181" spans="1:18">
      <c r="A181" s="5"/>
      <c r="B181" s="9" t="s">
        <v>217</v>
      </c>
      <c r="C181" s="73">
        <f>(Miami!$E$21*10^3)/Miami!$B$8</f>
        <v>0</v>
      </c>
      <c r="D181" s="73">
        <f>(Houston!$E$21*10^3)/Houston!$B$8</f>
        <v>0</v>
      </c>
      <c r="E181" s="73">
        <f>(Phoenix!$E$21*10^3)/Phoenix!$B$8</f>
        <v>0</v>
      </c>
      <c r="F181" s="73">
        <f>(Atlanta!$E$21*10^3)/Atlanta!$B$8</f>
        <v>0</v>
      </c>
      <c r="G181" s="73">
        <f>(LosAngeles!$E$21*10^3)/LosAngeles!$B$8</f>
        <v>0</v>
      </c>
      <c r="H181" s="73">
        <f>(LasVegas!$E$21*10^3)/LasVegas!$B$8</f>
        <v>0</v>
      </c>
      <c r="I181" s="73">
        <f>(SanFrancisco!$E$21*10^3)/SanFrancisco!$B$8</f>
        <v>0</v>
      </c>
      <c r="J181" s="73">
        <f>(Baltimore!$E$21*10^3)/Baltimore!$B$8</f>
        <v>0</v>
      </c>
      <c r="K181" s="73">
        <f>(Albuquerque!$E$21*10^3)/Albuquerque!$B$8</f>
        <v>0</v>
      </c>
      <c r="L181" s="73">
        <f>(Seattle!$E$21*10^3)/Seattle!$B$8</f>
        <v>0</v>
      </c>
      <c r="M181" s="73">
        <f>(Chicago!$E$21*10^3)/Chicago!$B$8</f>
        <v>0</v>
      </c>
      <c r="N181" s="73">
        <f>(Boulder!$E$21*10^3)/Boulder!$B$8</f>
        <v>0</v>
      </c>
      <c r="O181" s="73">
        <f>(Minneapolis!$E$21*10^3)/Minneapolis!$B$8</f>
        <v>0</v>
      </c>
      <c r="P181" s="73">
        <f>(Helena!$E$21*10^3)/Helena!$B$8</f>
        <v>0</v>
      </c>
      <c r="Q181" s="73">
        <f>(Duluth!$E$21*10^3)/Duluth!$B$8</f>
        <v>0</v>
      </c>
      <c r="R181" s="73">
        <f>(Fairbanks!$E$21*10^3)/Fairbanks!$B$8</f>
        <v>0</v>
      </c>
    </row>
    <row r="182" spans="1:18">
      <c r="A182" s="5"/>
      <c r="B182" s="9" t="s">
        <v>218</v>
      </c>
      <c r="C182" s="73">
        <f>(Miami!$E$22*10^3)/Miami!$B$8</f>
        <v>0</v>
      </c>
      <c r="D182" s="73">
        <f>(Houston!$E$22*10^3)/Houston!$B$8</f>
        <v>0</v>
      </c>
      <c r="E182" s="73">
        <f>(Phoenix!$E$22*10^3)/Phoenix!$B$8</f>
        <v>0</v>
      </c>
      <c r="F182" s="73">
        <f>(Atlanta!$E$22*10^3)/Atlanta!$B$8</f>
        <v>0</v>
      </c>
      <c r="G182" s="73">
        <f>(LosAngeles!$E$22*10^3)/LosAngeles!$B$8</f>
        <v>0</v>
      </c>
      <c r="H182" s="73">
        <f>(LasVegas!$E$22*10^3)/LasVegas!$B$8</f>
        <v>0</v>
      </c>
      <c r="I182" s="73">
        <f>(SanFrancisco!$E$22*10^3)/SanFrancisco!$B$8</f>
        <v>0</v>
      </c>
      <c r="J182" s="73">
        <f>(Baltimore!$E$22*10^3)/Baltimore!$B$8</f>
        <v>0</v>
      </c>
      <c r="K182" s="73">
        <f>(Albuquerque!$E$22*10^3)/Albuquerque!$B$8</f>
        <v>0</v>
      </c>
      <c r="L182" s="73">
        <f>(Seattle!$E$22*10^3)/Seattle!$B$8</f>
        <v>0</v>
      </c>
      <c r="M182" s="73">
        <f>(Chicago!$E$22*10^3)/Chicago!$B$8</f>
        <v>0</v>
      </c>
      <c r="N182" s="73">
        <f>(Boulder!$E$22*10^3)/Boulder!$B$8</f>
        <v>0</v>
      </c>
      <c r="O182" s="73">
        <f>(Minneapolis!$E$22*10^3)/Minneapolis!$B$8</f>
        <v>0</v>
      </c>
      <c r="P182" s="73">
        <f>(Helena!$E$22*10^3)/Helena!$B$8</f>
        <v>0</v>
      </c>
      <c r="Q182" s="73">
        <f>(Duluth!$E$22*10^3)/Duluth!$B$8</f>
        <v>0</v>
      </c>
      <c r="R182" s="73">
        <f>(Fairbanks!$E$22*10^3)/Fairbanks!$B$8</f>
        <v>0</v>
      </c>
    </row>
    <row r="183" spans="1:18">
      <c r="A183" s="5"/>
      <c r="B183" s="9" t="s">
        <v>197</v>
      </c>
      <c r="C183" s="73">
        <f>(Miami!$E$23*10^3)/Miami!$B$8</f>
        <v>0</v>
      </c>
      <c r="D183" s="73">
        <f>(Houston!$E$23*10^3)/Houston!$B$8</f>
        <v>0</v>
      </c>
      <c r="E183" s="73">
        <f>(Phoenix!$E$23*10^3)/Phoenix!$B$8</f>
        <v>0</v>
      </c>
      <c r="F183" s="73">
        <f>(Atlanta!$E$23*10^3)/Atlanta!$B$8</f>
        <v>0</v>
      </c>
      <c r="G183" s="73">
        <f>(LosAngeles!$E$23*10^3)/LosAngeles!$B$8</f>
        <v>0</v>
      </c>
      <c r="H183" s="73">
        <f>(LasVegas!$E$23*10^3)/LasVegas!$B$8</f>
        <v>0</v>
      </c>
      <c r="I183" s="73">
        <f>(SanFrancisco!$E$23*10^3)/SanFrancisco!$B$8</f>
        <v>0</v>
      </c>
      <c r="J183" s="73">
        <f>(Baltimore!$E$23*10^3)/Baltimore!$B$8</f>
        <v>0</v>
      </c>
      <c r="K183" s="73">
        <f>(Albuquerque!$E$23*10^3)/Albuquerque!$B$8</f>
        <v>0</v>
      </c>
      <c r="L183" s="73">
        <f>(Seattle!$E$23*10^3)/Seattle!$B$8</f>
        <v>0</v>
      </c>
      <c r="M183" s="73">
        <f>(Chicago!$E$23*10^3)/Chicago!$B$8</f>
        <v>0</v>
      </c>
      <c r="N183" s="73">
        <f>(Boulder!$E$23*10^3)/Boulder!$B$8</f>
        <v>0</v>
      </c>
      <c r="O183" s="73">
        <f>(Minneapolis!$E$23*10^3)/Minneapolis!$B$8</f>
        <v>0</v>
      </c>
      <c r="P183" s="73">
        <f>(Helena!$E$23*10^3)/Helena!$B$8</f>
        <v>0</v>
      </c>
      <c r="Q183" s="73">
        <f>(Duluth!$E$23*10^3)/Duluth!$B$8</f>
        <v>0</v>
      </c>
      <c r="R183" s="73">
        <f>(Fairbanks!$E$23*10^3)/Fairbanks!$B$8</f>
        <v>0</v>
      </c>
    </row>
    <row r="184" spans="1:18">
      <c r="A184" s="5"/>
      <c r="B184" s="9" t="s">
        <v>219</v>
      </c>
      <c r="C184" s="73">
        <f>(Miami!$E$24*10^3)/Miami!$B$8</f>
        <v>0</v>
      </c>
      <c r="D184" s="73">
        <f>(Houston!$E$24*10^3)/Houston!$B$8</f>
        <v>0</v>
      </c>
      <c r="E184" s="73">
        <f>(Phoenix!$E$24*10^3)/Phoenix!$B$8</f>
        <v>0</v>
      </c>
      <c r="F184" s="73">
        <f>(Atlanta!$E$24*10^3)/Atlanta!$B$8</f>
        <v>0</v>
      </c>
      <c r="G184" s="73">
        <f>(LosAngeles!$E$24*10^3)/LosAngeles!$B$8</f>
        <v>0</v>
      </c>
      <c r="H184" s="73">
        <f>(LasVegas!$E$24*10^3)/LasVegas!$B$8</f>
        <v>0</v>
      </c>
      <c r="I184" s="73">
        <f>(SanFrancisco!$E$24*10^3)/SanFrancisco!$B$8</f>
        <v>0</v>
      </c>
      <c r="J184" s="73">
        <f>(Baltimore!$E$24*10^3)/Baltimore!$B$8</f>
        <v>0</v>
      </c>
      <c r="K184" s="73">
        <f>(Albuquerque!$E$24*10^3)/Albuquerque!$B$8</f>
        <v>0</v>
      </c>
      <c r="L184" s="73">
        <f>(Seattle!$E$24*10^3)/Seattle!$B$8</f>
        <v>0</v>
      </c>
      <c r="M184" s="73">
        <f>(Chicago!$E$24*10^3)/Chicago!$B$8</f>
        <v>0</v>
      </c>
      <c r="N184" s="73">
        <f>(Boulder!$E$24*10^3)/Boulder!$B$8</f>
        <v>0</v>
      </c>
      <c r="O184" s="73">
        <f>(Minneapolis!$E$24*10^3)/Minneapolis!$B$8</f>
        <v>0</v>
      </c>
      <c r="P184" s="73">
        <f>(Helena!$E$24*10^3)/Helena!$B$8</f>
        <v>0</v>
      </c>
      <c r="Q184" s="73">
        <f>(Duluth!$E$24*10^3)/Duluth!$B$8</f>
        <v>0</v>
      </c>
      <c r="R184" s="73">
        <f>(Fairbanks!$E$24*10^3)/Fairbanks!$B$8</f>
        <v>0</v>
      </c>
    </row>
    <row r="185" spans="1:18">
      <c r="A185" s="5"/>
      <c r="B185" s="9" t="s">
        <v>220</v>
      </c>
      <c r="C185" s="73">
        <f>(Miami!$E$25*10^3)/Miami!$B$8</f>
        <v>0</v>
      </c>
      <c r="D185" s="73">
        <f>(Houston!$E$25*10^3)/Houston!$B$8</f>
        <v>0</v>
      </c>
      <c r="E185" s="73">
        <f>(Phoenix!$E$25*10^3)/Phoenix!$B$8</f>
        <v>0</v>
      </c>
      <c r="F185" s="73">
        <f>(Atlanta!$E$25*10^3)/Atlanta!$B$8</f>
        <v>0</v>
      </c>
      <c r="G185" s="73">
        <f>(LosAngeles!$E$25*10^3)/LosAngeles!$B$8</f>
        <v>0</v>
      </c>
      <c r="H185" s="73">
        <f>(LasVegas!$E$25*10^3)/LasVegas!$B$8</f>
        <v>0</v>
      </c>
      <c r="I185" s="73">
        <f>(SanFrancisco!$E$25*10^3)/SanFrancisco!$B$8</f>
        <v>0</v>
      </c>
      <c r="J185" s="73">
        <f>(Baltimore!$E$25*10^3)/Baltimore!$B$8</f>
        <v>0</v>
      </c>
      <c r="K185" s="73">
        <f>(Albuquerque!$E$25*10^3)/Albuquerque!$B$8</f>
        <v>0</v>
      </c>
      <c r="L185" s="73">
        <f>(Seattle!$E$25*10^3)/Seattle!$B$8</f>
        <v>0</v>
      </c>
      <c r="M185" s="73">
        <f>(Chicago!$E$25*10^3)/Chicago!$B$8</f>
        <v>0</v>
      </c>
      <c r="N185" s="73">
        <f>(Boulder!$E$25*10^3)/Boulder!$B$8</f>
        <v>0</v>
      </c>
      <c r="O185" s="73">
        <f>(Minneapolis!$E$25*10^3)/Minneapolis!$B$8</f>
        <v>0</v>
      </c>
      <c r="P185" s="73">
        <f>(Helena!$E$25*10^3)/Helena!$B$8</f>
        <v>0</v>
      </c>
      <c r="Q185" s="73">
        <f>(Duluth!$E$25*10^3)/Duluth!$B$8</f>
        <v>0</v>
      </c>
      <c r="R185" s="73">
        <f>(Fairbanks!$E$25*10^3)/Fairbanks!$B$8</f>
        <v>0</v>
      </c>
    </row>
    <row r="186" spans="1:18">
      <c r="A186" s="5"/>
      <c r="B186" s="9" t="s">
        <v>221</v>
      </c>
      <c r="C186" s="73">
        <f>(Miami!$E$26*10^3)/Miami!$B$8</f>
        <v>0</v>
      </c>
      <c r="D186" s="73">
        <f>(Houston!$E$26*10^3)/Houston!$B$8</f>
        <v>0</v>
      </c>
      <c r="E186" s="73">
        <f>(Phoenix!$E$26*10^3)/Phoenix!$B$8</f>
        <v>0</v>
      </c>
      <c r="F186" s="73">
        <f>(Atlanta!$E$26*10^3)/Atlanta!$B$8</f>
        <v>0</v>
      </c>
      <c r="G186" s="73">
        <f>(LosAngeles!$E$26*10^3)/LosAngeles!$B$8</f>
        <v>0</v>
      </c>
      <c r="H186" s="73">
        <f>(LasVegas!$E$26*10^3)/LasVegas!$B$8</f>
        <v>0</v>
      </c>
      <c r="I186" s="73">
        <f>(SanFrancisco!$E$26*10^3)/SanFrancisco!$B$8</f>
        <v>0</v>
      </c>
      <c r="J186" s="73">
        <f>(Baltimore!$E$26*10^3)/Baltimore!$B$8</f>
        <v>0</v>
      </c>
      <c r="K186" s="73">
        <f>(Albuquerque!$E$26*10^3)/Albuquerque!$B$8</f>
        <v>0</v>
      </c>
      <c r="L186" s="73">
        <f>(Seattle!$E$26*10^3)/Seattle!$B$8</f>
        <v>0</v>
      </c>
      <c r="M186" s="73">
        <f>(Chicago!$E$26*10^3)/Chicago!$B$8</f>
        <v>0</v>
      </c>
      <c r="N186" s="73">
        <f>(Boulder!$E$26*10^3)/Boulder!$B$8</f>
        <v>0</v>
      </c>
      <c r="O186" s="73">
        <f>(Minneapolis!$E$26*10^3)/Minneapolis!$B$8</f>
        <v>0</v>
      </c>
      <c r="P186" s="73">
        <f>(Helena!$E$26*10^3)/Helena!$B$8</f>
        <v>0</v>
      </c>
      <c r="Q186" s="73">
        <f>(Duluth!$E$26*10^3)/Duluth!$B$8</f>
        <v>0</v>
      </c>
      <c r="R186" s="73">
        <f>(Fairbanks!$E$26*10^3)/Fairbanks!$B$8</f>
        <v>0</v>
      </c>
    </row>
    <row r="187" spans="1:18">
      <c r="A187" s="5"/>
      <c r="B187" s="9" t="s">
        <v>222</v>
      </c>
      <c r="C187" s="73">
        <f>(Miami!$E$28*10^3)/Miami!$B$8</f>
        <v>0</v>
      </c>
      <c r="D187" s="73">
        <f>(Houston!$E$28*10^3)/Houston!$B$8</f>
        <v>0</v>
      </c>
      <c r="E187" s="73">
        <f>(Phoenix!$E$28*10^3)/Phoenix!$B$8</f>
        <v>0</v>
      </c>
      <c r="F187" s="73">
        <f>(Atlanta!$E$28*10^3)/Atlanta!$B$8</f>
        <v>0</v>
      </c>
      <c r="G187" s="73">
        <f>(LosAngeles!$E$28*10^3)/LosAngeles!$B$8</f>
        <v>0</v>
      </c>
      <c r="H187" s="73">
        <f>(LasVegas!$E$28*10^3)/LasVegas!$B$8</f>
        <v>0</v>
      </c>
      <c r="I187" s="73">
        <f>(SanFrancisco!$E$28*10^3)/SanFrancisco!$B$8</f>
        <v>0</v>
      </c>
      <c r="J187" s="73">
        <f>(Baltimore!$E$28*10^3)/Baltimore!$B$8</f>
        <v>0</v>
      </c>
      <c r="K187" s="73">
        <f>(Albuquerque!$E$28*10^3)/Albuquerque!$B$8</f>
        <v>0</v>
      </c>
      <c r="L187" s="73">
        <f>(Seattle!$E$28*10^3)/Seattle!$B$8</f>
        <v>0</v>
      </c>
      <c r="M187" s="73">
        <f>(Chicago!$E$28*10^3)/Chicago!$B$8</f>
        <v>0</v>
      </c>
      <c r="N187" s="73">
        <f>(Boulder!$E$28*10^3)/Boulder!$B$8</f>
        <v>0</v>
      </c>
      <c r="O187" s="73">
        <f>(Minneapolis!$E$28*10^3)/Minneapolis!$B$8</f>
        <v>0</v>
      </c>
      <c r="P187" s="73">
        <f>(Helena!$E$28*10^3)/Helena!$B$8</f>
        <v>0</v>
      </c>
      <c r="Q187" s="73">
        <f>(Duluth!$E$28*10^3)/Duluth!$B$8</f>
        <v>0</v>
      </c>
      <c r="R187" s="73">
        <f>(Fairbanks!$E$28*10^3)/Fairbanks!$B$8</f>
        <v>0</v>
      </c>
    </row>
    <row r="188" spans="1:18">
      <c r="A188" s="5"/>
      <c r="B188" s="8" t="s">
        <v>343</v>
      </c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</row>
    <row r="189" spans="1:18">
      <c r="A189" s="5"/>
      <c r="B189" s="9" t="s">
        <v>202</v>
      </c>
      <c r="C189" s="73">
        <f>(Miami!$F$13*10^3)/Miami!$B$8</f>
        <v>0</v>
      </c>
      <c r="D189" s="73">
        <f>(Houston!$F$13*10^3)/Houston!$B$8</f>
        <v>0</v>
      </c>
      <c r="E189" s="73">
        <f>(Phoenix!$F$13*10^3)/Phoenix!$B$8</f>
        <v>0</v>
      </c>
      <c r="F189" s="73">
        <f>(Atlanta!$F$13*10^3)/Atlanta!$B$8</f>
        <v>0</v>
      </c>
      <c r="G189" s="73">
        <f>(LosAngeles!$F$13*10^3)/LosAngeles!$B$8</f>
        <v>0</v>
      </c>
      <c r="H189" s="73">
        <f>(LasVegas!$F$13*10^3)/LasVegas!$B$8</f>
        <v>0</v>
      </c>
      <c r="I189" s="73">
        <f>(SanFrancisco!$F$13*10^3)/SanFrancisco!$B$8</f>
        <v>0</v>
      </c>
      <c r="J189" s="73">
        <f>(Baltimore!$F$13*10^3)/Baltimore!$B$8</f>
        <v>0</v>
      </c>
      <c r="K189" s="73">
        <f>(Albuquerque!$F$13*10^3)/Albuquerque!$B$8</f>
        <v>0</v>
      </c>
      <c r="L189" s="73">
        <f>(Seattle!$F$13*10^3)/Seattle!$B$8</f>
        <v>0</v>
      </c>
      <c r="M189" s="73">
        <f>(Chicago!$F$13*10^3)/Chicago!$B$8</f>
        <v>0</v>
      </c>
      <c r="N189" s="73">
        <f>(Boulder!$F$13*10^3)/Boulder!$B$8</f>
        <v>0</v>
      </c>
      <c r="O189" s="73">
        <f>(Minneapolis!$F$13*10^3)/Minneapolis!$B$8</f>
        <v>0</v>
      </c>
      <c r="P189" s="73">
        <f>(Helena!$F$13*10^3)/Helena!$B$8</f>
        <v>0</v>
      </c>
      <c r="Q189" s="73">
        <f>(Duluth!$F$13*10^3)/Duluth!$B$8</f>
        <v>0</v>
      </c>
      <c r="R189" s="73">
        <f>(Fairbanks!$F$13*10^3)/Fairbanks!$B$8</f>
        <v>0</v>
      </c>
    </row>
    <row r="190" spans="1:18">
      <c r="A190" s="5"/>
      <c r="B190" s="9" t="s">
        <v>203</v>
      </c>
      <c r="C190" s="73">
        <f>(Miami!$F$14*10^3)/Miami!$B$8</f>
        <v>0</v>
      </c>
      <c r="D190" s="73">
        <f>(Houston!$F$14*10^3)/Houston!$B$8</f>
        <v>0</v>
      </c>
      <c r="E190" s="73">
        <f>(Phoenix!$F$14*10^3)/Phoenix!$B$8</f>
        <v>0</v>
      </c>
      <c r="F190" s="73">
        <f>(Atlanta!$F$14*10^3)/Atlanta!$B$8</f>
        <v>0</v>
      </c>
      <c r="G190" s="73">
        <f>(LosAngeles!$F$14*10^3)/LosAngeles!$B$8</f>
        <v>0</v>
      </c>
      <c r="H190" s="73">
        <f>(LasVegas!$F$14*10^3)/LasVegas!$B$8</f>
        <v>0</v>
      </c>
      <c r="I190" s="73">
        <f>(SanFrancisco!$F$14*10^3)/SanFrancisco!$B$8</f>
        <v>0</v>
      </c>
      <c r="J190" s="73">
        <f>(Baltimore!$F$14*10^3)/Baltimore!$B$8</f>
        <v>0</v>
      </c>
      <c r="K190" s="73">
        <f>(Albuquerque!$F$14*10^3)/Albuquerque!$B$8</f>
        <v>0</v>
      </c>
      <c r="L190" s="73">
        <f>(Seattle!$F$14*10^3)/Seattle!$B$8</f>
        <v>0</v>
      </c>
      <c r="M190" s="73">
        <f>(Chicago!$F$14*10^3)/Chicago!$B$8</f>
        <v>0</v>
      </c>
      <c r="N190" s="73">
        <f>(Boulder!$F$14*10^3)/Boulder!$B$8</f>
        <v>0</v>
      </c>
      <c r="O190" s="73">
        <f>(Minneapolis!$F$14*10^3)/Minneapolis!$B$8</f>
        <v>0</v>
      </c>
      <c r="P190" s="73">
        <f>(Helena!$F$14*10^3)/Helena!$B$8</f>
        <v>0</v>
      </c>
      <c r="Q190" s="73">
        <f>(Duluth!$F$14*10^3)/Duluth!$B$8</f>
        <v>0</v>
      </c>
      <c r="R190" s="73">
        <f>(Fairbanks!$F$14*10^3)/Fairbanks!$B$8</f>
        <v>0</v>
      </c>
    </row>
    <row r="191" spans="1:18">
      <c r="A191" s="5"/>
      <c r="B191" s="9" t="s">
        <v>211</v>
      </c>
      <c r="C191" s="73">
        <f>(Miami!$F$15*10^3)/Miami!$B$8</f>
        <v>0</v>
      </c>
      <c r="D191" s="73">
        <f>(Houston!$F$15*10^3)/Houston!$B$8</f>
        <v>0</v>
      </c>
      <c r="E191" s="73">
        <f>(Phoenix!$F$15*10^3)/Phoenix!$B$8</f>
        <v>0</v>
      </c>
      <c r="F191" s="73">
        <f>(Atlanta!$F$15*10^3)/Atlanta!$B$8</f>
        <v>0</v>
      </c>
      <c r="G191" s="73">
        <f>(LosAngeles!$F$15*10^3)/LosAngeles!$B$8</f>
        <v>0</v>
      </c>
      <c r="H191" s="73">
        <f>(LasVegas!$F$15*10^3)/LasVegas!$B$8</f>
        <v>0</v>
      </c>
      <c r="I191" s="73">
        <f>(SanFrancisco!$F$15*10^3)/SanFrancisco!$B$8</f>
        <v>0</v>
      </c>
      <c r="J191" s="73">
        <f>(Baltimore!$F$15*10^3)/Baltimore!$B$8</f>
        <v>0</v>
      </c>
      <c r="K191" s="73">
        <f>(Albuquerque!$F$15*10^3)/Albuquerque!$B$8</f>
        <v>0</v>
      </c>
      <c r="L191" s="73">
        <f>(Seattle!$F$15*10^3)/Seattle!$B$8</f>
        <v>0</v>
      </c>
      <c r="M191" s="73">
        <f>(Chicago!$F$15*10^3)/Chicago!$B$8</f>
        <v>0</v>
      </c>
      <c r="N191" s="73">
        <f>(Boulder!$F$15*10^3)/Boulder!$B$8</f>
        <v>0</v>
      </c>
      <c r="O191" s="73">
        <f>(Minneapolis!$F$15*10^3)/Minneapolis!$B$8</f>
        <v>0</v>
      </c>
      <c r="P191" s="73">
        <f>(Helena!$F$15*10^3)/Helena!$B$8</f>
        <v>0</v>
      </c>
      <c r="Q191" s="73">
        <f>(Duluth!$F$15*10^3)/Duluth!$B$8</f>
        <v>0</v>
      </c>
      <c r="R191" s="73">
        <f>(Fairbanks!$F$15*10^3)/Fairbanks!$B$8</f>
        <v>0</v>
      </c>
    </row>
    <row r="192" spans="1:18">
      <c r="A192" s="5"/>
      <c r="B192" s="9" t="s">
        <v>212</v>
      </c>
      <c r="C192" s="73">
        <f>(Miami!$F$16*10^3)/Miami!$B$8</f>
        <v>0</v>
      </c>
      <c r="D192" s="73">
        <f>(Houston!$F$16*10^3)/Houston!$B$8</f>
        <v>0</v>
      </c>
      <c r="E192" s="73">
        <f>(Phoenix!$F$16*10^3)/Phoenix!$B$8</f>
        <v>0</v>
      </c>
      <c r="F192" s="73">
        <f>(Atlanta!$F$16*10^3)/Atlanta!$B$8</f>
        <v>0</v>
      </c>
      <c r="G192" s="73">
        <f>(LosAngeles!$F$16*10^3)/LosAngeles!$B$8</f>
        <v>0</v>
      </c>
      <c r="H192" s="73">
        <f>(LasVegas!$F$16*10^3)/LasVegas!$B$8</f>
        <v>0</v>
      </c>
      <c r="I192" s="73">
        <f>(SanFrancisco!$F$16*10^3)/SanFrancisco!$B$8</f>
        <v>0</v>
      </c>
      <c r="J192" s="73">
        <f>(Baltimore!$F$16*10^3)/Baltimore!$B$8</f>
        <v>0</v>
      </c>
      <c r="K192" s="73">
        <f>(Albuquerque!$F$16*10^3)/Albuquerque!$B$8</f>
        <v>0</v>
      </c>
      <c r="L192" s="73">
        <f>(Seattle!$F$16*10^3)/Seattle!$B$8</f>
        <v>0</v>
      </c>
      <c r="M192" s="73">
        <f>(Chicago!$F$16*10^3)/Chicago!$B$8</f>
        <v>0</v>
      </c>
      <c r="N192" s="73">
        <f>(Boulder!$F$16*10^3)/Boulder!$B$8</f>
        <v>0</v>
      </c>
      <c r="O192" s="73">
        <f>(Minneapolis!$F$16*10^3)/Minneapolis!$B$8</f>
        <v>0</v>
      </c>
      <c r="P192" s="73">
        <f>(Helena!$F$16*10^3)/Helena!$B$8</f>
        <v>0</v>
      </c>
      <c r="Q192" s="73">
        <f>(Duluth!$F$16*10^3)/Duluth!$B$8</f>
        <v>0</v>
      </c>
      <c r="R192" s="73">
        <f>(Fairbanks!$F$16*10^3)/Fairbanks!$B$8</f>
        <v>0</v>
      </c>
    </row>
    <row r="193" spans="1:18">
      <c r="A193" s="5"/>
      <c r="B193" s="9" t="s">
        <v>213</v>
      </c>
      <c r="C193" s="73">
        <f>(Miami!$F$17*10^3)/Miami!$B$8</f>
        <v>0</v>
      </c>
      <c r="D193" s="73">
        <f>(Houston!$F$17*10^3)/Houston!$B$8</f>
        <v>0</v>
      </c>
      <c r="E193" s="73">
        <f>(Phoenix!$F$17*10^3)/Phoenix!$B$8</f>
        <v>0</v>
      </c>
      <c r="F193" s="73">
        <f>(Atlanta!$F$17*10^3)/Atlanta!$B$8</f>
        <v>0</v>
      </c>
      <c r="G193" s="73">
        <f>(LosAngeles!$F$17*10^3)/LosAngeles!$B$8</f>
        <v>0</v>
      </c>
      <c r="H193" s="73">
        <f>(LasVegas!$F$17*10^3)/LasVegas!$B$8</f>
        <v>0</v>
      </c>
      <c r="I193" s="73">
        <f>(SanFrancisco!$F$17*10^3)/SanFrancisco!$B$8</f>
        <v>0</v>
      </c>
      <c r="J193" s="73">
        <f>(Baltimore!$F$17*10^3)/Baltimore!$B$8</f>
        <v>0</v>
      </c>
      <c r="K193" s="73">
        <f>(Albuquerque!$F$17*10^3)/Albuquerque!$B$8</f>
        <v>0</v>
      </c>
      <c r="L193" s="73">
        <f>(Seattle!$F$17*10^3)/Seattle!$B$8</f>
        <v>0</v>
      </c>
      <c r="M193" s="73">
        <f>(Chicago!$F$17*10^3)/Chicago!$B$8</f>
        <v>0</v>
      </c>
      <c r="N193" s="73">
        <f>(Boulder!$F$17*10^3)/Boulder!$B$8</f>
        <v>0</v>
      </c>
      <c r="O193" s="73">
        <f>(Minneapolis!$F$17*10^3)/Minneapolis!$B$8</f>
        <v>0</v>
      </c>
      <c r="P193" s="73">
        <f>(Helena!$F$17*10^3)/Helena!$B$8</f>
        <v>0</v>
      </c>
      <c r="Q193" s="73">
        <f>(Duluth!$F$17*10^3)/Duluth!$B$8</f>
        <v>0</v>
      </c>
      <c r="R193" s="73">
        <f>(Fairbanks!$F$17*10^3)/Fairbanks!$B$8</f>
        <v>0</v>
      </c>
    </row>
    <row r="194" spans="1:18">
      <c r="A194" s="5"/>
      <c r="B194" s="9" t="s">
        <v>214</v>
      </c>
      <c r="C194" s="73">
        <f>(Miami!$F$18*10^3)/Miami!$B$8</f>
        <v>0</v>
      </c>
      <c r="D194" s="73">
        <f>(Houston!$F$18*10^3)/Houston!$B$8</f>
        <v>0</v>
      </c>
      <c r="E194" s="73">
        <f>(Phoenix!$F$18*10^3)/Phoenix!$B$8</f>
        <v>0</v>
      </c>
      <c r="F194" s="73">
        <f>(Atlanta!$F$18*10^3)/Atlanta!$B$8</f>
        <v>0</v>
      </c>
      <c r="G194" s="73">
        <f>(LosAngeles!$F$18*10^3)/LosAngeles!$B$8</f>
        <v>0</v>
      </c>
      <c r="H194" s="73">
        <f>(LasVegas!$F$18*10^3)/LasVegas!$B$8</f>
        <v>0</v>
      </c>
      <c r="I194" s="73">
        <f>(SanFrancisco!$F$18*10^3)/SanFrancisco!$B$8</f>
        <v>0</v>
      </c>
      <c r="J194" s="73">
        <f>(Baltimore!$F$18*10^3)/Baltimore!$B$8</f>
        <v>0</v>
      </c>
      <c r="K194" s="73">
        <f>(Albuquerque!$F$18*10^3)/Albuquerque!$B$8</f>
        <v>0</v>
      </c>
      <c r="L194" s="73">
        <f>(Seattle!$F$18*10^3)/Seattle!$B$8</f>
        <v>0</v>
      </c>
      <c r="M194" s="73">
        <f>(Chicago!$F$18*10^3)/Chicago!$B$8</f>
        <v>0</v>
      </c>
      <c r="N194" s="73">
        <f>(Boulder!$F$18*10^3)/Boulder!$B$8</f>
        <v>0</v>
      </c>
      <c r="O194" s="73">
        <f>(Minneapolis!$F$18*10^3)/Minneapolis!$B$8</f>
        <v>0</v>
      </c>
      <c r="P194" s="73">
        <f>(Helena!$F$18*10^3)/Helena!$B$8</f>
        <v>0</v>
      </c>
      <c r="Q194" s="73">
        <f>(Duluth!$F$18*10^3)/Duluth!$B$8</f>
        <v>0</v>
      </c>
      <c r="R194" s="73">
        <f>(Fairbanks!$F$18*10^3)/Fairbanks!$B$8</f>
        <v>0</v>
      </c>
    </row>
    <row r="195" spans="1:18">
      <c r="A195" s="5"/>
      <c r="B195" s="9" t="s">
        <v>215</v>
      </c>
      <c r="C195" s="73">
        <f>(Miami!$F$19*10^3)/Miami!$B$8</f>
        <v>0</v>
      </c>
      <c r="D195" s="73">
        <f>(Houston!$F$19*10^3)/Houston!$B$8</f>
        <v>0</v>
      </c>
      <c r="E195" s="73">
        <f>(Phoenix!$F$19*10^3)/Phoenix!$B$8</f>
        <v>0</v>
      </c>
      <c r="F195" s="73">
        <f>(Atlanta!$F$19*10^3)/Atlanta!$B$8</f>
        <v>0</v>
      </c>
      <c r="G195" s="73">
        <f>(LosAngeles!$F$19*10^3)/LosAngeles!$B$8</f>
        <v>0</v>
      </c>
      <c r="H195" s="73">
        <f>(LasVegas!$F$19*10^3)/LasVegas!$B$8</f>
        <v>0</v>
      </c>
      <c r="I195" s="73">
        <f>(SanFrancisco!$F$19*10^3)/SanFrancisco!$B$8</f>
        <v>0</v>
      </c>
      <c r="J195" s="73">
        <f>(Baltimore!$F$19*10^3)/Baltimore!$B$8</f>
        <v>0</v>
      </c>
      <c r="K195" s="73">
        <f>(Albuquerque!$F$19*10^3)/Albuquerque!$B$8</f>
        <v>0</v>
      </c>
      <c r="L195" s="73">
        <f>(Seattle!$F$19*10^3)/Seattle!$B$8</f>
        <v>0</v>
      </c>
      <c r="M195" s="73">
        <f>(Chicago!$F$19*10^3)/Chicago!$B$8</f>
        <v>0</v>
      </c>
      <c r="N195" s="73">
        <f>(Boulder!$F$19*10^3)/Boulder!$B$8</f>
        <v>0</v>
      </c>
      <c r="O195" s="73">
        <f>(Minneapolis!$F$19*10^3)/Minneapolis!$B$8</f>
        <v>0</v>
      </c>
      <c r="P195" s="73">
        <f>(Helena!$F$19*10^3)/Helena!$B$8</f>
        <v>0</v>
      </c>
      <c r="Q195" s="73">
        <f>(Duluth!$F$19*10^3)/Duluth!$B$8</f>
        <v>0</v>
      </c>
      <c r="R195" s="73">
        <f>(Fairbanks!$F$19*10^3)/Fairbanks!$B$8</f>
        <v>0</v>
      </c>
    </row>
    <row r="196" spans="1:18">
      <c r="A196" s="5"/>
      <c r="B196" s="9" t="s">
        <v>216</v>
      </c>
      <c r="C196" s="73">
        <f>(Miami!$F$20*10^3)/Miami!$B$8</f>
        <v>0</v>
      </c>
      <c r="D196" s="73">
        <f>(Houston!$F$20*10^3)/Houston!$B$8</f>
        <v>0</v>
      </c>
      <c r="E196" s="73">
        <f>(Phoenix!$F$20*10^3)/Phoenix!$B$8</f>
        <v>0</v>
      </c>
      <c r="F196" s="73">
        <f>(Atlanta!$F$20*10^3)/Atlanta!$B$8</f>
        <v>0</v>
      </c>
      <c r="G196" s="73">
        <f>(LosAngeles!$F$20*10^3)/LosAngeles!$B$8</f>
        <v>0</v>
      </c>
      <c r="H196" s="73">
        <f>(LasVegas!$F$20*10^3)/LasVegas!$B$8</f>
        <v>0</v>
      </c>
      <c r="I196" s="73">
        <f>(SanFrancisco!$F$20*10^3)/SanFrancisco!$B$8</f>
        <v>0</v>
      </c>
      <c r="J196" s="73">
        <f>(Baltimore!$F$20*10^3)/Baltimore!$B$8</f>
        <v>0</v>
      </c>
      <c r="K196" s="73">
        <f>(Albuquerque!$F$20*10^3)/Albuquerque!$B$8</f>
        <v>0</v>
      </c>
      <c r="L196" s="73">
        <f>(Seattle!$F$20*10^3)/Seattle!$B$8</f>
        <v>0</v>
      </c>
      <c r="M196" s="73">
        <f>(Chicago!$F$20*10^3)/Chicago!$B$8</f>
        <v>0</v>
      </c>
      <c r="N196" s="73">
        <f>(Boulder!$F$20*10^3)/Boulder!$B$8</f>
        <v>0</v>
      </c>
      <c r="O196" s="73">
        <f>(Minneapolis!$F$20*10^3)/Minneapolis!$B$8</f>
        <v>0</v>
      </c>
      <c r="P196" s="73">
        <f>(Helena!$F$20*10^3)/Helena!$B$8</f>
        <v>0</v>
      </c>
      <c r="Q196" s="73">
        <f>(Duluth!$F$20*10^3)/Duluth!$B$8</f>
        <v>0</v>
      </c>
      <c r="R196" s="73">
        <f>(Fairbanks!$F$20*10^3)/Fairbanks!$B$8</f>
        <v>0</v>
      </c>
    </row>
    <row r="197" spans="1:18">
      <c r="A197" s="5"/>
      <c r="B197" s="9" t="s">
        <v>217</v>
      </c>
      <c r="C197" s="73">
        <f>(Miami!$F$21*10^3)/Miami!$B$8</f>
        <v>0</v>
      </c>
      <c r="D197" s="73">
        <f>(Houston!$F$21*10^3)/Houston!$B$8</f>
        <v>0</v>
      </c>
      <c r="E197" s="73">
        <f>(Phoenix!$F$21*10^3)/Phoenix!$B$8</f>
        <v>0</v>
      </c>
      <c r="F197" s="73">
        <f>(Atlanta!$F$21*10^3)/Atlanta!$B$8</f>
        <v>0</v>
      </c>
      <c r="G197" s="73">
        <f>(LosAngeles!$F$21*10^3)/LosAngeles!$B$8</f>
        <v>0</v>
      </c>
      <c r="H197" s="73">
        <f>(LasVegas!$F$21*10^3)/LasVegas!$B$8</f>
        <v>0</v>
      </c>
      <c r="I197" s="73">
        <f>(SanFrancisco!$F$21*10^3)/SanFrancisco!$B$8</f>
        <v>0</v>
      </c>
      <c r="J197" s="73">
        <f>(Baltimore!$F$21*10^3)/Baltimore!$B$8</f>
        <v>0</v>
      </c>
      <c r="K197" s="73">
        <f>(Albuquerque!$F$21*10^3)/Albuquerque!$B$8</f>
        <v>0</v>
      </c>
      <c r="L197" s="73">
        <f>(Seattle!$F$21*10^3)/Seattle!$B$8</f>
        <v>0</v>
      </c>
      <c r="M197" s="73">
        <f>(Chicago!$F$21*10^3)/Chicago!$B$8</f>
        <v>0</v>
      </c>
      <c r="N197" s="73">
        <f>(Boulder!$F$21*10^3)/Boulder!$B$8</f>
        <v>0</v>
      </c>
      <c r="O197" s="73">
        <f>(Minneapolis!$F$21*10^3)/Minneapolis!$B$8</f>
        <v>0</v>
      </c>
      <c r="P197" s="73">
        <f>(Helena!$F$21*10^3)/Helena!$B$8</f>
        <v>0</v>
      </c>
      <c r="Q197" s="73">
        <f>(Duluth!$F$21*10^3)/Duluth!$B$8</f>
        <v>0</v>
      </c>
      <c r="R197" s="73">
        <f>(Fairbanks!$F$21*10^3)/Fairbanks!$B$8</f>
        <v>0</v>
      </c>
    </row>
    <row r="198" spans="1:18">
      <c r="A198" s="5"/>
      <c r="B198" s="9" t="s">
        <v>218</v>
      </c>
      <c r="C198" s="73">
        <f>(Miami!$F$22*10^3)/Miami!$B$8</f>
        <v>0</v>
      </c>
      <c r="D198" s="73">
        <f>(Houston!$F$22*10^3)/Houston!$B$8</f>
        <v>0</v>
      </c>
      <c r="E198" s="73">
        <f>(Phoenix!$F$22*10^3)/Phoenix!$B$8</f>
        <v>0</v>
      </c>
      <c r="F198" s="73">
        <f>(Atlanta!$F$22*10^3)/Atlanta!$B$8</f>
        <v>0</v>
      </c>
      <c r="G198" s="73">
        <f>(LosAngeles!$F$22*10^3)/LosAngeles!$B$8</f>
        <v>0</v>
      </c>
      <c r="H198" s="73">
        <f>(LasVegas!$F$22*10^3)/LasVegas!$B$8</f>
        <v>0</v>
      </c>
      <c r="I198" s="73">
        <f>(SanFrancisco!$F$22*10^3)/SanFrancisco!$B$8</f>
        <v>0</v>
      </c>
      <c r="J198" s="73">
        <f>(Baltimore!$F$22*10^3)/Baltimore!$B$8</f>
        <v>0</v>
      </c>
      <c r="K198" s="73">
        <f>(Albuquerque!$F$22*10^3)/Albuquerque!$B$8</f>
        <v>0</v>
      </c>
      <c r="L198" s="73">
        <f>(Seattle!$F$22*10^3)/Seattle!$B$8</f>
        <v>0</v>
      </c>
      <c r="M198" s="73">
        <f>(Chicago!$F$22*10^3)/Chicago!$B$8</f>
        <v>0</v>
      </c>
      <c r="N198" s="73">
        <f>(Boulder!$F$22*10^3)/Boulder!$B$8</f>
        <v>0</v>
      </c>
      <c r="O198" s="73">
        <f>(Minneapolis!$F$22*10^3)/Minneapolis!$B$8</f>
        <v>0</v>
      </c>
      <c r="P198" s="73">
        <f>(Helena!$F$22*10^3)/Helena!$B$8</f>
        <v>0</v>
      </c>
      <c r="Q198" s="73">
        <f>(Duluth!$F$22*10^3)/Duluth!$B$8</f>
        <v>0</v>
      </c>
      <c r="R198" s="73">
        <f>(Fairbanks!$F$22*10^3)/Fairbanks!$B$8</f>
        <v>0</v>
      </c>
    </row>
    <row r="199" spans="1:18">
      <c r="A199" s="5"/>
      <c r="B199" s="9" t="s">
        <v>197</v>
      </c>
      <c r="C199" s="73">
        <f>(Miami!$F$23*10^3)/Miami!$B$8</f>
        <v>0</v>
      </c>
      <c r="D199" s="73">
        <f>(Houston!$F$23*10^3)/Houston!$B$8</f>
        <v>0</v>
      </c>
      <c r="E199" s="73">
        <f>(Phoenix!$F$23*10^3)/Phoenix!$B$8</f>
        <v>0</v>
      </c>
      <c r="F199" s="73">
        <f>(Atlanta!$F$23*10^3)/Atlanta!$B$8</f>
        <v>0</v>
      </c>
      <c r="G199" s="73">
        <f>(LosAngeles!$F$23*10^3)/LosAngeles!$B$8</f>
        <v>0</v>
      </c>
      <c r="H199" s="73">
        <f>(LasVegas!$F$23*10^3)/LasVegas!$B$8</f>
        <v>0</v>
      </c>
      <c r="I199" s="73">
        <f>(SanFrancisco!$F$23*10^3)/SanFrancisco!$B$8</f>
        <v>0</v>
      </c>
      <c r="J199" s="73">
        <f>(Baltimore!$F$23*10^3)/Baltimore!$B$8</f>
        <v>0</v>
      </c>
      <c r="K199" s="73">
        <f>(Albuquerque!$F$23*10^3)/Albuquerque!$B$8</f>
        <v>0</v>
      </c>
      <c r="L199" s="73">
        <f>(Seattle!$F$23*10^3)/Seattle!$B$8</f>
        <v>0</v>
      </c>
      <c r="M199" s="73">
        <f>(Chicago!$F$23*10^3)/Chicago!$B$8</f>
        <v>0</v>
      </c>
      <c r="N199" s="73">
        <f>(Boulder!$F$23*10^3)/Boulder!$B$8</f>
        <v>0</v>
      </c>
      <c r="O199" s="73">
        <f>(Minneapolis!$F$23*10^3)/Minneapolis!$B$8</f>
        <v>0</v>
      </c>
      <c r="P199" s="73">
        <f>(Helena!$F$23*10^3)/Helena!$B$8</f>
        <v>0</v>
      </c>
      <c r="Q199" s="73">
        <f>(Duluth!$F$23*10^3)/Duluth!$B$8</f>
        <v>0</v>
      </c>
      <c r="R199" s="73">
        <f>(Fairbanks!$F$23*10^3)/Fairbanks!$B$8</f>
        <v>0</v>
      </c>
    </row>
    <row r="200" spans="1:18">
      <c r="A200" s="5"/>
      <c r="B200" s="9" t="s">
        <v>219</v>
      </c>
      <c r="C200" s="73">
        <f>(Miami!$F$24*10^3)/Miami!$B$8</f>
        <v>0</v>
      </c>
      <c r="D200" s="73">
        <f>(Houston!$F$24*10^3)/Houston!$B$8</f>
        <v>0</v>
      </c>
      <c r="E200" s="73">
        <f>(Phoenix!$F$24*10^3)/Phoenix!$B$8</f>
        <v>0</v>
      </c>
      <c r="F200" s="73">
        <f>(Atlanta!$F$24*10^3)/Atlanta!$B$8</f>
        <v>0</v>
      </c>
      <c r="G200" s="73">
        <f>(LosAngeles!$F$24*10^3)/LosAngeles!$B$8</f>
        <v>0</v>
      </c>
      <c r="H200" s="73">
        <f>(LasVegas!$F$24*10^3)/LasVegas!$B$8</f>
        <v>0</v>
      </c>
      <c r="I200" s="73">
        <f>(SanFrancisco!$F$24*10^3)/SanFrancisco!$B$8</f>
        <v>0</v>
      </c>
      <c r="J200" s="73">
        <f>(Baltimore!$F$24*10^3)/Baltimore!$B$8</f>
        <v>0</v>
      </c>
      <c r="K200" s="73">
        <f>(Albuquerque!$F$24*10^3)/Albuquerque!$B$8</f>
        <v>0</v>
      </c>
      <c r="L200" s="73">
        <f>(Seattle!$F$24*10^3)/Seattle!$B$8</f>
        <v>0</v>
      </c>
      <c r="M200" s="73">
        <f>(Chicago!$F$24*10^3)/Chicago!$B$8</f>
        <v>0</v>
      </c>
      <c r="N200" s="73">
        <f>(Boulder!$F$24*10^3)/Boulder!$B$8</f>
        <v>0</v>
      </c>
      <c r="O200" s="73">
        <f>(Minneapolis!$F$24*10^3)/Minneapolis!$B$8</f>
        <v>0</v>
      </c>
      <c r="P200" s="73">
        <f>(Helena!$F$24*10^3)/Helena!$B$8</f>
        <v>0</v>
      </c>
      <c r="Q200" s="73">
        <f>(Duluth!$F$24*10^3)/Duluth!$B$8</f>
        <v>0</v>
      </c>
      <c r="R200" s="73">
        <f>(Fairbanks!$F$24*10^3)/Fairbanks!$B$8</f>
        <v>0</v>
      </c>
    </row>
    <row r="201" spans="1:18">
      <c r="A201" s="5"/>
      <c r="B201" s="9" t="s">
        <v>220</v>
      </c>
      <c r="C201" s="73">
        <f>(Miami!$F$25*10^3)/Miami!$B$8</f>
        <v>0</v>
      </c>
      <c r="D201" s="73">
        <f>(Houston!$F$25*10^3)/Houston!$B$8</f>
        <v>0</v>
      </c>
      <c r="E201" s="73">
        <f>(Phoenix!$F$25*10^3)/Phoenix!$B$8</f>
        <v>0</v>
      </c>
      <c r="F201" s="73">
        <f>(Atlanta!$F$25*10^3)/Atlanta!$B$8</f>
        <v>0</v>
      </c>
      <c r="G201" s="73">
        <f>(LosAngeles!$F$25*10^3)/LosAngeles!$B$8</f>
        <v>0</v>
      </c>
      <c r="H201" s="73">
        <f>(LasVegas!$F$25*10^3)/LasVegas!$B$8</f>
        <v>0</v>
      </c>
      <c r="I201" s="73">
        <f>(SanFrancisco!$F$25*10^3)/SanFrancisco!$B$8</f>
        <v>0</v>
      </c>
      <c r="J201" s="73">
        <f>(Baltimore!$F$25*10^3)/Baltimore!$B$8</f>
        <v>0</v>
      </c>
      <c r="K201" s="73">
        <f>(Albuquerque!$F$25*10^3)/Albuquerque!$B$8</f>
        <v>0</v>
      </c>
      <c r="L201" s="73">
        <f>(Seattle!$F$25*10^3)/Seattle!$B$8</f>
        <v>0</v>
      </c>
      <c r="M201" s="73">
        <f>(Chicago!$F$25*10^3)/Chicago!$B$8</f>
        <v>0</v>
      </c>
      <c r="N201" s="73">
        <f>(Boulder!$F$25*10^3)/Boulder!$B$8</f>
        <v>0</v>
      </c>
      <c r="O201" s="73">
        <f>(Minneapolis!$F$25*10^3)/Minneapolis!$B$8</f>
        <v>0</v>
      </c>
      <c r="P201" s="73">
        <f>(Helena!$F$25*10^3)/Helena!$B$8</f>
        <v>0</v>
      </c>
      <c r="Q201" s="73">
        <f>(Duluth!$F$25*10^3)/Duluth!$B$8</f>
        <v>0</v>
      </c>
      <c r="R201" s="73">
        <f>(Fairbanks!$F$25*10^3)/Fairbanks!$B$8</f>
        <v>0</v>
      </c>
    </row>
    <row r="202" spans="1:18">
      <c r="A202" s="5"/>
      <c r="B202" s="9" t="s">
        <v>221</v>
      </c>
      <c r="C202" s="73">
        <f>(Miami!$F$26*10^3)/Miami!$B$8</f>
        <v>0</v>
      </c>
      <c r="D202" s="73">
        <f>(Houston!$F$26*10^3)/Houston!$B$8</f>
        <v>0</v>
      </c>
      <c r="E202" s="73">
        <f>(Phoenix!$F$26*10^3)/Phoenix!$B$8</f>
        <v>0</v>
      </c>
      <c r="F202" s="73">
        <f>(Atlanta!$F$26*10^3)/Atlanta!$B$8</f>
        <v>0</v>
      </c>
      <c r="G202" s="73">
        <f>(LosAngeles!$F$26*10^3)/LosAngeles!$B$8</f>
        <v>0</v>
      </c>
      <c r="H202" s="73">
        <f>(LasVegas!$F$26*10^3)/LasVegas!$B$8</f>
        <v>0</v>
      </c>
      <c r="I202" s="73">
        <f>(SanFrancisco!$F$26*10^3)/SanFrancisco!$B$8</f>
        <v>0</v>
      </c>
      <c r="J202" s="73">
        <f>(Baltimore!$F$26*10^3)/Baltimore!$B$8</f>
        <v>0</v>
      </c>
      <c r="K202" s="73">
        <f>(Albuquerque!$F$26*10^3)/Albuquerque!$B$8</f>
        <v>0</v>
      </c>
      <c r="L202" s="73">
        <f>(Seattle!$F$26*10^3)/Seattle!$B$8</f>
        <v>0</v>
      </c>
      <c r="M202" s="73">
        <f>(Chicago!$F$26*10^3)/Chicago!$B$8</f>
        <v>0</v>
      </c>
      <c r="N202" s="73">
        <f>(Boulder!$F$26*10^3)/Boulder!$B$8</f>
        <v>0</v>
      </c>
      <c r="O202" s="73">
        <f>(Minneapolis!$F$26*10^3)/Minneapolis!$B$8</f>
        <v>0</v>
      </c>
      <c r="P202" s="73">
        <f>(Helena!$F$26*10^3)/Helena!$B$8</f>
        <v>0</v>
      </c>
      <c r="Q202" s="73">
        <f>(Duluth!$F$26*10^3)/Duluth!$B$8</f>
        <v>0</v>
      </c>
      <c r="R202" s="73">
        <f>(Fairbanks!$F$26*10^3)/Fairbanks!$B$8</f>
        <v>0</v>
      </c>
    </row>
    <row r="203" spans="1:18">
      <c r="A203" s="5"/>
      <c r="B203" s="9" t="s">
        <v>222</v>
      </c>
      <c r="C203" s="73">
        <f>(Miami!$F$28*10^3)/Miami!$B$8</f>
        <v>0</v>
      </c>
      <c r="D203" s="73">
        <f>(Houston!$F$28*10^3)/Houston!$B$8</f>
        <v>0</v>
      </c>
      <c r="E203" s="73">
        <f>(Phoenix!$F$28*10^3)/Phoenix!$B$8</f>
        <v>0</v>
      </c>
      <c r="F203" s="73">
        <f>(Atlanta!$F$28*10^3)/Atlanta!$B$8</f>
        <v>0</v>
      </c>
      <c r="G203" s="73">
        <f>(LosAngeles!$F$28*10^3)/LosAngeles!$B$8</f>
        <v>0</v>
      </c>
      <c r="H203" s="73">
        <f>(LasVegas!$F$28*10^3)/LasVegas!$B$8</f>
        <v>0</v>
      </c>
      <c r="I203" s="73">
        <f>(SanFrancisco!$F$28*10^3)/SanFrancisco!$B$8</f>
        <v>0</v>
      </c>
      <c r="J203" s="73">
        <f>(Baltimore!$F$28*10^3)/Baltimore!$B$8</f>
        <v>0</v>
      </c>
      <c r="K203" s="73">
        <f>(Albuquerque!$F$28*10^3)/Albuquerque!$B$8</f>
        <v>0</v>
      </c>
      <c r="L203" s="73">
        <f>(Seattle!$F$28*10^3)/Seattle!$B$8</f>
        <v>0</v>
      </c>
      <c r="M203" s="73">
        <f>(Chicago!$F$28*10^3)/Chicago!$B$8</f>
        <v>0</v>
      </c>
      <c r="N203" s="73">
        <f>(Boulder!$F$28*10^3)/Boulder!$B$8</f>
        <v>0</v>
      </c>
      <c r="O203" s="73">
        <f>(Minneapolis!$F$28*10^3)/Minneapolis!$B$8</f>
        <v>0</v>
      </c>
      <c r="P203" s="73">
        <f>(Helena!$F$28*10^3)/Helena!$B$8</f>
        <v>0</v>
      </c>
      <c r="Q203" s="73">
        <f>(Duluth!$F$28*10^3)/Duluth!$B$8</f>
        <v>0</v>
      </c>
      <c r="R203" s="73">
        <f>(Fairbanks!$F$28*10^3)/Fairbanks!$B$8</f>
        <v>0</v>
      </c>
    </row>
    <row r="204" spans="1:18">
      <c r="A204" s="5"/>
      <c r="B204" s="8" t="s">
        <v>344</v>
      </c>
      <c r="C204" s="73">
        <f>(Miami!$B$2*10^3)/Miami!$B$8</f>
        <v>1512.0080667836608</v>
      </c>
      <c r="D204" s="73">
        <f>(Houston!$B$2*10^3)/Houston!$B$8</f>
        <v>1531.492804503014</v>
      </c>
      <c r="E204" s="73">
        <f>(Phoenix!$B$2*10^3)/Phoenix!$B$8</f>
        <v>1417.2101374226661</v>
      </c>
      <c r="F204" s="73">
        <f>(Atlanta!$B$2*10^3)/Atlanta!$B$8</f>
        <v>1512.4170470741601</v>
      </c>
      <c r="G204" s="73">
        <f>(LosAngeles!$B$2*10^3)/LosAngeles!$B$8</f>
        <v>1304.3968025497804</v>
      </c>
      <c r="H204" s="73">
        <f>(LasVegas!$B$2*10^3)/LasVegas!$B$8</f>
        <v>1453.9698853004197</v>
      </c>
      <c r="I204" s="73">
        <f>(SanFrancisco!$B$2*10^3)/SanFrancisco!$B$8</f>
        <v>1326.7787778011843</v>
      </c>
      <c r="J204" s="73">
        <f>(Baltimore!$B$2*10^3)/Baltimore!$B$8</f>
        <v>1642.5089177976058</v>
      </c>
      <c r="K204" s="73">
        <f>(Albuquerque!$B$2*10^3)/Albuquerque!$B$8</f>
        <v>1533.4495636515239</v>
      </c>
      <c r="L204" s="73">
        <f>(Seattle!$B$2*10^3)/Seattle!$B$8</f>
        <v>1490.9508703611807</v>
      </c>
      <c r="M204" s="73">
        <f>(Chicago!$B$2*10^3)/Chicago!$B$8</f>
        <v>1761.918822700874</v>
      </c>
      <c r="N204" s="73">
        <f>(Boulder!$B$2*10^3)/Boulder!$B$8</f>
        <v>1614.8710169594606</v>
      </c>
      <c r="O204" s="73">
        <f>(Minneapolis!$B$2*10^3)/Minneapolis!$B$8</f>
        <v>1934.9994579248303</v>
      </c>
      <c r="P204" s="73">
        <f>(Helena!$B$2*10^3)/Helena!$B$8</f>
        <v>1793.0074947401079</v>
      </c>
      <c r="Q204" s="73">
        <f>(Duluth!$B$2*10^3)/Duluth!$B$8</f>
        <v>2068.4469061610589</v>
      </c>
      <c r="R204" s="73">
        <f>(Fairbanks!$B$2*10^3)/Fairbanks!$B$8</f>
        <v>2562.7418955355038</v>
      </c>
    </row>
    <row r="205" spans="1:18">
      <c r="A205" s="8" t="s">
        <v>421</v>
      </c>
      <c r="B205" s="2"/>
    </row>
    <row r="206" spans="1:18">
      <c r="A206" s="5"/>
      <c r="B206" s="8" t="s">
        <v>420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</row>
    <row r="207" spans="1:18">
      <c r="A207" s="5"/>
      <c r="B207" s="9" t="s">
        <v>418</v>
      </c>
      <c r="C207" s="17">
        <f>10^(-3)*Miami!$C239</f>
        <v>519.01754600000004</v>
      </c>
      <c r="D207" s="17">
        <f>10^(-3)*Houston!$C239</f>
        <v>487.399473</v>
      </c>
      <c r="E207" s="17">
        <f>10^(-3)*Phoenix!$C239</f>
        <v>403.93775300000004</v>
      </c>
      <c r="F207" s="17">
        <f>10^(-3)*Atlanta!$C239</f>
        <v>420.96669300000002</v>
      </c>
      <c r="G207" s="17">
        <f>10^(-3)*LosAngeles!$C239</f>
        <v>395.28928200000001</v>
      </c>
      <c r="H207" s="17">
        <f>10^(-3)*LasVegas!$C239</f>
        <v>312.033885</v>
      </c>
      <c r="I207" s="17">
        <f>10^(-3)*SanFrancisco!$C239</f>
        <v>311.84544500000004</v>
      </c>
      <c r="J207" s="17">
        <f>10^(-3)*Baltimore!$C239</f>
        <v>316.82448900000003</v>
      </c>
      <c r="K207" s="17">
        <f>10^(-3)*Albuquerque!$C239</f>
        <v>315.62110200000001</v>
      </c>
      <c r="L207" s="17">
        <f>10^(-3)*Seattle!$C239</f>
        <v>288.83465699999999</v>
      </c>
      <c r="M207" s="17">
        <f>10^(-3)*Chicago!$C239</f>
        <v>292.80446999999998</v>
      </c>
      <c r="N207" s="17">
        <f>10^(-3)*Boulder!$C239</f>
        <v>316.82085000000001</v>
      </c>
      <c r="O207" s="17">
        <f>10^(-3)*Minneapolis!$C239</f>
        <v>288.13455499999998</v>
      </c>
      <c r="P207" s="17">
        <f>10^(-3)*Helena!$C239</f>
        <v>291.55677500000002</v>
      </c>
      <c r="Q207" s="17">
        <f>10^(-3)*Duluth!$C239</f>
        <v>289.407512</v>
      </c>
      <c r="R207" s="17">
        <f>10^(-3)*Fairbanks!$C239</f>
        <v>292.10099600000001</v>
      </c>
    </row>
    <row r="208" spans="1:18">
      <c r="A208" s="5"/>
      <c r="B208" s="9" t="s">
        <v>417</v>
      </c>
      <c r="C208" s="17">
        <f>10^(-3)*Miami!$C240</f>
        <v>519.92580900000007</v>
      </c>
      <c r="D208" s="17">
        <f>10^(-3)*Houston!$C240</f>
        <v>450.48592700000006</v>
      </c>
      <c r="E208" s="17">
        <f>10^(-3)*Phoenix!$C240</f>
        <v>422.22708500000005</v>
      </c>
      <c r="F208" s="17">
        <f>10^(-3)*Atlanta!$C240</f>
        <v>366.99564700000002</v>
      </c>
      <c r="G208" s="17">
        <f>10^(-3)*LosAngeles!$C240</f>
        <v>380.00426400000003</v>
      </c>
      <c r="H208" s="17">
        <f>10^(-3)*LasVegas!$C240</f>
        <v>355.48753800000003</v>
      </c>
      <c r="I208" s="17">
        <f>10^(-3)*SanFrancisco!$C240</f>
        <v>360.88840199999999</v>
      </c>
      <c r="J208" s="17">
        <f>10^(-3)*Baltimore!$C240</f>
        <v>297.160551</v>
      </c>
      <c r="K208" s="17">
        <f>10^(-3)*Albuquerque!$C240</f>
        <v>331.69686300000001</v>
      </c>
      <c r="L208" s="17">
        <f>10^(-3)*Seattle!$C240</f>
        <v>324.09387600000002</v>
      </c>
      <c r="M208" s="17">
        <f>10^(-3)*Chicago!$C240</f>
        <v>291.24061200000006</v>
      </c>
      <c r="N208" s="17">
        <f>10^(-3)*Boulder!$C240</f>
        <v>312.02864899999997</v>
      </c>
      <c r="O208" s="17">
        <f>10^(-3)*Minneapolis!$C240</f>
        <v>287.774517</v>
      </c>
      <c r="P208" s="17">
        <f>10^(-3)*Helena!$C240</f>
        <v>309.66556000000003</v>
      </c>
      <c r="Q208" s="17">
        <f>10^(-3)*Duluth!$C240</f>
        <v>292.06487199999998</v>
      </c>
      <c r="R208" s="17">
        <f>10^(-3)*Fairbanks!$C240</f>
        <v>291.48244699999998</v>
      </c>
    </row>
    <row r="209" spans="1:18">
      <c r="A209" s="5"/>
      <c r="B209" s="61" t="s">
        <v>416</v>
      </c>
      <c r="C209" s="17">
        <f>10^(-3)*Miami!$C241</f>
        <v>551.89140000000009</v>
      </c>
      <c r="D209" s="17">
        <f>10^(-3)*Houston!$C241</f>
        <v>507.75216700000004</v>
      </c>
      <c r="E209" s="17">
        <f>10^(-3)*Phoenix!$C241</f>
        <v>515.64679599999999</v>
      </c>
      <c r="F209" s="17">
        <f>10^(-3)*Atlanta!$C241</f>
        <v>436.23838799999999</v>
      </c>
      <c r="G209" s="17">
        <f>10^(-3)*LosAngeles!$C241</f>
        <v>378.25882300000001</v>
      </c>
      <c r="H209" s="17">
        <f>10^(-3)*LasVegas!$C241</f>
        <v>414.06179800000001</v>
      </c>
      <c r="I209" s="17">
        <f>10^(-3)*SanFrancisco!$C241</f>
        <v>321.70352300000002</v>
      </c>
      <c r="J209" s="17">
        <f>10^(-3)*Baltimore!$C241</f>
        <v>434.08601199999998</v>
      </c>
      <c r="K209" s="17">
        <f>10^(-3)*Albuquerque!$C241</f>
        <v>391.49271299999998</v>
      </c>
      <c r="L209" s="17">
        <f>10^(-3)*Seattle!$C241</f>
        <v>381.59848100000005</v>
      </c>
      <c r="M209" s="17">
        <f>10^(-3)*Chicago!$C241</f>
        <v>378.78819799999997</v>
      </c>
      <c r="N209" s="17">
        <f>10^(-3)*Boulder!$C241</f>
        <v>391.79643099999998</v>
      </c>
      <c r="O209" s="17">
        <f>10^(-3)*Minneapolis!$C241</f>
        <v>333.177412</v>
      </c>
      <c r="P209" s="17">
        <f>10^(-3)*Helena!$C241</f>
        <v>388.94659899999999</v>
      </c>
      <c r="Q209" s="17">
        <f>10^(-3)*Duluth!$C241</f>
        <v>299.61516999999998</v>
      </c>
      <c r="R209" s="17">
        <f>10^(-3)*Fairbanks!$C241</f>
        <v>303.18421699999999</v>
      </c>
    </row>
    <row r="210" spans="1:18">
      <c r="A210" s="5"/>
      <c r="B210" s="61" t="s">
        <v>415</v>
      </c>
      <c r="C210" s="17">
        <f>10^(-3)*Miami!$C242</f>
        <v>578.47440000000006</v>
      </c>
      <c r="D210" s="17">
        <f>10^(-3)*Houston!$C242</f>
        <v>565.52969499999995</v>
      </c>
      <c r="E210" s="17">
        <f>10^(-3)*Phoenix!$C242</f>
        <v>532.39675199999999</v>
      </c>
      <c r="F210" s="17">
        <f>10^(-3)*Atlanta!$C242</f>
        <v>468.11475000000002</v>
      </c>
      <c r="G210" s="17">
        <f>10^(-3)*LosAngeles!$C242</f>
        <v>421.34074200000003</v>
      </c>
      <c r="H210" s="17">
        <f>10^(-3)*LasVegas!$C242</f>
        <v>539.20418299999994</v>
      </c>
      <c r="I210" s="17">
        <f>10^(-3)*SanFrancisco!$C242</f>
        <v>369.87490000000003</v>
      </c>
      <c r="J210" s="17">
        <f>10^(-3)*Baltimore!$C242</f>
        <v>438.80488700000001</v>
      </c>
      <c r="K210" s="17">
        <f>10^(-3)*Albuquerque!$C242</f>
        <v>463.20031499999999</v>
      </c>
      <c r="L210" s="17">
        <f>10^(-3)*Seattle!$C242</f>
        <v>369.37243800000005</v>
      </c>
      <c r="M210" s="17">
        <f>10^(-3)*Chicago!$C242</f>
        <v>370.80681400000003</v>
      </c>
      <c r="N210" s="17">
        <f>10^(-3)*Boulder!$C242</f>
        <v>416.04454200000004</v>
      </c>
      <c r="O210" s="17">
        <f>10^(-3)*Minneapolis!$C242</f>
        <v>428.19908800000002</v>
      </c>
      <c r="P210" s="17">
        <f>10^(-3)*Helena!$C242</f>
        <v>383.43833500000005</v>
      </c>
      <c r="Q210" s="17">
        <f>10^(-3)*Duluth!$C242</f>
        <v>333.25474600000001</v>
      </c>
      <c r="R210" s="17">
        <f>10^(-3)*Fairbanks!$C242</f>
        <v>335.18312900000001</v>
      </c>
    </row>
    <row r="211" spans="1:18">
      <c r="A211" s="5"/>
      <c r="B211" s="61" t="s">
        <v>398</v>
      </c>
      <c r="C211" s="17">
        <f>10^(-3)*Miami!$C243</f>
        <v>617.75823200000002</v>
      </c>
      <c r="D211" s="17">
        <f>10^(-3)*Houston!$C243</f>
        <v>663.17536399999995</v>
      </c>
      <c r="E211" s="17">
        <f>10^(-3)*Phoenix!$C243</f>
        <v>618.81330100000002</v>
      </c>
      <c r="F211" s="17">
        <f>10^(-3)*Atlanta!$C243</f>
        <v>569.45032500000002</v>
      </c>
      <c r="G211" s="17">
        <f>10^(-3)*LosAngeles!$C243</f>
        <v>427.88519100000002</v>
      </c>
      <c r="H211" s="17">
        <f>10^(-3)*LasVegas!$C243</f>
        <v>607.39969900000006</v>
      </c>
      <c r="I211" s="17">
        <f>10^(-3)*SanFrancisco!$C243</f>
        <v>383.82935900000001</v>
      </c>
      <c r="J211" s="17">
        <f>10^(-3)*Baltimore!$C243</f>
        <v>500.56237699999997</v>
      </c>
      <c r="K211" s="17">
        <f>10^(-3)*Albuquerque!$C243</f>
        <v>516.16685200000006</v>
      </c>
      <c r="L211" s="17">
        <f>10^(-3)*Seattle!$C243</f>
        <v>419.74207200000001</v>
      </c>
      <c r="M211" s="17">
        <f>10^(-3)*Chicago!$C243</f>
        <v>499.47360700000002</v>
      </c>
      <c r="N211" s="17">
        <f>10^(-3)*Boulder!$C243</f>
        <v>455.63542700000005</v>
      </c>
      <c r="O211" s="17">
        <f>10^(-3)*Minneapolis!$C243</f>
        <v>600.51056800000003</v>
      </c>
      <c r="P211" s="17">
        <f>10^(-3)*Helena!$C243</f>
        <v>439.790345</v>
      </c>
      <c r="Q211" s="17">
        <f>10^(-3)*Duluth!$C243</f>
        <v>423.54190500000004</v>
      </c>
      <c r="R211" s="17">
        <f>10^(-3)*Fairbanks!$C243</f>
        <v>414.20543400000003</v>
      </c>
    </row>
    <row r="212" spans="1:18">
      <c r="A212" s="5"/>
      <c r="B212" s="61" t="s">
        <v>414</v>
      </c>
      <c r="C212" s="17">
        <f>10^(-3)*Miami!$C244</f>
        <v>702.15212699999995</v>
      </c>
      <c r="D212" s="17">
        <f>10^(-3)*Houston!$C244</f>
        <v>658.21969899999999</v>
      </c>
      <c r="E212" s="17">
        <f>10^(-3)*Phoenix!$C244</f>
        <v>705.48929399999997</v>
      </c>
      <c r="F212" s="17">
        <f>10^(-3)*Atlanta!$C244</f>
        <v>619.958439</v>
      </c>
      <c r="G212" s="17">
        <f>10^(-3)*LosAngeles!$C244</f>
        <v>423.40597600000001</v>
      </c>
      <c r="H212" s="17">
        <f>10^(-3)*LasVegas!$C244</f>
        <v>763.93922900000007</v>
      </c>
      <c r="I212" s="17">
        <f>10^(-3)*SanFrancisco!$C244</f>
        <v>394.36944699999998</v>
      </c>
      <c r="J212" s="17">
        <f>10^(-3)*Baltimore!$C244</f>
        <v>688.866895</v>
      </c>
      <c r="K212" s="17">
        <f>10^(-3)*Albuquerque!$C244</f>
        <v>561.46693600000003</v>
      </c>
      <c r="L212" s="17">
        <f>10^(-3)*Seattle!$C244</f>
        <v>443.88253000000003</v>
      </c>
      <c r="M212" s="17">
        <f>10^(-3)*Chicago!$C244</f>
        <v>539.76272400000005</v>
      </c>
      <c r="N212" s="17">
        <f>10^(-3)*Boulder!$C244</f>
        <v>481.01856099999998</v>
      </c>
      <c r="O212" s="17">
        <f>10^(-3)*Minneapolis!$C244</f>
        <v>627.65146100000004</v>
      </c>
      <c r="P212" s="17">
        <f>10^(-3)*Helena!$C244</f>
        <v>575.68737800000008</v>
      </c>
      <c r="Q212" s="17">
        <f>10^(-3)*Duluth!$C244</f>
        <v>519.843436</v>
      </c>
      <c r="R212" s="17">
        <f>10^(-3)*Fairbanks!$C244</f>
        <v>475.48871700000001</v>
      </c>
    </row>
    <row r="213" spans="1:18">
      <c r="A213" s="5"/>
      <c r="B213" s="61" t="s">
        <v>413</v>
      </c>
      <c r="C213" s="17">
        <f>10^(-3)*Miami!$C245</f>
        <v>654.38079000000005</v>
      </c>
      <c r="D213" s="17">
        <f>10^(-3)*Houston!$C245</f>
        <v>705.99340200000006</v>
      </c>
      <c r="E213" s="17">
        <f>10^(-3)*Phoenix!$C245</f>
        <v>700.43124399999999</v>
      </c>
      <c r="F213" s="17">
        <f>10^(-3)*Atlanta!$C245</f>
        <v>690.06407100000001</v>
      </c>
      <c r="G213" s="17">
        <f>10^(-3)*LosAngeles!$C245</f>
        <v>428.66426000000001</v>
      </c>
      <c r="H213" s="17">
        <f>10^(-3)*LasVegas!$C245</f>
        <v>762.06635600000004</v>
      </c>
      <c r="I213" s="17">
        <f>10^(-3)*SanFrancisco!$C245</f>
        <v>469.91011099999997</v>
      </c>
      <c r="J213" s="17">
        <f>10^(-3)*Baltimore!$C245</f>
        <v>705.65564099999995</v>
      </c>
      <c r="K213" s="17">
        <f>10^(-3)*Albuquerque!$C245</f>
        <v>664.45782499999996</v>
      </c>
      <c r="L213" s="17">
        <f>10^(-3)*Seattle!$C245</f>
        <v>477.333305</v>
      </c>
      <c r="M213" s="17">
        <f>10^(-3)*Chicago!$C245</f>
        <v>629.29090899999994</v>
      </c>
      <c r="N213" s="17">
        <f>10^(-3)*Boulder!$C245</f>
        <v>578.60543799999994</v>
      </c>
      <c r="O213" s="17">
        <f>10^(-3)*Minneapolis!$C245</f>
        <v>656.96929699999998</v>
      </c>
      <c r="P213" s="17">
        <f>10^(-3)*Helena!$C245</f>
        <v>614.35346200000004</v>
      </c>
      <c r="Q213" s="17">
        <f>10^(-3)*Duluth!$C245</f>
        <v>583.55240300000003</v>
      </c>
      <c r="R213" s="17">
        <f>10^(-3)*Fairbanks!$C245</f>
        <v>480.790795</v>
      </c>
    </row>
    <row r="214" spans="1:18">
      <c r="A214" s="5"/>
      <c r="B214" s="61" t="s">
        <v>412</v>
      </c>
      <c r="C214" s="17">
        <f>10^(-3)*Miami!$C246</f>
        <v>676.162691</v>
      </c>
      <c r="D214" s="17">
        <f>10^(-3)*Houston!$C246</f>
        <v>737.63102600000002</v>
      </c>
      <c r="E214" s="17">
        <f>10^(-3)*Phoenix!$C246</f>
        <v>699.97881799999993</v>
      </c>
      <c r="F214" s="17">
        <f>10^(-3)*Atlanta!$C246</f>
        <v>614.58073899999999</v>
      </c>
      <c r="G214" s="17">
        <f>10^(-3)*LosAngeles!$C246</f>
        <v>472.284515</v>
      </c>
      <c r="H214" s="17">
        <f>10^(-3)*LasVegas!$C246</f>
        <v>756.604468</v>
      </c>
      <c r="I214" s="17">
        <f>10^(-3)*SanFrancisco!$C246</f>
        <v>386.92037300000004</v>
      </c>
      <c r="J214" s="17">
        <f>10^(-3)*Baltimore!$C246</f>
        <v>698.85346100000004</v>
      </c>
      <c r="K214" s="17">
        <f>10^(-3)*Albuquerque!$C246</f>
        <v>591.51577700000007</v>
      </c>
      <c r="L214" s="17">
        <f>10^(-3)*Seattle!$C246</f>
        <v>453.92600099999999</v>
      </c>
      <c r="M214" s="17">
        <f>10^(-3)*Chicago!$C246</f>
        <v>662.50277500000004</v>
      </c>
      <c r="N214" s="17">
        <f>10^(-3)*Boulder!$C246</f>
        <v>506.018325</v>
      </c>
      <c r="O214" s="17">
        <f>10^(-3)*Minneapolis!$C246</f>
        <v>625.90240300000005</v>
      </c>
      <c r="P214" s="17">
        <f>10^(-3)*Helena!$C246</f>
        <v>519.86591999999996</v>
      </c>
      <c r="Q214" s="17">
        <f>10^(-3)*Duluth!$C246</f>
        <v>548.98359800000003</v>
      </c>
      <c r="R214" s="17">
        <f>10^(-3)*Fairbanks!$C246</f>
        <v>446.51240799999999</v>
      </c>
    </row>
    <row r="215" spans="1:18">
      <c r="A215" s="5"/>
      <c r="B215" s="61" t="s">
        <v>411</v>
      </c>
      <c r="C215" s="17">
        <f>10^(-3)*Miami!$C247</f>
        <v>632.81023000000005</v>
      </c>
      <c r="D215" s="17">
        <f>10^(-3)*Houston!$C247</f>
        <v>648.08877900000005</v>
      </c>
      <c r="E215" s="17">
        <f>10^(-3)*Phoenix!$C247</f>
        <v>643.505043</v>
      </c>
      <c r="F215" s="17">
        <f>10^(-3)*Atlanta!$C247</f>
        <v>539.00181999999995</v>
      </c>
      <c r="G215" s="17">
        <f>10^(-3)*LosAngeles!$C247</f>
        <v>440.92379800000003</v>
      </c>
      <c r="H215" s="17">
        <f>10^(-3)*LasVegas!$C247</f>
        <v>691.581593</v>
      </c>
      <c r="I215" s="17">
        <f>10^(-3)*SanFrancisco!$C247</f>
        <v>456.04021000000006</v>
      </c>
      <c r="J215" s="17">
        <f>10^(-3)*Baltimore!$C247</f>
        <v>512.87001199999997</v>
      </c>
      <c r="K215" s="17">
        <f>10^(-3)*Albuquerque!$C247</f>
        <v>518.12637400000006</v>
      </c>
      <c r="L215" s="17">
        <f>10^(-3)*Seattle!$C247</f>
        <v>544.96805099999995</v>
      </c>
      <c r="M215" s="17">
        <f>10^(-3)*Chicago!$C247</f>
        <v>521.28081699999996</v>
      </c>
      <c r="N215" s="17">
        <f>10^(-3)*Boulder!$C247</f>
        <v>467.97026799999998</v>
      </c>
      <c r="O215" s="17">
        <f>10^(-3)*Minneapolis!$C247</f>
        <v>473.90981800000003</v>
      </c>
      <c r="P215" s="17">
        <f>10^(-3)*Helena!$C247</f>
        <v>488.49943500000001</v>
      </c>
      <c r="Q215" s="17">
        <f>10^(-3)*Duluth!$C247</f>
        <v>471.242029</v>
      </c>
      <c r="R215" s="17">
        <f>10^(-3)*Fairbanks!$C247</f>
        <v>356.580738</v>
      </c>
    </row>
    <row r="216" spans="1:18">
      <c r="A216" s="5"/>
      <c r="B216" s="61" t="s">
        <v>410</v>
      </c>
      <c r="C216" s="17">
        <f>10^(-3)*Miami!$C248</f>
        <v>625.58143000000007</v>
      </c>
      <c r="D216" s="17">
        <f>10^(-3)*Houston!$C248</f>
        <v>572.88247200000001</v>
      </c>
      <c r="E216" s="17">
        <f>10^(-3)*Phoenix!$C248</f>
        <v>530.07359600000007</v>
      </c>
      <c r="F216" s="17">
        <f>10^(-3)*Atlanta!$C248</f>
        <v>476.46770800000002</v>
      </c>
      <c r="G216" s="17">
        <f>10^(-3)*LosAngeles!$C248</f>
        <v>426.41123399999998</v>
      </c>
      <c r="H216" s="17">
        <f>10^(-3)*LasVegas!$C248</f>
        <v>515.419443</v>
      </c>
      <c r="I216" s="17">
        <f>10^(-3)*SanFrancisco!$C248</f>
        <v>396.773978</v>
      </c>
      <c r="J216" s="17">
        <f>10^(-3)*Baltimore!$C248</f>
        <v>489.35713000000004</v>
      </c>
      <c r="K216" s="17">
        <f>10^(-3)*Albuquerque!$C248</f>
        <v>464.74370199999998</v>
      </c>
      <c r="L216" s="17">
        <f>10^(-3)*Seattle!$C248</f>
        <v>386.31122999999997</v>
      </c>
      <c r="M216" s="17">
        <f>10^(-3)*Chicago!$C248</f>
        <v>451.17415399999999</v>
      </c>
      <c r="N216" s="17">
        <f>10^(-3)*Boulder!$C248</f>
        <v>405.14423100000005</v>
      </c>
      <c r="O216" s="17">
        <f>10^(-3)*Minneapolis!$C248</f>
        <v>424.13210800000002</v>
      </c>
      <c r="P216" s="17">
        <f>10^(-3)*Helena!$C248</f>
        <v>408.257969</v>
      </c>
      <c r="Q216" s="17">
        <f>10^(-3)*Duluth!$C248</f>
        <v>394.89909600000004</v>
      </c>
      <c r="R216" s="17">
        <f>10^(-3)*Fairbanks!$C248</f>
        <v>305.63498700000002</v>
      </c>
    </row>
    <row r="217" spans="1:18">
      <c r="A217" s="5"/>
      <c r="B217" s="61" t="s">
        <v>409</v>
      </c>
      <c r="C217" s="17">
        <f>10^(-3)*Miami!$C249</f>
        <v>565.17230600000005</v>
      </c>
      <c r="D217" s="17">
        <f>10^(-3)*Houston!$C249</f>
        <v>530.6567510000001</v>
      </c>
      <c r="E217" s="17">
        <f>10^(-3)*Phoenix!$C249</f>
        <v>425.59823299999999</v>
      </c>
      <c r="F217" s="17">
        <f>10^(-3)*Atlanta!$C249</f>
        <v>411.72301899999997</v>
      </c>
      <c r="G217" s="17">
        <f>10^(-3)*LosAngeles!$C249</f>
        <v>399.75999300000001</v>
      </c>
      <c r="H217" s="17">
        <f>10^(-3)*LasVegas!$C249</f>
        <v>380.61514199999999</v>
      </c>
      <c r="I217" s="17">
        <f>10^(-3)*SanFrancisco!$C249</f>
        <v>342.21412800000002</v>
      </c>
      <c r="J217" s="17">
        <f>10^(-3)*Baltimore!$C249</f>
        <v>443.85614100000004</v>
      </c>
      <c r="K217" s="17">
        <f>10^(-3)*Albuquerque!$C249</f>
        <v>368.626147</v>
      </c>
      <c r="L217" s="17">
        <f>10^(-3)*Seattle!$C249</f>
        <v>322.27022100000005</v>
      </c>
      <c r="M217" s="17">
        <f>10^(-3)*Chicago!$C249</f>
        <v>425.55843300000004</v>
      </c>
      <c r="N217" s="17">
        <f>10^(-3)*Boulder!$C249</f>
        <v>317.999236</v>
      </c>
      <c r="O217" s="17">
        <f>10^(-3)*Minneapolis!$C249</f>
        <v>312.448127</v>
      </c>
      <c r="P217" s="17">
        <f>10^(-3)*Helena!$C249</f>
        <v>312.40595300000001</v>
      </c>
      <c r="Q217" s="17">
        <f>10^(-3)*Duluth!$C249</f>
        <v>301.58262500000001</v>
      </c>
      <c r="R217" s="17">
        <f>10^(-3)*Fairbanks!$C249</f>
        <v>291.34699699999999</v>
      </c>
    </row>
    <row r="218" spans="1:18">
      <c r="A218" s="5"/>
      <c r="B218" s="61" t="s">
        <v>408</v>
      </c>
      <c r="C218" s="17">
        <f>10^(-3)*Miami!$C250</f>
        <v>517.91375900000003</v>
      </c>
      <c r="D218" s="17">
        <f>10^(-3)*Houston!$C250</f>
        <v>506.707221</v>
      </c>
      <c r="E218" s="17">
        <f>10^(-3)*Phoenix!$C250</f>
        <v>391.35498999999999</v>
      </c>
      <c r="F218" s="17">
        <f>10^(-3)*Atlanta!$C250</f>
        <v>405.88962500000002</v>
      </c>
      <c r="G218" s="17">
        <f>10^(-3)*LosAngeles!$C250</f>
        <v>396.27583600000003</v>
      </c>
      <c r="H218" s="17">
        <f>10^(-3)*LasVegas!$C250</f>
        <v>354.42483199999998</v>
      </c>
      <c r="I218" s="17">
        <f>10^(-3)*SanFrancisco!$C250</f>
        <v>300.396366</v>
      </c>
      <c r="J218" s="17">
        <f>10^(-3)*Baltimore!$C250</f>
        <v>290.51432599999998</v>
      </c>
      <c r="K218" s="17">
        <f>10^(-3)*Albuquerque!$C250</f>
        <v>309.50434100000001</v>
      </c>
      <c r="L218" s="17">
        <f>10^(-3)*Seattle!$C250</f>
        <v>286.96172200000001</v>
      </c>
      <c r="M218" s="17">
        <f>10^(-3)*Chicago!$C250</f>
        <v>292.761776</v>
      </c>
      <c r="N218" s="17">
        <f>10^(-3)*Boulder!$C250</f>
        <v>304.09287300000005</v>
      </c>
      <c r="O218" s="17">
        <f>10^(-3)*Minneapolis!$C250</f>
        <v>287.54565500000001</v>
      </c>
      <c r="P218" s="17">
        <f>10^(-3)*Helena!$C250</f>
        <v>292.42415700000004</v>
      </c>
      <c r="Q218" s="17">
        <f>10^(-3)*Duluth!$C250</f>
        <v>289.35192899999998</v>
      </c>
      <c r="R218" s="17">
        <f>10^(-3)*Fairbanks!$C250</f>
        <v>291.17139000000003</v>
      </c>
    </row>
    <row r="219" spans="1:18">
      <c r="A219" s="5"/>
      <c r="B219" s="61" t="s">
        <v>419</v>
      </c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1:18">
      <c r="A220" s="5"/>
      <c r="B220" s="9" t="s">
        <v>418</v>
      </c>
      <c r="C220" s="17" t="str">
        <f>Miami!$D239</f>
        <v>06-JAN-20:00</v>
      </c>
      <c r="D220" s="17" t="str">
        <f>Houston!$D239</f>
        <v>06-JAN-20:10</v>
      </c>
      <c r="E220" s="17" t="str">
        <f>Phoenix!$D239</f>
        <v>27-JAN-20:10</v>
      </c>
      <c r="F220" s="17" t="str">
        <f>Atlanta!$D239</f>
        <v>24-JAN-20:00</v>
      </c>
      <c r="G220" s="17" t="str">
        <f>LosAngeles!$D239</f>
        <v>26-JAN-20:10</v>
      </c>
      <c r="H220" s="17" t="str">
        <f>LasVegas!$D239</f>
        <v>18-JAN-20:19</v>
      </c>
      <c r="I220" s="17" t="str">
        <f>SanFrancisco!$D239</f>
        <v>15-JAN-20:10</v>
      </c>
      <c r="J220" s="17" t="str">
        <f>Baltimore!$D239</f>
        <v>08-JAN-20:00</v>
      </c>
      <c r="K220" s="17" t="str">
        <f>Albuquerque!$D239</f>
        <v>26-JAN-20:10</v>
      </c>
      <c r="L220" s="17" t="str">
        <f>Seattle!$D239</f>
        <v>02-JAN-20:10</v>
      </c>
      <c r="M220" s="17" t="str">
        <f>Chicago!$D239</f>
        <v>17-JAN-20:30</v>
      </c>
      <c r="N220" s="17" t="str">
        <f>Boulder!$D239</f>
        <v>24-JAN-20:10</v>
      </c>
      <c r="O220" s="17" t="str">
        <f>Minneapolis!$D239</f>
        <v>25-JAN-20:10</v>
      </c>
      <c r="P220" s="17" t="str">
        <f>Helena!$D239</f>
        <v>30-JAN-20:00</v>
      </c>
      <c r="Q220" s="17" t="str">
        <f>Duluth!$D239</f>
        <v>25-JAN-20:40</v>
      </c>
      <c r="R220" s="17" t="str">
        <f>Fairbanks!$D239</f>
        <v>12-JAN-20:10</v>
      </c>
    </row>
    <row r="221" spans="1:18">
      <c r="A221" s="5"/>
      <c r="B221" s="9" t="s">
        <v>417</v>
      </c>
      <c r="C221" s="17" t="str">
        <f>Miami!$D240</f>
        <v>23-FEB-20:10</v>
      </c>
      <c r="D221" s="17" t="str">
        <f>Houston!$D240</f>
        <v>20-FEB-20:10</v>
      </c>
      <c r="E221" s="17" t="str">
        <f>Phoenix!$D240</f>
        <v>27-FEB-20:10</v>
      </c>
      <c r="F221" s="17" t="str">
        <f>Atlanta!$D240</f>
        <v>20-FEB-20:00</v>
      </c>
      <c r="G221" s="17" t="str">
        <f>LosAngeles!$D240</f>
        <v>12-FEB-20:10</v>
      </c>
      <c r="H221" s="17" t="str">
        <f>LasVegas!$D240</f>
        <v>27-FEB-20:10</v>
      </c>
      <c r="I221" s="17" t="str">
        <f>SanFrancisco!$D240</f>
        <v>15-FEB-20:10</v>
      </c>
      <c r="J221" s="17" t="str">
        <f>Baltimore!$D240</f>
        <v>15-FEB-20:10</v>
      </c>
      <c r="K221" s="17" t="str">
        <f>Albuquerque!$D240</f>
        <v>14-FEB-18:19</v>
      </c>
      <c r="L221" s="17" t="str">
        <f>Seattle!$D240</f>
        <v>21-FEB-20:10</v>
      </c>
      <c r="M221" s="17" t="str">
        <f>Chicago!$D240</f>
        <v>27-FEB-20:00</v>
      </c>
      <c r="N221" s="17" t="str">
        <f>Boulder!$D240</f>
        <v>10-FEB-20:00</v>
      </c>
      <c r="O221" s="17" t="str">
        <f>Minneapolis!$D240</f>
        <v>07-FEB-20:00</v>
      </c>
      <c r="P221" s="17" t="str">
        <f>Helena!$D240</f>
        <v>03-FEB-20:10</v>
      </c>
      <c r="Q221" s="17" t="str">
        <f>Duluth!$D240</f>
        <v>28-FEB-20:10</v>
      </c>
      <c r="R221" s="17" t="str">
        <f>Fairbanks!$D240</f>
        <v>09-FEB-20:00</v>
      </c>
    </row>
    <row r="222" spans="1:18">
      <c r="A222" s="5"/>
      <c r="B222" s="61" t="s">
        <v>416</v>
      </c>
      <c r="C222" s="17" t="str">
        <f>Miami!$D241</f>
        <v>13-MAR-19:10</v>
      </c>
      <c r="D222" s="17" t="str">
        <f>Houston!$D241</f>
        <v>25-MAR-17:19</v>
      </c>
      <c r="E222" s="17" t="str">
        <f>Phoenix!$D241</f>
        <v>17-MAR-19:10</v>
      </c>
      <c r="F222" s="17" t="str">
        <f>Atlanta!$D241</f>
        <v>28-MAR-19:10</v>
      </c>
      <c r="G222" s="17" t="str">
        <f>LosAngeles!$D241</f>
        <v>29-MAR-19:00</v>
      </c>
      <c r="H222" s="17" t="str">
        <f>LasVegas!$D241</f>
        <v>30-MAR-19:10</v>
      </c>
      <c r="I222" s="17" t="str">
        <f>SanFrancisco!$D241</f>
        <v>26-MAR-19:10</v>
      </c>
      <c r="J222" s="17" t="str">
        <f>Baltimore!$D241</f>
        <v>09-MAR-20:00</v>
      </c>
      <c r="K222" s="17" t="str">
        <f>Albuquerque!$D241</f>
        <v>25-MAR-17:19</v>
      </c>
      <c r="L222" s="17" t="str">
        <f>Seattle!$D241</f>
        <v>29-MAR-19:10</v>
      </c>
      <c r="M222" s="17" t="str">
        <f>Chicago!$D241</f>
        <v>31-MAR-19:10</v>
      </c>
      <c r="N222" s="17" t="str">
        <f>Boulder!$D241</f>
        <v>26-MAR-19:10</v>
      </c>
      <c r="O222" s="17" t="str">
        <f>Minneapolis!$D241</f>
        <v>19-MAR-19:00</v>
      </c>
      <c r="P222" s="17" t="str">
        <f>Helena!$D241</f>
        <v>30-MAR-17:19</v>
      </c>
      <c r="Q222" s="17" t="str">
        <f>Duluth!$D241</f>
        <v>22-MAR-19:10</v>
      </c>
      <c r="R222" s="17" t="str">
        <f>Fairbanks!$D241</f>
        <v>29-MAR-19:30</v>
      </c>
    </row>
    <row r="223" spans="1:18">
      <c r="A223" s="5"/>
      <c r="B223" s="61" t="s">
        <v>415</v>
      </c>
      <c r="C223" s="17" t="str">
        <f>Miami!$D242</f>
        <v>03-APR-19:10</v>
      </c>
      <c r="D223" s="17" t="str">
        <f>Houston!$D242</f>
        <v>30-APR-19:10</v>
      </c>
      <c r="E223" s="17" t="str">
        <f>Phoenix!$D242</f>
        <v>01-APR-17:10</v>
      </c>
      <c r="F223" s="17" t="str">
        <f>Atlanta!$D242</f>
        <v>14-APR-19:10</v>
      </c>
      <c r="G223" s="17" t="str">
        <f>LosAngeles!$D242</f>
        <v>11-APR-19:10</v>
      </c>
      <c r="H223" s="17" t="str">
        <f>LasVegas!$D242</f>
        <v>21-APR-18:10</v>
      </c>
      <c r="I223" s="17" t="str">
        <f>SanFrancisco!$D242</f>
        <v>13-APR-19:10</v>
      </c>
      <c r="J223" s="17" t="str">
        <f>Baltimore!$D242</f>
        <v>05-APR-19:10</v>
      </c>
      <c r="K223" s="17" t="str">
        <f>Albuquerque!$D242</f>
        <v>21-APR-19:10</v>
      </c>
      <c r="L223" s="17" t="str">
        <f>Seattle!$D242</f>
        <v>14-APR-19:10</v>
      </c>
      <c r="M223" s="17" t="str">
        <f>Chicago!$D242</f>
        <v>28-APR-18:10</v>
      </c>
      <c r="N223" s="17" t="str">
        <f>Boulder!$D242</f>
        <v>26-APR-19:10</v>
      </c>
      <c r="O223" s="17" t="str">
        <f>Minneapolis!$D242</f>
        <v>02-APR-19:00</v>
      </c>
      <c r="P223" s="17" t="str">
        <f>Helena!$D242</f>
        <v>06-APR-19:10</v>
      </c>
      <c r="Q223" s="17" t="str">
        <f>Duluth!$D242</f>
        <v>04-APR-18:10</v>
      </c>
      <c r="R223" s="17" t="str">
        <f>Fairbanks!$D242</f>
        <v>25-APR-19:10</v>
      </c>
    </row>
    <row r="224" spans="1:18">
      <c r="A224" s="5"/>
      <c r="B224" s="61" t="s">
        <v>398</v>
      </c>
      <c r="C224" s="17" t="str">
        <f>Miami!$D243</f>
        <v>19-MAY-19:10</v>
      </c>
      <c r="D224" s="17" t="str">
        <f>Houston!$D243</f>
        <v>26-MAY-19:10</v>
      </c>
      <c r="E224" s="17" t="str">
        <f>Phoenix!$D243</f>
        <v>28-MAY-19:10</v>
      </c>
      <c r="F224" s="17" t="str">
        <f>Atlanta!$D243</f>
        <v>31-MAY-18:10</v>
      </c>
      <c r="G224" s="17" t="str">
        <f>LosAngeles!$D243</f>
        <v>30-MAY-19:10</v>
      </c>
      <c r="H224" s="17" t="str">
        <f>LasVegas!$D243</f>
        <v>31-MAY-18:10</v>
      </c>
      <c r="I224" s="17" t="str">
        <f>SanFrancisco!$D243</f>
        <v>25-MAY-19:19</v>
      </c>
      <c r="J224" s="17" t="str">
        <f>Baltimore!$D243</f>
        <v>15-MAY-17:19</v>
      </c>
      <c r="K224" s="17" t="str">
        <f>Albuquerque!$D243</f>
        <v>31-MAY-18:10</v>
      </c>
      <c r="L224" s="17" t="str">
        <f>Seattle!$D243</f>
        <v>04-MAY-19:19</v>
      </c>
      <c r="M224" s="17" t="str">
        <f>Chicago!$D243</f>
        <v>30-MAY-17:19</v>
      </c>
      <c r="N224" s="17" t="str">
        <f>Boulder!$D243</f>
        <v>23-MAY-19:10</v>
      </c>
      <c r="O224" s="17" t="str">
        <f>Minneapolis!$D243</f>
        <v>27-MAY-17:19</v>
      </c>
      <c r="P224" s="17" t="str">
        <f>Helena!$D243</f>
        <v>25-MAY-19:10</v>
      </c>
      <c r="Q224" s="17" t="str">
        <f>Duluth!$D243</f>
        <v>31-MAY-19:10</v>
      </c>
      <c r="R224" s="17" t="str">
        <f>Fairbanks!$D243</f>
        <v>24-MAY-19:10</v>
      </c>
    </row>
    <row r="225" spans="1:18">
      <c r="A225" s="5"/>
      <c r="B225" s="61" t="s">
        <v>414</v>
      </c>
      <c r="C225" s="17" t="str">
        <f>Miami!$D244</f>
        <v>27-JUN-18:10</v>
      </c>
      <c r="D225" s="17" t="str">
        <f>Houston!$D244</f>
        <v>13-JUN-18:10</v>
      </c>
      <c r="E225" s="17" t="str">
        <f>Phoenix!$D244</f>
        <v>27-JUN-19:10</v>
      </c>
      <c r="F225" s="17" t="str">
        <f>Atlanta!$D244</f>
        <v>08-JUN-19:10</v>
      </c>
      <c r="G225" s="17" t="str">
        <f>LosAngeles!$D244</f>
        <v>28-JUN-19:10</v>
      </c>
      <c r="H225" s="17" t="str">
        <f>LasVegas!$D244</f>
        <v>27-JUN-19:10</v>
      </c>
      <c r="I225" s="17" t="str">
        <f>SanFrancisco!$D244</f>
        <v>16-JUN-19:10</v>
      </c>
      <c r="J225" s="17" t="str">
        <f>Baltimore!$D244</f>
        <v>30-JUN-17:19</v>
      </c>
      <c r="K225" s="17" t="str">
        <f>Albuquerque!$D244</f>
        <v>28-JUN-19:10</v>
      </c>
      <c r="L225" s="17" t="str">
        <f>Seattle!$D244</f>
        <v>27-JUN-19:10</v>
      </c>
      <c r="M225" s="17" t="str">
        <f>Chicago!$D244</f>
        <v>19-JUN-19:10</v>
      </c>
      <c r="N225" s="17" t="str">
        <f>Boulder!$D244</f>
        <v>27-JUN-19:10</v>
      </c>
      <c r="O225" s="17" t="str">
        <f>Minneapolis!$D244</f>
        <v>29-JUN-18:10</v>
      </c>
      <c r="P225" s="17" t="str">
        <f>Helena!$D244</f>
        <v>26-JUN-18:10</v>
      </c>
      <c r="Q225" s="17" t="str">
        <f>Duluth!$D244</f>
        <v>14-JUN-19:10</v>
      </c>
      <c r="R225" s="17" t="str">
        <f>Fairbanks!$D244</f>
        <v>15-JUN-19:00</v>
      </c>
    </row>
    <row r="226" spans="1:18">
      <c r="A226" s="5"/>
      <c r="B226" s="61" t="s">
        <v>413</v>
      </c>
      <c r="C226" s="17" t="str">
        <f>Miami!$D245</f>
        <v>11-JUL-19:10</v>
      </c>
      <c r="D226" s="17" t="str">
        <f>Houston!$D245</f>
        <v>03-JUL-18:10</v>
      </c>
      <c r="E226" s="17" t="str">
        <f>Phoenix!$D245</f>
        <v>11-JUL-19:10</v>
      </c>
      <c r="F226" s="17" t="str">
        <f>Atlanta!$D245</f>
        <v>03-JUL-18:10</v>
      </c>
      <c r="G226" s="17" t="str">
        <f>LosAngeles!$D245</f>
        <v>10-JUL-19:10</v>
      </c>
      <c r="H226" s="17" t="str">
        <f>LasVegas!$D245</f>
        <v>25-JUL-19:10</v>
      </c>
      <c r="I226" s="17" t="str">
        <f>SanFrancisco!$D245</f>
        <v>02-JUL-19:10</v>
      </c>
      <c r="J226" s="17" t="str">
        <f>Baltimore!$D245</f>
        <v>24-JUL-18:10</v>
      </c>
      <c r="K226" s="17" t="str">
        <f>Albuquerque!$D245</f>
        <v>30-JUL-19:10</v>
      </c>
      <c r="L226" s="17" t="str">
        <f>Seattle!$D245</f>
        <v>24-JUL-19:10</v>
      </c>
      <c r="M226" s="17" t="str">
        <f>Chicago!$D245</f>
        <v>13-JUL-17:19</v>
      </c>
      <c r="N226" s="17" t="str">
        <f>Boulder!$D245</f>
        <v>17-JUL-19:30</v>
      </c>
      <c r="O226" s="17" t="str">
        <f>Minneapolis!$D245</f>
        <v>13-JUL-18:10</v>
      </c>
      <c r="P226" s="17" t="str">
        <f>Helena!$D245</f>
        <v>21-JUL-19:19</v>
      </c>
      <c r="Q226" s="17" t="str">
        <f>Duluth!$D245</f>
        <v>06-JUL-18:10</v>
      </c>
      <c r="R226" s="17" t="str">
        <f>Fairbanks!$D245</f>
        <v>29-JUL-17:19</v>
      </c>
    </row>
    <row r="227" spans="1:18">
      <c r="A227" s="5"/>
      <c r="B227" s="61" t="s">
        <v>412</v>
      </c>
      <c r="C227" s="17" t="str">
        <f>Miami!$D246</f>
        <v>21-AUG-18:10</v>
      </c>
      <c r="D227" s="17" t="str">
        <f>Houston!$D246</f>
        <v>06-AUG-19:10</v>
      </c>
      <c r="E227" s="17" t="str">
        <f>Phoenix!$D246</f>
        <v>11-AUG-19:19</v>
      </c>
      <c r="F227" s="17" t="str">
        <f>Atlanta!$D246</f>
        <v>14-AUG-19:10</v>
      </c>
      <c r="G227" s="17" t="str">
        <f>LosAngeles!$D246</f>
        <v>16-AUG-19:30</v>
      </c>
      <c r="H227" s="17" t="str">
        <f>LasVegas!$D246</f>
        <v>04-AUG-19:00</v>
      </c>
      <c r="I227" s="17" t="str">
        <f>SanFrancisco!$D246</f>
        <v>14-AUG-19:10</v>
      </c>
      <c r="J227" s="17" t="str">
        <f>Baltimore!$D246</f>
        <v>17-AUG-18:10</v>
      </c>
      <c r="K227" s="17" t="str">
        <f>Albuquerque!$D246</f>
        <v>01-AUG-18:10</v>
      </c>
      <c r="L227" s="17" t="str">
        <f>Seattle!$D246</f>
        <v>08-AUG-19:10</v>
      </c>
      <c r="M227" s="17" t="str">
        <f>Chicago!$D246</f>
        <v>04-AUG-19:10</v>
      </c>
      <c r="N227" s="17" t="str">
        <f>Boulder!$D246</f>
        <v>29-AUG-18:10</v>
      </c>
      <c r="O227" s="17" t="str">
        <f>Minneapolis!$D246</f>
        <v>25-AUG-19:10</v>
      </c>
      <c r="P227" s="17" t="str">
        <f>Helena!$D246</f>
        <v>09-AUG-17:19</v>
      </c>
      <c r="Q227" s="17" t="str">
        <f>Duluth!$D246</f>
        <v>13-AUG-19:10</v>
      </c>
      <c r="R227" s="17" t="str">
        <f>Fairbanks!$D246</f>
        <v>15-AUG-19:10</v>
      </c>
    </row>
    <row r="228" spans="1:18">
      <c r="A228" s="5"/>
      <c r="B228" s="61" t="s">
        <v>411</v>
      </c>
      <c r="C228" s="17" t="str">
        <f>Miami!$D247</f>
        <v>01-SEP-19:00</v>
      </c>
      <c r="D228" s="17" t="str">
        <f>Houston!$D247</f>
        <v>16-SEP-17:19</v>
      </c>
      <c r="E228" s="17" t="str">
        <f>Phoenix!$D247</f>
        <v>08-SEP-19:10</v>
      </c>
      <c r="F228" s="17" t="str">
        <f>Atlanta!$D247</f>
        <v>05-SEP-19:10</v>
      </c>
      <c r="G228" s="17" t="str">
        <f>LosAngeles!$D247</f>
        <v>25-SEP-19:10</v>
      </c>
      <c r="H228" s="17" t="str">
        <f>LasVegas!$D247</f>
        <v>01-SEP-18:30</v>
      </c>
      <c r="I228" s="17" t="str">
        <f>SanFrancisco!$D247</f>
        <v>28-SEP-19:00</v>
      </c>
      <c r="J228" s="17" t="str">
        <f>Baltimore!$D247</f>
        <v>09-SEP-17:10</v>
      </c>
      <c r="K228" s="17" t="str">
        <f>Albuquerque!$D247</f>
        <v>02-SEP-17:19</v>
      </c>
      <c r="L228" s="17" t="str">
        <f>Seattle!$D247</f>
        <v>02-SEP-17:10</v>
      </c>
      <c r="M228" s="17" t="str">
        <f>Chicago!$D247</f>
        <v>06-SEP-19:10</v>
      </c>
      <c r="N228" s="17" t="str">
        <f>Boulder!$D247</f>
        <v>01-SEP-18:10</v>
      </c>
      <c r="O228" s="17" t="str">
        <f>Minneapolis!$D247</f>
        <v>22-SEP-19:10</v>
      </c>
      <c r="P228" s="17" t="str">
        <f>Helena!$D247</f>
        <v>01-SEP-17:19</v>
      </c>
      <c r="Q228" s="17" t="str">
        <f>Duluth!$D247</f>
        <v>08-SEP-19:10</v>
      </c>
      <c r="R228" s="17" t="str">
        <f>Fairbanks!$D247</f>
        <v>02-SEP-18:10</v>
      </c>
    </row>
    <row r="229" spans="1:18">
      <c r="A229" s="5"/>
      <c r="B229" s="61" t="s">
        <v>410</v>
      </c>
      <c r="C229" s="17" t="str">
        <f>Miami!$D248</f>
        <v>06-OCT-19:10</v>
      </c>
      <c r="D229" s="17" t="str">
        <f>Houston!$D248</f>
        <v>29-OCT-19:10</v>
      </c>
      <c r="E229" s="17" t="str">
        <f>Phoenix!$D248</f>
        <v>02-OCT-19:10</v>
      </c>
      <c r="F229" s="17" t="str">
        <f>Atlanta!$D248</f>
        <v>20-OCT-19:10</v>
      </c>
      <c r="G229" s="17" t="str">
        <f>LosAngeles!$D248</f>
        <v>05-OCT-19:00</v>
      </c>
      <c r="H229" s="17" t="str">
        <f>LasVegas!$D248</f>
        <v>03-OCT-17:19</v>
      </c>
      <c r="I229" s="17" t="str">
        <f>SanFrancisco!$D248</f>
        <v>16-OCT-19:10</v>
      </c>
      <c r="J229" s="17" t="str">
        <f>Baltimore!$D248</f>
        <v>02-OCT-19:00</v>
      </c>
      <c r="K229" s="17" t="str">
        <f>Albuquerque!$D248</f>
        <v>02-OCT-19:10</v>
      </c>
      <c r="L229" s="17" t="str">
        <f>Seattle!$D248</f>
        <v>17-OCT-19:10</v>
      </c>
      <c r="M229" s="17" t="str">
        <f>Chicago!$D248</f>
        <v>30-OCT-20:00</v>
      </c>
      <c r="N229" s="17" t="str">
        <f>Boulder!$D248</f>
        <v>01-OCT-19:10</v>
      </c>
      <c r="O229" s="17" t="str">
        <f>Minneapolis!$D248</f>
        <v>08-OCT-19:10</v>
      </c>
      <c r="P229" s="17" t="str">
        <f>Helena!$D248</f>
        <v>05-OCT-18:10</v>
      </c>
      <c r="Q229" s="17" t="str">
        <f>Duluth!$D248</f>
        <v>07-OCT-17:10</v>
      </c>
      <c r="R229" s="17" t="str">
        <f>Fairbanks!$D248</f>
        <v>03-OCT-19:10</v>
      </c>
    </row>
    <row r="230" spans="1:18">
      <c r="A230" s="5"/>
      <c r="B230" s="61" t="s">
        <v>409</v>
      </c>
      <c r="C230" s="17" t="str">
        <f>Miami!$D249</f>
        <v>01-NOV-20:00</v>
      </c>
      <c r="D230" s="17" t="str">
        <f>Houston!$D249</f>
        <v>27-NOV-20:10</v>
      </c>
      <c r="E230" s="17" t="str">
        <f>Phoenix!$D249</f>
        <v>06-NOV-20:10</v>
      </c>
      <c r="F230" s="17" t="str">
        <f>Atlanta!$D249</f>
        <v>22-NOV-20:00</v>
      </c>
      <c r="G230" s="17" t="str">
        <f>LosAngeles!$D249</f>
        <v>09-NOV-20:00</v>
      </c>
      <c r="H230" s="17" t="str">
        <f>LasVegas!$D249</f>
        <v>09-NOV-20:10</v>
      </c>
      <c r="I230" s="17" t="str">
        <f>SanFrancisco!$D249</f>
        <v>02-NOV-20:00</v>
      </c>
      <c r="J230" s="17" t="str">
        <f>Baltimore!$D249</f>
        <v>03-NOV-20:00</v>
      </c>
      <c r="K230" s="17" t="str">
        <f>Albuquerque!$D249</f>
        <v>09-NOV-20:00</v>
      </c>
      <c r="L230" s="17" t="str">
        <f>Seattle!$D249</f>
        <v>02-NOV-20:00</v>
      </c>
      <c r="M230" s="17" t="str">
        <f>Chicago!$D249</f>
        <v>02-NOV-20:10</v>
      </c>
      <c r="N230" s="17" t="str">
        <f>Boulder!$D249</f>
        <v>03-NOV-20:10</v>
      </c>
      <c r="O230" s="17" t="str">
        <f>Minneapolis!$D249</f>
        <v>02-NOV-20:19</v>
      </c>
      <c r="P230" s="17" t="str">
        <f>Helena!$D249</f>
        <v>21-NOV-20:10</v>
      </c>
      <c r="Q230" s="17" t="str">
        <f>Duluth!$D249</f>
        <v>02-NOV-20:00</v>
      </c>
      <c r="R230" s="17" t="str">
        <f>Fairbanks!$D249</f>
        <v>22-NOV-20:10</v>
      </c>
    </row>
    <row r="231" spans="1:18">
      <c r="A231" s="5"/>
      <c r="B231" s="61" t="s">
        <v>408</v>
      </c>
      <c r="C231" s="17" t="str">
        <f>Miami!$D250</f>
        <v>15-DEC-20:19</v>
      </c>
      <c r="D231" s="17" t="str">
        <f>Houston!$D250</f>
        <v>02-DEC-20:10</v>
      </c>
      <c r="E231" s="17" t="str">
        <f>Phoenix!$D250</f>
        <v>13-DEC-20:00</v>
      </c>
      <c r="F231" s="17" t="str">
        <f>Atlanta!$D250</f>
        <v>04-DEC-20:00</v>
      </c>
      <c r="G231" s="17" t="str">
        <f>LosAngeles!$D250</f>
        <v>18-DEC-20:10</v>
      </c>
      <c r="H231" s="17" t="str">
        <f>LasVegas!$D250</f>
        <v>05-DEC-19:10</v>
      </c>
      <c r="I231" s="17" t="str">
        <f>SanFrancisco!$D250</f>
        <v>06-DEC-20:00</v>
      </c>
      <c r="J231" s="17" t="str">
        <f>Baltimore!$D250</f>
        <v>06-DEC-20:49</v>
      </c>
      <c r="K231" s="17" t="str">
        <f>Albuquerque!$D250</f>
        <v>08-DEC-20:10</v>
      </c>
      <c r="L231" s="17" t="str">
        <f>Seattle!$D250</f>
        <v>28-DEC-20:00</v>
      </c>
      <c r="M231" s="17" t="str">
        <f>Chicago!$D250</f>
        <v>11-DEC-20:00</v>
      </c>
      <c r="N231" s="17" t="str">
        <f>Boulder!$D250</f>
        <v>21-DEC-20:10</v>
      </c>
      <c r="O231" s="17" t="str">
        <f>Minneapolis!$D250</f>
        <v>20-DEC-20:19</v>
      </c>
      <c r="P231" s="17" t="str">
        <f>Helena!$D250</f>
        <v>01-DEC-20:10</v>
      </c>
      <c r="Q231" s="17" t="str">
        <f>Duluth!$D250</f>
        <v>18-DEC-20:10</v>
      </c>
      <c r="R231" s="17" t="str">
        <f>Fairbanks!$D250</f>
        <v>07-DEC-20:00</v>
      </c>
    </row>
    <row r="232" spans="1:18">
      <c r="A232" s="65" t="s">
        <v>407</v>
      </c>
      <c r="B232" s="66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>
      <c r="A233" s="65"/>
      <c r="B233" s="64" t="s">
        <v>203</v>
      </c>
      <c r="C233" s="11">
        <f>Miami!$G$14</f>
        <v>0</v>
      </c>
      <c r="D233" s="11">
        <f>Houston!$G$14</f>
        <v>0</v>
      </c>
      <c r="E233" s="11">
        <f>Phoenix!$G$14</f>
        <v>0</v>
      </c>
      <c r="F233" s="11">
        <f>Atlanta!$G$14</f>
        <v>0</v>
      </c>
      <c r="G233" s="11">
        <f>LosAngeles!$G$14</f>
        <v>0</v>
      </c>
      <c r="H233" s="11">
        <f>LasVegas!$G$14</f>
        <v>0</v>
      </c>
      <c r="I233" s="11">
        <f>SanFrancisco!$G$14</f>
        <v>0</v>
      </c>
      <c r="J233" s="11">
        <f>Baltimore!$G$14</f>
        <v>0</v>
      </c>
      <c r="K233" s="11">
        <f>Albuquerque!$G$14</f>
        <v>0</v>
      </c>
      <c r="L233" s="11">
        <f>Seattle!$G$14</f>
        <v>0</v>
      </c>
      <c r="M233" s="11">
        <f>Chicago!$G$14</f>
        <v>0</v>
      </c>
      <c r="N233" s="11">
        <f>Boulder!$G$14</f>
        <v>0</v>
      </c>
      <c r="O233" s="11">
        <f>Minneapolis!$G$14</f>
        <v>0</v>
      </c>
      <c r="P233" s="11">
        <f>Helena!$G$14</f>
        <v>0</v>
      </c>
      <c r="Q233" s="11">
        <f>Duluth!$G$14</f>
        <v>0</v>
      </c>
      <c r="R233" s="11">
        <f>Fairbanks!$G$14</f>
        <v>0</v>
      </c>
    </row>
    <row r="234" spans="1:18">
      <c r="A234" s="65"/>
      <c r="B234" s="64" t="s">
        <v>217</v>
      </c>
      <c r="C234" s="11">
        <f>Miami!$G$21</f>
        <v>0</v>
      </c>
      <c r="D234" s="11">
        <f>Houston!$G$21</f>
        <v>0</v>
      </c>
      <c r="E234" s="11">
        <f>Phoenix!$G$21</f>
        <v>0</v>
      </c>
      <c r="F234" s="11">
        <f>Atlanta!$G$21</f>
        <v>0</v>
      </c>
      <c r="G234" s="11">
        <f>LosAngeles!$G$21</f>
        <v>0</v>
      </c>
      <c r="H234" s="11">
        <f>LasVegas!$G$21</f>
        <v>0</v>
      </c>
      <c r="I234" s="11">
        <f>SanFrancisco!$G$21</f>
        <v>0</v>
      </c>
      <c r="J234" s="11">
        <f>Baltimore!$G$21</f>
        <v>0</v>
      </c>
      <c r="K234" s="11">
        <f>Albuquerque!$G$21</f>
        <v>0</v>
      </c>
      <c r="L234" s="11">
        <f>Seattle!$G$21</f>
        <v>0</v>
      </c>
      <c r="M234" s="11">
        <f>Chicago!$G$21</f>
        <v>0</v>
      </c>
      <c r="N234" s="11">
        <f>Boulder!$G$21</f>
        <v>0</v>
      </c>
      <c r="O234" s="11">
        <f>Minneapolis!$G$21</f>
        <v>0</v>
      </c>
      <c r="P234" s="11">
        <f>Helena!$G$21</f>
        <v>0</v>
      </c>
      <c r="Q234" s="11">
        <f>Duluth!$G$21</f>
        <v>0</v>
      </c>
      <c r="R234" s="11">
        <f>Fairbanks!$G$21</f>
        <v>0</v>
      </c>
    </row>
    <row r="235" spans="1:18">
      <c r="A235" s="65"/>
      <c r="B235" s="64" t="s">
        <v>219</v>
      </c>
      <c r="C235" s="11">
        <f>Miami!$G$24</f>
        <v>44342.19</v>
      </c>
      <c r="D235" s="11">
        <f>Houston!$G$24</f>
        <v>44342.19</v>
      </c>
      <c r="E235" s="11">
        <f>Phoenix!$G$24</f>
        <v>44342.19</v>
      </c>
      <c r="F235" s="11">
        <f>Atlanta!$G$24</f>
        <v>44342.19</v>
      </c>
      <c r="G235" s="11">
        <f>LosAngeles!$G$24</f>
        <v>44342.19</v>
      </c>
      <c r="H235" s="11">
        <f>LasVegas!$G$24</f>
        <v>44342.19</v>
      </c>
      <c r="I235" s="11">
        <f>SanFrancisco!$G$24</f>
        <v>44342.19</v>
      </c>
      <c r="J235" s="11">
        <f>Baltimore!$G$24</f>
        <v>44342.19</v>
      </c>
      <c r="K235" s="11">
        <f>Albuquerque!$G$24</f>
        <v>44342.19</v>
      </c>
      <c r="L235" s="11">
        <f>Seattle!$G$24</f>
        <v>44342.19</v>
      </c>
      <c r="M235" s="11">
        <f>Chicago!$G$24</f>
        <v>44342.19</v>
      </c>
      <c r="N235" s="11">
        <f>Boulder!$G$24</f>
        <v>44342.19</v>
      </c>
      <c r="O235" s="11">
        <f>Minneapolis!$G$24</f>
        <v>44342.19</v>
      </c>
      <c r="P235" s="11">
        <f>Helena!$G$24</f>
        <v>44342.19</v>
      </c>
      <c r="Q235" s="11">
        <f>Duluth!$G$24</f>
        <v>44342.19</v>
      </c>
      <c r="R235" s="11">
        <f>Fairbanks!$G$24</f>
        <v>44342.19</v>
      </c>
    </row>
    <row r="236" spans="1:18">
      <c r="A236" s="65"/>
      <c r="B236" s="66" t="s">
        <v>406</v>
      </c>
      <c r="C236" s="11">
        <f>Miami!$G$28</f>
        <v>44342.19</v>
      </c>
      <c r="D236" s="11">
        <f>Houston!$G$28</f>
        <v>44342.19</v>
      </c>
      <c r="E236" s="11">
        <f>Phoenix!$G$28</f>
        <v>44342.19</v>
      </c>
      <c r="F236" s="11">
        <f>Atlanta!$G$28</f>
        <v>44342.19</v>
      </c>
      <c r="G236" s="11">
        <f>LosAngeles!$G$28</f>
        <v>44342.19</v>
      </c>
      <c r="H236" s="11">
        <f>LasVegas!$G$28</f>
        <v>44342.19</v>
      </c>
      <c r="I236" s="11">
        <f>SanFrancisco!$G$28</f>
        <v>44342.19</v>
      </c>
      <c r="J236" s="11">
        <f>Baltimore!$G$28</f>
        <v>44342.19</v>
      </c>
      <c r="K236" s="11">
        <f>Albuquerque!$G$28</f>
        <v>44342.19</v>
      </c>
      <c r="L236" s="11">
        <f>Seattle!$G$28</f>
        <v>44342.19</v>
      </c>
      <c r="M236" s="11">
        <f>Chicago!$G$28</f>
        <v>44342.19</v>
      </c>
      <c r="N236" s="11">
        <f>Boulder!$G$28</f>
        <v>44342.19</v>
      </c>
      <c r="O236" s="11">
        <f>Minneapolis!$G$28</f>
        <v>44342.19</v>
      </c>
      <c r="P236" s="11">
        <f>Helena!$G$28</f>
        <v>44342.19</v>
      </c>
      <c r="Q236" s="11">
        <f>Duluth!$G$28</f>
        <v>44342.19</v>
      </c>
      <c r="R236" s="11">
        <f>Fairbanks!$G$28</f>
        <v>44342.19</v>
      </c>
    </row>
    <row r="237" spans="1:18">
      <c r="A237" s="65" t="s">
        <v>405</v>
      </c>
      <c r="B237" s="64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</row>
    <row r="238" spans="1:18">
      <c r="A238" s="5"/>
      <c r="B238" s="61" t="s">
        <v>404</v>
      </c>
      <c r="C238" s="11">
        <f>Miami!$H$234</f>
        <v>976017.76179999998</v>
      </c>
      <c r="D238" s="11">
        <f>Houston!$H$234</f>
        <v>1051520</v>
      </c>
      <c r="E238" s="11">
        <f>Phoenix!$H$234</f>
        <v>917040.75100000005</v>
      </c>
      <c r="F238" s="11">
        <f>Atlanta!$H$234</f>
        <v>857695.34530000004</v>
      </c>
      <c r="G238" s="11">
        <f>LosAngeles!$H$234</f>
        <v>371071.7378</v>
      </c>
      <c r="H238" s="11">
        <f>LasVegas!$H$234</f>
        <v>976542.85860000004</v>
      </c>
      <c r="I238" s="11">
        <f>SanFrancisco!$H$234</f>
        <v>357341.04979999998</v>
      </c>
      <c r="J238" s="11">
        <f>Baltimore!$H$234</f>
        <v>767647.19579999999</v>
      </c>
      <c r="K238" s="11">
        <f>Albuquerque!$H$234</f>
        <v>1040280</v>
      </c>
      <c r="L238" s="11">
        <f>Seattle!$H$234</f>
        <v>318337.38439999998</v>
      </c>
      <c r="M238" s="11">
        <f>Chicago!$H$234</f>
        <v>1266720</v>
      </c>
      <c r="N238" s="11">
        <f>Boulder!$H$234</f>
        <v>973181.17209999997</v>
      </c>
      <c r="O238" s="11">
        <f>Minneapolis!$H$234</f>
        <v>922888.7585</v>
      </c>
      <c r="P238" s="11">
        <f>Helena!$H$234</f>
        <v>898486.10250000004</v>
      </c>
      <c r="Q238" s="11">
        <f>Duluth!$H$234</f>
        <v>892411.88100000005</v>
      </c>
      <c r="R238" s="11">
        <f>Fairbanks!$H$234</f>
        <v>877330.45629999996</v>
      </c>
    </row>
    <row r="239" spans="1:18">
      <c r="A239" s="5"/>
      <c r="B239" s="9" t="s">
        <v>403</v>
      </c>
      <c r="C239" s="11">
        <f>Miami!$B$234</f>
        <v>2318870</v>
      </c>
      <c r="D239" s="11">
        <f>Houston!$B$234</f>
        <v>2689820</v>
      </c>
      <c r="E239" s="11">
        <f>Phoenix!$B$234</f>
        <v>2220100</v>
      </c>
      <c r="F239" s="11">
        <f>Atlanta!$B$234</f>
        <v>2047630</v>
      </c>
      <c r="G239" s="11">
        <f>LosAngeles!$B$234</f>
        <v>1020670</v>
      </c>
      <c r="H239" s="11">
        <f>LasVegas!$B$234</f>
        <v>2383560</v>
      </c>
      <c r="I239" s="11">
        <f>SanFrancisco!$B$234</f>
        <v>990036.38729999994</v>
      </c>
      <c r="J239" s="11">
        <f>Baltimore!$B$234</f>
        <v>1850360</v>
      </c>
      <c r="K239" s="11">
        <f>Albuquerque!$B$234</f>
        <v>2522590</v>
      </c>
      <c r="L239" s="11">
        <f>Seattle!$B$234</f>
        <v>856833.62250000006</v>
      </c>
      <c r="M239" s="11">
        <f>Chicago!$B$234</f>
        <v>3059320</v>
      </c>
      <c r="N239" s="11">
        <f>Boulder!$B$234</f>
        <v>2384420</v>
      </c>
      <c r="O239" s="11">
        <f>Minneapolis!$B$234</f>
        <v>2286720</v>
      </c>
      <c r="P239" s="11">
        <f>Helena!$B$234</f>
        <v>2231710</v>
      </c>
      <c r="Q239" s="11">
        <f>Duluth!$B$234</f>
        <v>2240300</v>
      </c>
      <c r="R239" s="11">
        <f>Fairbanks!$B$234</f>
        <v>2358480</v>
      </c>
    </row>
    <row r="240" spans="1:18">
      <c r="A240" s="5"/>
      <c r="B240" s="61" t="s">
        <v>402</v>
      </c>
      <c r="C240" s="11">
        <f>Miami!$C$234</f>
        <v>3835.9378999999999</v>
      </c>
      <c r="D240" s="11">
        <f>Houston!$C$234</f>
        <v>3377.0268000000001</v>
      </c>
      <c r="E240" s="11">
        <f>Phoenix!$C$234</f>
        <v>3485.3150000000001</v>
      </c>
      <c r="F240" s="11">
        <f>Atlanta!$C$234</f>
        <v>3472.0855000000001</v>
      </c>
      <c r="G240" s="11">
        <f>LosAngeles!$C$234</f>
        <v>894.02980000000002</v>
      </c>
      <c r="H240" s="11">
        <f>LasVegas!$C$234</f>
        <v>3622.0614</v>
      </c>
      <c r="I240" s="11">
        <f>SanFrancisco!$C$234</f>
        <v>871.94629999999995</v>
      </c>
      <c r="J240" s="11">
        <f>Baltimore!$C$234</f>
        <v>3071.0578999999998</v>
      </c>
      <c r="K240" s="11">
        <f>Albuquerque!$C$234</f>
        <v>3994.3688999999999</v>
      </c>
      <c r="L240" s="11">
        <f>Seattle!$C$234</f>
        <v>981.18100000000004</v>
      </c>
      <c r="M240" s="11">
        <f>Chicago!$C$234</f>
        <v>4951.268</v>
      </c>
      <c r="N240" s="11">
        <f>Boulder!$C$234</f>
        <v>3672.4766</v>
      </c>
      <c r="O240" s="11">
        <f>Minneapolis!$C$234</f>
        <v>3450.8573999999999</v>
      </c>
      <c r="P240" s="11">
        <f>Helena!$C$234</f>
        <v>3330.1432</v>
      </c>
      <c r="Q240" s="11">
        <f>Duluth!$C$234</f>
        <v>3257.9814999999999</v>
      </c>
      <c r="R240" s="11">
        <f>Fairbanks!$C$234</f>
        <v>2537.7165</v>
      </c>
    </row>
    <row r="241" spans="1:18">
      <c r="A241" s="5"/>
      <c r="B241" s="61" t="s">
        <v>401</v>
      </c>
      <c r="C241" s="11">
        <f>Miami!$D$234</f>
        <v>13633.763800000001</v>
      </c>
      <c r="D241" s="11">
        <f>Houston!$D$234</f>
        <v>13109.2893</v>
      </c>
      <c r="E241" s="11">
        <f>Phoenix!$D$234</f>
        <v>10643.697</v>
      </c>
      <c r="F241" s="11">
        <f>Atlanta!$D$234</f>
        <v>7918.0829000000003</v>
      </c>
      <c r="G241" s="11">
        <f>LosAngeles!$D$234</f>
        <v>5839.3658999999998</v>
      </c>
      <c r="H241" s="11">
        <f>LasVegas!$D$234</f>
        <v>13717.405000000001</v>
      </c>
      <c r="I241" s="11">
        <f>SanFrancisco!$D$234</f>
        <v>4814.1523999999999</v>
      </c>
      <c r="J241" s="11">
        <f>Baltimore!$D$234</f>
        <v>7690.9462000000003</v>
      </c>
      <c r="K241" s="11">
        <f>Albuquerque!$D$234</f>
        <v>9236.8848999999991</v>
      </c>
      <c r="L241" s="11">
        <f>Seattle!$D$234</f>
        <v>1302.3686</v>
      </c>
      <c r="M241" s="11">
        <f>Chicago!$D$234</f>
        <v>13047.1384</v>
      </c>
      <c r="N241" s="11">
        <f>Boulder!$D$234</f>
        <v>8172.9035000000003</v>
      </c>
      <c r="O241" s="11">
        <f>Minneapolis!$D$234</f>
        <v>4488.3665000000001</v>
      </c>
      <c r="P241" s="11">
        <f>Helena!$D$234</f>
        <v>4727.5594000000001</v>
      </c>
      <c r="Q241" s="11">
        <f>Duluth!$D$234</f>
        <v>3997.3416999999999</v>
      </c>
      <c r="R241" s="11">
        <f>Fairbanks!$D$234</f>
        <v>8307.875</v>
      </c>
    </row>
    <row r="242" spans="1:18">
      <c r="A242" s="5"/>
      <c r="B242" s="61" t="s">
        <v>400</v>
      </c>
      <c r="C242" s="11">
        <f>Miami!$E$234</f>
        <v>0</v>
      </c>
      <c r="D242" s="11">
        <f>Houston!$E$234</f>
        <v>0</v>
      </c>
      <c r="E242" s="11">
        <f>Phoenix!$E$234</f>
        <v>0</v>
      </c>
      <c r="F242" s="11">
        <f>Atlanta!$E$234</f>
        <v>0</v>
      </c>
      <c r="G242" s="11">
        <f>LosAngeles!$E$234</f>
        <v>0</v>
      </c>
      <c r="H242" s="11">
        <f>LasVegas!$E$234</f>
        <v>0</v>
      </c>
      <c r="I242" s="11">
        <f>SanFrancisco!$E$234</f>
        <v>0</v>
      </c>
      <c r="J242" s="11">
        <f>Baltimore!$E$234</f>
        <v>0</v>
      </c>
      <c r="K242" s="11">
        <f>Albuquerque!$E$234</f>
        <v>0</v>
      </c>
      <c r="L242" s="11">
        <f>Seattle!$E$234</f>
        <v>0</v>
      </c>
      <c r="M242" s="11">
        <f>Chicago!$E$234</f>
        <v>0</v>
      </c>
      <c r="N242" s="11">
        <f>Boulder!$E$234</f>
        <v>0</v>
      </c>
      <c r="O242" s="11">
        <f>Minneapolis!$E$234</f>
        <v>0</v>
      </c>
      <c r="P242" s="11">
        <f>Helena!$E$234</f>
        <v>0</v>
      </c>
      <c r="Q242" s="11">
        <f>Duluth!$E$234</f>
        <v>0</v>
      </c>
      <c r="R242" s="11">
        <f>Fairbanks!$E$234</f>
        <v>0</v>
      </c>
    </row>
    <row r="243" spans="1:18">
      <c r="A243" s="5"/>
      <c r="B243" s="61" t="s">
        <v>399</v>
      </c>
      <c r="C243" s="62">
        <f>Miami!$F$234</f>
        <v>6.2700000000000006E-2</v>
      </c>
      <c r="D243" s="62">
        <f>Houston!$F$234</f>
        <v>3.7600000000000001E-2</v>
      </c>
      <c r="E243" s="62">
        <f>Phoenix!$F$234</f>
        <v>2.9600000000000001E-2</v>
      </c>
      <c r="F243" s="62">
        <f>Atlanta!$F$234</f>
        <v>2.9899999999999999E-2</v>
      </c>
      <c r="G243" s="62">
        <f>LosAngeles!$F$234</f>
        <v>3.3999999999999998E-3</v>
      </c>
      <c r="H243" s="62">
        <f>LasVegas!$F$234</f>
        <v>2.6499999999999999E-2</v>
      </c>
      <c r="I243" s="62">
        <f>SanFrancisco!$F$234</f>
        <v>3.2000000000000002E-3</v>
      </c>
      <c r="J243" s="62">
        <f>Baltimore!$F$234</f>
        <v>3.2199999999999999E-2</v>
      </c>
      <c r="K243" s="62">
        <f>Albuquerque!$F$234</f>
        <v>3.6999999999999998E-2</v>
      </c>
      <c r="L243" s="62">
        <f>Seattle!$F$234</f>
        <v>6.1999999999999998E-3</v>
      </c>
      <c r="M243" s="62">
        <f>Chicago!$F$234</f>
        <v>4.07E-2</v>
      </c>
      <c r="N243" s="62">
        <f>Boulder!$F$234</f>
        <v>3.3099999999999997E-2</v>
      </c>
      <c r="O243" s="62">
        <f>Minneapolis!$F$234</f>
        <v>3.44E-2</v>
      </c>
      <c r="P243" s="62">
        <f>Helena!$F$234</f>
        <v>3.4299999999999997E-2</v>
      </c>
      <c r="Q243" s="62">
        <f>Duluth!$F$234</f>
        <v>3.1E-2</v>
      </c>
      <c r="R243" s="62">
        <f>Fairbanks!$F$234</f>
        <v>3.0599999999999999E-2</v>
      </c>
    </row>
    <row r="244" spans="1:18">
      <c r="A244" s="5"/>
      <c r="B244" s="61" t="s">
        <v>900</v>
      </c>
      <c r="C244" s="11">
        <f>10^(-3)*Miami!$G$234</f>
        <v>1687.18</v>
      </c>
      <c r="D244" s="11">
        <f>10^(-3)*Houston!$G$234</f>
        <v>4471.09</v>
      </c>
      <c r="E244" s="11">
        <f>10^(-3)*Phoenix!$G$234</f>
        <v>78611.5</v>
      </c>
      <c r="F244" s="11">
        <f>10^(-3)*Atlanta!$G$234</f>
        <v>14080.4</v>
      </c>
      <c r="G244" s="11">
        <f>10^(-3)*LosAngeles!$G$234</f>
        <v>35221.599999999999</v>
      </c>
      <c r="H244" s="11">
        <f>10^(-3)*LasVegas!$G$234</f>
        <v>68402.399999999994</v>
      </c>
      <c r="I244" s="11">
        <f>10^(-3)*SanFrancisco!$G$234</f>
        <v>29033.100000000002</v>
      </c>
      <c r="J244" s="11">
        <f>10^(-3)*Baltimore!$G$234</f>
        <v>478.15621320000002</v>
      </c>
      <c r="K244" s="11">
        <f>10^(-3)*Albuquerque!$G$234</f>
        <v>9602.2100000000009</v>
      </c>
      <c r="L244" s="11">
        <f>10^(-3)*Seattle!$G$234</f>
        <v>17176.8</v>
      </c>
      <c r="M244" s="11">
        <f>10^(-3)*Chicago!$G$234</f>
        <v>3002.8</v>
      </c>
      <c r="N244" s="11">
        <f>10^(-3)*Boulder!$G$234</f>
        <v>8495.33</v>
      </c>
      <c r="O244" s="11">
        <f>10^(-3)*Minneapolis!$G$234</f>
        <v>2947.7400000000002</v>
      </c>
      <c r="P244" s="11">
        <f>10^(-3)*Helena!$G$234</f>
        <v>112065</v>
      </c>
      <c r="Q244" s="11">
        <f>10^(-3)*Duluth!$G$234</f>
        <v>2624.57</v>
      </c>
      <c r="R244" s="11">
        <f>10^(-3)*Fairbanks!$G$234</f>
        <v>1666.2</v>
      </c>
    </row>
    <row r="245" spans="1:18">
      <c r="B245" s="16"/>
      <c r="C245" s="17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>
      <c r="B246" s="16"/>
      <c r="C246" s="17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>
      <c r="B247" s="16"/>
      <c r="C247" s="17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>
      <c r="B248" s="16"/>
      <c r="C248" s="17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>
      <c r="B249" s="16"/>
      <c r="C249" s="17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>
      <c r="B250" s="16"/>
      <c r="C250" s="17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>
      <c r="B251" s="16"/>
      <c r="C251" s="17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>
      <c r="B252" s="16"/>
      <c r="C252" s="17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>
      <c r="B253" s="16"/>
      <c r="C253" s="17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>
      <c r="B254" s="16"/>
      <c r="C254" s="17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>
      <c r="B255" s="16"/>
      <c r="C255" s="17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>
      <c r="B256" s="16"/>
      <c r="C256" s="1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6"/>
      <c r="C257" s="1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6"/>
      <c r="C258" s="1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6"/>
      <c r="C259" s="1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6"/>
      <c r="C260" s="1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6"/>
      <c r="C261" s="1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6"/>
      <c r="C262" s="1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6"/>
      <c r="C263" s="1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6"/>
      <c r="C264" s="1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6"/>
      <c r="C265" s="1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6"/>
      <c r="C266" s="17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8" spans="2:18">
      <c r="B268" s="15"/>
    </row>
    <row r="269" spans="2:18">
      <c r="B269" s="16"/>
      <c r="C269" s="1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6"/>
      <c r="C270" s="1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6"/>
      <c r="C271" s="1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6"/>
      <c r="C272" s="1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6"/>
      <c r="C273" s="1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6"/>
      <c r="C274" s="1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6"/>
      <c r="C275" s="1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6"/>
      <c r="C276" s="1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6"/>
      <c r="C277" s="1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6"/>
      <c r="C278" s="1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6"/>
      <c r="C279" s="1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6"/>
      <c r="C280" s="1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6"/>
      <c r="C281" s="1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6"/>
      <c r="C282" s="1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6"/>
      <c r="C283" s="1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6"/>
      <c r="C284" s="1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6"/>
      <c r="C285" s="1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6"/>
      <c r="C286" s="1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6"/>
      <c r="C287" s="1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6"/>
      <c r="C288" s="1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6"/>
      <c r="C289" s="1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6"/>
      <c r="C290" s="1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6"/>
      <c r="C291" s="1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6"/>
      <c r="C292" s="1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6"/>
      <c r="C293" s="1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6"/>
      <c r="C294" s="1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6"/>
      <c r="C295" s="1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6"/>
      <c r="C296" s="1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6"/>
      <c r="C297" s="17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9" spans="2:18">
      <c r="B299" s="15"/>
    </row>
    <row r="300" spans="2:18">
      <c r="B300" s="16"/>
      <c r="C300" s="1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6"/>
      <c r="C301" s="1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6"/>
      <c r="C302" s="1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6"/>
      <c r="C303" s="1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6"/>
      <c r="C304" s="1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6"/>
      <c r="C305" s="1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6"/>
      <c r="C306" s="1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6"/>
      <c r="C307" s="1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6"/>
      <c r="C308" s="1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6"/>
      <c r="C309" s="1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6"/>
      <c r="C310" s="1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6"/>
      <c r="C311" s="1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6"/>
      <c r="C312" s="1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6"/>
      <c r="C313" s="1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6"/>
      <c r="C314" s="1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6"/>
      <c r="C315" s="1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6"/>
      <c r="C316" s="1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6"/>
      <c r="C317" s="1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6"/>
      <c r="C318" s="1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6"/>
      <c r="C319" s="1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6"/>
      <c r="C320" s="1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6"/>
      <c r="C321" s="1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6"/>
      <c r="C322" s="1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6"/>
      <c r="C323" s="1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6"/>
      <c r="C324" s="1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6"/>
      <c r="C325" s="1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6"/>
      <c r="C326" s="1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6"/>
      <c r="C327" s="1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6"/>
      <c r="C328" s="17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30" spans="2:18">
      <c r="B330" s="15"/>
    </row>
    <row r="331" spans="2:18">
      <c r="B331" s="16"/>
      <c r="C331" s="1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6"/>
      <c r="C332" s="1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6"/>
      <c r="C333" s="1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6"/>
      <c r="C334" s="1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6"/>
      <c r="C335" s="1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6"/>
      <c r="C336" s="1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6"/>
      <c r="C337" s="1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6"/>
      <c r="C338" s="1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6"/>
      <c r="C339" s="1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6"/>
      <c r="C340" s="1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6"/>
      <c r="C341" s="1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6"/>
      <c r="C342" s="1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6"/>
      <c r="C343" s="1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6"/>
      <c r="C344" s="1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6"/>
      <c r="C345" s="1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6"/>
      <c r="C346" s="1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6"/>
      <c r="C347" s="1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6"/>
      <c r="C348" s="1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6"/>
      <c r="C349" s="1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6"/>
      <c r="C350" s="1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6"/>
      <c r="C351" s="1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6"/>
      <c r="C352" s="1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6"/>
      <c r="C353" s="1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6"/>
      <c r="C354" s="1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6"/>
      <c r="C355" s="1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6"/>
      <c r="C356" s="1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6"/>
      <c r="C357" s="1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6"/>
      <c r="C358" s="1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6"/>
      <c r="C359" s="17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1" spans="2:18">
      <c r="B361" s="15"/>
    </row>
    <row r="362" spans="2:18">
      <c r="B362" s="16"/>
      <c r="C362" s="1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6"/>
      <c r="C363" s="1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6"/>
      <c r="C364" s="1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6"/>
      <c r="C365" s="1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6"/>
      <c r="C366" s="1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6"/>
      <c r="C367" s="1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6"/>
      <c r="C368" s="1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6"/>
      <c r="C369" s="1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6"/>
      <c r="C370" s="1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6"/>
      <c r="C371" s="1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6"/>
      <c r="C372" s="1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6"/>
      <c r="C373" s="1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6"/>
      <c r="C374" s="1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6"/>
      <c r="C375" s="1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6"/>
      <c r="C376" s="1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6"/>
      <c r="C377" s="1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6"/>
      <c r="C378" s="1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6"/>
      <c r="C379" s="1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6"/>
      <c r="C380" s="1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6"/>
      <c r="C381" s="1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6"/>
      <c r="C382" s="1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6"/>
      <c r="C383" s="1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6"/>
      <c r="C384" s="1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6"/>
      <c r="C385" s="1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6"/>
      <c r="C386" s="1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6"/>
      <c r="C387" s="1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6"/>
      <c r="C388" s="1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6"/>
      <c r="C389" s="1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6"/>
      <c r="C390" s="17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2" spans="2:18">
      <c r="B392" s="15"/>
    </row>
    <row r="393" spans="2:18">
      <c r="B393" s="16"/>
      <c r="C393" s="1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6"/>
      <c r="C394" s="1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6"/>
      <c r="C395" s="1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6"/>
      <c r="C396" s="1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6"/>
      <c r="C397" s="1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6"/>
      <c r="C398" s="1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6"/>
      <c r="C399" s="1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6"/>
      <c r="C400" s="1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6"/>
      <c r="C401" s="1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6"/>
      <c r="C402" s="1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6"/>
      <c r="C403" s="1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6"/>
      <c r="C404" s="1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6"/>
      <c r="C405" s="1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6"/>
      <c r="C406" s="1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6"/>
      <c r="C407" s="1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6"/>
      <c r="C408" s="1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6"/>
      <c r="C409" s="1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6"/>
      <c r="C410" s="1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6"/>
      <c r="C411" s="1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6"/>
      <c r="C412" s="1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6"/>
      <c r="C413" s="1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6"/>
      <c r="C414" s="1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6"/>
      <c r="C415" s="1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6"/>
      <c r="C416" s="1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6"/>
      <c r="C417" s="1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6"/>
      <c r="C418" s="1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6"/>
      <c r="C419" s="1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6"/>
      <c r="C420" s="1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6"/>
      <c r="C421" s="17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3" spans="2:18">
      <c r="B423" s="15"/>
    </row>
    <row r="424" spans="2:18">
      <c r="B424" s="16"/>
      <c r="C424" s="1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6"/>
      <c r="C425" s="1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6"/>
      <c r="C426" s="1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6"/>
      <c r="C427" s="1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6"/>
      <c r="C428" s="1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6"/>
      <c r="C429" s="1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6"/>
      <c r="C430" s="1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6"/>
      <c r="C431" s="1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6"/>
      <c r="C432" s="1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6"/>
      <c r="C433" s="1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6"/>
      <c r="C434" s="1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6"/>
      <c r="C435" s="1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6"/>
      <c r="C436" s="1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6"/>
      <c r="C437" s="1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6"/>
      <c r="C438" s="1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6"/>
      <c r="C439" s="1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6"/>
      <c r="C440" s="1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6"/>
      <c r="C441" s="1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6"/>
      <c r="C442" s="1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6"/>
      <c r="C443" s="1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6"/>
      <c r="C444" s="1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6"/>
      <c r="C445" s="1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6"/>
      <c r="C446" s="1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6"/>
      <c r="C447" s="1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6"/>
      <c r="C448" s="1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6"/>
      <c r="C449" s="1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6"/>
      <c r="C450" s="1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6"/>
      <c r="C451" s="1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6"/>
      <c r="C452" s="17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4" spans="2:18">
      <c r="B454" s="15"/>
    </row>
    <row r="455" spans="2:18">
      <c r="B455" s="16"/>
      <c r="C455" s="1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6"/>
      <c r="C456" s="1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6"/>
      <c r="C457" s="1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6"/>
      <c r="C458" s="1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6"/>
      <c r="C459" s="1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6"/>
      <c r="C460" s="1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6"/>
      <c r="C461" s="1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6"/>
      <c r="C462" s="1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6"/>
      <c r="C463" s="1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6"/>
      <c r="C464" s="1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6"/>
      <c r="C465" s="1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6"/>
      <c r="C466" s="1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6"/>
      <c r="C467" s="1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6"/>
      <c r="C468" s="1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6"/>
      <c r="C469" s="1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6"/>
      <c r="C470" s="1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6"/>
      <c r="C471" s="1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6"/>
      <c r="C472" s="1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6"/>
      <c r="C473" s="1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6"/>
      <c r="C474" s="1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6"/>
      <c r="C475" s="1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6"/>
      <c r="C476" s="1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6"/>
      <c r="C477" s="1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6"/>
      <c r="C478" s="1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6"/>
      <c r="C479" s="1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6"/>
      <c r="C480" s="1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6"/>
      <c r="C481" s="1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6"/>
      <c r="C482" s="1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6"/>
      <c r="C483" s="17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5" spans="2:18">
      <c r="B485" s="15"/>
    </row>
    <row r="486" spans="2:18">
      <c r="B486" s="16"/>
      <c r="C486" s="1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6"/>
      <c r="C487" s="1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6"/>
      <c r="C488" s="1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6"/>
      <c r="C489" s="1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6"/>
      <c r="C490" s="1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6"/>
      <c r="C491" s="1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6"/>
      <c r="C492" s="1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6"/>
      <c r="C493" s="1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6"/>
      <c r="C494" s="1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6"/>
      <c r="C495" s="1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6"/>
      <c r="C496" s="1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6"/>
      <c r="C497" s="1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6"/>
      <c r="C498" s="1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6"/>
      <c r="C499" s="1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6"/>
      <c r="C500" s="1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6"/>
      <c r="C501" s="1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6"/>
      <c r="C502" s="1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6"/>
      <c r="C503" s="1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6"/>
      <c r="C504" s="1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6"/>
      <c r="C505" s="1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6"/>
      <c r="C506" s="1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6"/>
      <c r="C507" s="1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6"/>
      <c r="C508" s="1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6"/>
      <c r="C509" s="1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6"/>
      <c r="C510" s="1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6"/>
      <c r="C511" s="1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6"/>
      <c r="C512" s="1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6"/>
      <c r="C513" s="1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6"/>
      <c r="C514" s="17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6" spans="2:18">
      <c r="B516" s="15"/>
    </row>
    <row r="517" spans="2:18">
      <c r="B517" s="16"/>
      <c r="C517" s="1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6"/>
      <c r="C518" s="1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6"/>
      <c r="C519" s="1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6"/>
      <c r="C520" s="1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6"/>
      <c r="C521" s="1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6"/>
      <c r="C522" s="1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6"/>
      <c r="C523" s="1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6"/>
      <c r="C524" s="1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6"/>
      <c r="C525" s="1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6"/>
      <c r="C526" s="1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6"/>
      <c r="C527" s="1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6"/>
      <c r="C528" s="1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6"/>
      <c r="C529" s="1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6"/>
      <c r="C530" s="1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6"/>
      <c r="C531" s="1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6"/>
      <c r="C532" s="1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6"/>
      <c r="C533" s="1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6"/>
      <c r="C534" s="1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6"/>
      <c r="C535" s="1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6"/>
      <c r="C536" s="1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6"/>
      <c r="C537" s="1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6"/>
      <c r="C538" s="1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6"/>
      <c r="C539" s="1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6"/>
      <c r="C540" s="1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6"/>
      <c r="C541" s="1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6"/>
      <c r="C542" s="1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6"/>
      <c r="C543" s="1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6"/>
      <c r="C544" s="1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6"/>
      <c r="C545" s="17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7" spans="2:18">
      <c r="B547" s="15"/>
    </row>
    <row r="548" spans="2:18">
      <c r="B548" s="16"/>
      <c r="C548" s="1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6"/>
      <c r="C549" s="1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6"/>
      <c r="C550" s="1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6"/>
      <c r="C551" s="1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6"/>
      <c r="C552" s="1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6"/>
      <c r="C553" s="1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6"/>
      <c r="C554" s="1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6"/>
      <c r="C555" s="1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6"/>
      <c r="C556" s="1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6"/>
      <c r="C557" s="1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6"/>
      <c r="C558" s="1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6"/>
      <c r="C559" s="1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6"/>
      <c r="C560" s="1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6"/>
      <c r="C561" s="1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6"/>
      <c r="C562" s="1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6"/>
      <c r="C563" s="1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6"/>
      <c r="C564" s="1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6"/>
      <c r="C565" s="1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6"/>
      <c r="C566" s="1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6"/>
      <c r="C567" s="1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6"/>
      <c r="C568" s="1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6"/>
      <c r="C569" s="1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6"/>
      <c r="C570" s="1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6"/>
      <c r="C571" s="1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6"/>
      <c r="C572" s="1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6"/>
      <c r="C573" s="1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6"/>
      <c r="C574" s="1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6"/>
      <c r="C575" s="1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6"/>
      <c r="C576" s="17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8" spans="2:18">
      <c r="B578" s="15"/>
    </row>
    <row r="579" spans="2:18">
      <c r="B579" s="16"/>
      <c r="C579" s="1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6"/>
      <c r="C580" s="1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6"/>
      <c r="C581" s="1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6"/>
      <c r="C582" s="1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6"/>
      <c r="C583" s="1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6"/>
      <c r="C584" s="1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6"/>
      <c r="C585" s="1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6"/>
      <c r="C586" s="1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6"/>
      <c r="C587" s="1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6"/>
      <c r="C588" s="1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6"/>
      <c r="C589" s="1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6"/>
      <c r="C590" s="1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6"/>
      <c r="C591" s="1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6"/>
      <c r="C592" s="1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6"/>
      <c r="C593" s="1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6"/>
      <c r="C594" s="1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6"/>
      <c r="C595" s="1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6"/>
      <c r="C596" s="1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6"/>
      <c r="C597" s="1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6"/>
      <c r="C598" s="1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6"/>
      <c r="C599" s="1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6"/>
      <c r="C600" s="1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6"/>
      <c r="C601" s="1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6"/>
      <c r="C602" s="1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6"/>
      <c r="C603" s="1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6"/>
      <c r="C604" s="1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6"/>
      <c r="C605" s="1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6"/>
      <c r="C606" s="1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6"/>
      <c r="C607" s="17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9" spans="2:18">
      <c r="B609" s="15"/>
    </row>
    <row r="610" spans="2:18">
      <c r="B610" s="16"/>
      <c r="C610" s="1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6"/>
      <c r="C611" s="1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6"/>
      <c r="C612" s="1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6"/>
      <c r="C613" s="1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6"/>
      <c r="C614" s="1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6"/>
      <c r="C615" s="1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6"/>
      <c r="C616" s="1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6"/>
      <c r="C617" s="1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6"/>
      <c r="C618" s="1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6"/>
      <c r="C619" s="1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6"/>
      <c r="C620" s="1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6"/>
      <c r="C621" s="1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6"/>
      <c r="C622" s="1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6"/>
      <c r="C623" s="1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6"/>
      <c r="C624" s="1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6"/>
      <c r="C625" s="1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6"/>
      <c r="C626" s="1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6"/>
      <c r="C627" s="1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6"/>
      <c r="C628" s="1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6"/>
      <c r="C629" s="1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6"/>
      <c r="C630" s="1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6"/>
      <c r="C631" s="1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6"/>
      <c r="C632" s="1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6"/>
      <c r="C633" s="1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6"/>
      <c r="C634" s="1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6"/>
      <c r="C635" s="1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6"/>
      <c r="C636" s="1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6"/>
      <c r="C637" s="1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6"/>
      <c r="C638" s="17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40" spans="2:18">
      <c r="B640" s="15"/>
    </row>
    <row r="641" spans="2:18">
      <c r="B641" s="16"/>
      <c r="C641" s="1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6"/>
      <c r="C642" s="1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6"/>
      <c r="C643" s="1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6"/>
      <c r="C644" s="1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6"/>
      <c r="C645" s="1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6"/>
      <c r="C646" s="1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6"/>
      <c r="C647" s="1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6"/>
      <c r="C648" s="1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6"/>
      <c r="C649" s="1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6"/>
      <c r="C650" s="1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6"/>
      <c r="C651" s="1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6"/>
      <c r="C652" s="1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6"/>
      <c r="C653" s="1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6"/>
      <c r="C654" s="1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6"/>
      <c r="C655" s="1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6"/>
      <c r="C656" s="1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6"/>
      <c r="C657" s="1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>
      <c r="B658" s="16"/>
      <c r="C658" s="1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>
      <c r="B659" s="16"/>
      <c r="C659" s="1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>
      <c r="B660" s="16"/>
      <c r="C660" s="1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>
      <c r="B661" s="16"/>
      <c r="C661" s="1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>
      <c r="B662" s="16"/>
      <c r="C662" s="1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>
      <c r="B663" s="16"/>
      <c r="C663" s="1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>
      <c r="B664" s="16"/>
      <c r="C664" s="1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>
      <c r="B665" s="16"/>
      <c r="C665" s="1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>
      <c r="B666" s="16"/>
      <c r="C666" s="1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>
      <c r="B667" s="16"/>
      <c r="C667" s="1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>
      <c r="B668" s="16"/>
      <c r="C668" s="1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2:18">
      <c r="B669" s="16"/>
      <c r="C669" s="17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59"/>
  <sheetViews>
    <sheetView topLeftCell="A217" workbookViewId="0">
      <selection activeCell="G130" sqref="G130"/>
    </sheetView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17154.169999999998</v>
      </c>
      <c r="C2" s="74">
        <v>1512.01</v>
      </c>
      <c r="D2" s="74">
        <v>1512.01</v>
      </c>
    </row>
    <row r="3" spans="1:7">
      <c r="A3" s="74" t="s">
        <v>424</v>
      </c>
      <c r="B3" s="74">
        <v>17154.169999999998</v>
      </c>
      <c r="C3" s="74">
        <v>1512.01</v>
      </c>
      <c r="D3" s="74">
        <v>1512.01</v>
      </c>
    </row>
    <row r="4" spans="1:7">
      <c r="A4" s="74" t="s">
        <v>425</v>
      </c>
      <c r="B4" s="74">
        <v>44242.64</v>
      </c>
      <c r="C4" s="74">
        <v>3899.65</v>
      </c>
      <c r="D4" s="74">
        <v>3899.65</v>
      </c>
    </row>
    <row r="5" spans="1:7">
      <c r="A5" s="74" t="s">
        <v>426</v>
      </c>
      <c r="B5" s="74">
        <v>44242.64</v>
      </c>
      <c r="C5" s="74">
        <v>3899.65</v>
      </c>
      <c r="D5" s="74">
        <v>3899.65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29.6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6356.67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56.49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749.68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112.76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3870.43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75.92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11465.3</v>
      </c>
      <c r="C28" s="74">
        <v>5688.87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0.85599999999999998</v>
      </c>
      <c r="E63" s="74">
        <v>0.98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0.85599999999999998</v>
      </c>
      <c r="E64" s="74">
        <v>0.98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0.85599999999999998</v>
      </c>
      <c r="E66" s="74">
        <v>0.98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0.85599999999999998</v>
      </c>
      <c r="E67" s="74">
        <v>0.98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0.85599999999999998</v>
      </c>
      <c r="E68" s="74">
        <v>0.98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0.85599999999999998</v>
      </c>
      <c r="E69" s="74">
        <v>0.98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0.85599999999999998</v>
      </c>
      <c r="E70" s="74">
        <v>0.98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0.85599999999999998</v>
      </c>
      <c r="E71" s="74">
        <v>0.98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0.85599999999999998</v>
      </c>
      <c r="E72" s="74">
        <v>0.98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0.85599999999999998</v>
      </c>
      <c r="E74" s="74">
        <v>0.98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0.85599999999999998</v>
      </c>
      <c r="E75" s="74">
        <v>0.98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0.85599999999999998</v>
      </c>
      <c r="E76" s="74">
        <v>0.98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0.85599999999999998</v>
      </c>
      <c r="E77" s="74">
        <v>0.98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0.85599999999999998</v>
      </c>
      <c r="E79" s="74">
        <v>0.98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0.85599999999999998</v>
      </c>
      <c r="E80" s="74">
        <v>0.98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0.85599999999999998</v>
      </c>
      <c r="E81" s="74">
        <v>0.98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0.85599999999999998</v>
      </c>
      <c r="E82" s="74">
        <v>0.98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0.85599999999999998</v>
      </c>
      <c r="E83" s="74">
        <v>0.98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0.85599999999999998</v>
      </c>
      <c r="E84" s="74">
        <v>0.98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0.85599999999999998</v>
      </c>
      <c r="E85" s="74">
        <v>0.98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0.85599999999999998</v>
      </c>
      <c r="E86" s="74">
        <v>0.98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0.85599999999999998</v>
      </c>
      <c r="E87" s="74">
        <v>0.98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0.85599999999999998</v>
      </c>
      <c r="E88" s="74">
        <v>0.98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0.85599999999999998</v>
      </c>
      <c r="E89" s="74">
        <v>0.98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0.85599999999999998</v>
      </c>
      <c r="E90" s="74">
        <v>0.98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0.85599999999999998</v>
      </c>
      <c r="E91" s="74">
        <v>0.98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0.85599999999999998</v>
      </c>
      <c r="E92" s="74">
        <v>0.98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0.85599999999999998</v>
      </c>
      <c r="E93" s="74">
        <v>0.98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0.85599999999999998</v>
      </c>
      <c r="E94" s="74">
        <v>0.98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0.85599999999999998</v>
      </c>
      <c r="E96" s="74">
        <v>0.98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0.85599999999999998</v>
      </c>
      <c r="E97" s="74">
        <v>0.98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0.85599999999999998</v>
      </c>
      <c r="E99" s="74">
        <v>0.98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0.85599999999999998</v>
      </c>
      <c r="E101" s="74">
        <v>0.98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0.85599999999999998</v>
      </c>
      <c r="E103" s="74">
        <v>0.98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0.85599999999999998</v>
      </c>
      <c r="E105" s="74">
        <v>0.98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0.85599999999999998</v>
      </c>
      <c r="E106" s="74">
        <v>0.98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0.85599999999999998</v>
      </c>
      <c r="E107" s="74">
        <v>0.98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0.85599999999999998</v>
      </c>
      <c r="E109" s="74">
        <v>0.98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0.85599999999999998</v>
      </c>
      <c r="E110" s="74">
        <v>0.98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0.85599999999999998</v>
      </c>
      <c r="E111" s="74">
        <v>0.98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6.49</v>
      </c>
      <c r="F116" s="74">
        <v>0.25</v>
      </c>
      <c r="G116" s="74">
        <v>0.25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6.49</v>
      </c>
      <c r="F117" s="74">
        <v>0.25</v>
      </c>
      <c r="G117" s="74">
        <v>0.25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6.49</v>
      </c>
      <c r="F118" s="74">
        <v>0.25</v>
      </c>
      <c r="G118" s="74">
        <v>0.25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6.49</v>
      </c>
      <c r="F119" s="74">
        <v>0.25</v>
      </c>
      <c r="G119" s="74">
        <v>0.25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6.49</v>
      </c>
      <c r="F120" s="74">
        <v>0.25</v>
      </c>
      <c r="G120" s="74">
        <v>0.25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6.49</v>
      </c>
      <c r="F121" s="74">
        <v>0.61</v>
      </c>
      <c r="G121" s="74">
        <v>0.61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6.49</v>
      </c>
      <c r="F122" s="74">
        <v>0.25</v>
      </c>
      <c r="G122" s="74">
        <v>0.25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6.49</v>
      </c>
      <c r="F123" s="74">
        <v>0.25</v>
      </c>
      <c r="G123" s="74">
        <v>0.25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6.49</v>
      </c>
      <c r="F124" s="74">
        <v>0.61</v>
      </c>
      <c r="G124" s="74">
        <v>0.61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6.49</v>
      </c>
      <c r="F125" s="74">
        <v>0.25</v>
      </c>
      <c r="G125" s="74">
        <v>0.25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6.49</v>
      </c>
      <c r="F126" s="74">
        <v>0.25</v>
      </c>
      <c r="G126" s="74">
        <v>0.25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6.49</v>
      </c>
      <c r="F127" s="74">
        <v>0.61</v>
      </c>
      <c r="G127" s="74">
        <v>0.61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6.49</v>
      </c>
      <c r="F128" s="74">
        <v>0.25</v>
      </c>
      <c r="G128" s="74">
        <v>0.25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6.49</v>
      </c>
      <c r="F129" s="74">
        <v>0.61</v>
      </c>
      <c r="G129" s="74">
        <v>0.61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6.49</v>
      </c>
      <c r="F130" s="74">
        <v>0.61</v>
      </c>
      <c r="G130" s="74">
        <v>0.61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6.49</v>
      </c>
      <c r="F131" s="74">
        <v>0.25</v>
      </c>
      <c r="G131" s="74">
        <v>0.25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6.49</v>
      </c>
      <c r="F132" s="74">
        <v>0.25</v>
      </c>
      <c r="G132" s="74">
        <v>0.25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6.49</v>
      </c>
      <c r="F133" s="74">
        <v>0.25</v>
      </c>
      <c r="G133" s="74">
        <v>0.25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6.49</v>
      </c>
      <c r="F134" s="74">
        <v>0.25</v>
      </c>
      <c r="G134" s="74">
        <v>0.25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6.49</v>
      </c>
      <c r="F135" s="74">
        <v>0.61</v>
      </c>
      <c r="G135" s="74">
        <v>0.61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6.49</v>
      </c>
      <c r="F136" s="74">
        <v>0.25</v>
      </c>
      <c r="G136" s="74">
        <v>0.25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6.49</v>
      </c>
      <c r="F137" s="74">
        <v>0.25</v>
      </c>
      <c r="G137" s="74">
        <v>0.25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6.49</v>
      </c>
      <c r="F138" s="74">
        <v>0.61</v>
      </c>
      <c r="G138" s="74">
        <v>0.61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6.49</v>
      </c>
      <c r="F139" s="74">
        <v>0.61</v>
      </c>
      <c r="G139" s="74">
        <v>0.61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6.49</v>
      </c>
      <c r="F140" s="74">
        <v>0.61</v>
      </c>
      <c r="G140" s="74">
        <v>0.61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6.49</v>
      </c>
      <c r="F141" s="74">
        <v>0.25</v>
      </c>
      <c r="G141" s="74">
        <v>0.25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6.49</v>
      </c>
      <c r="F142" s="74">
        <v>0.25</v>
      </c>
      <c r="G142" s="74">
        <v>0.25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6.49</v>
      </c>
      <c r="F143" s="74">
        <v>0.61</v>
      </c>
      <c r="G143" s="74">
        <v>0.61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6.49</v>
      </c>
      <c r="F144" s="74">
        <v>0.61</v>
      </c>
      <c r="G144" s="74">
        <v>0.61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6.49</v>
      </c>
      <c r="F145" s="74">
        <v>0.25</v>
      </c>
      <c r="G145" s="74">
        <v>0.25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6.49</v>
      </c>
      <c r="F146" s="74">
        <v>0.378</v>
      </c>
      <c r="G146" s="74">
        <v>0.378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6.49</v>
      </c>
      <c r="F147" s="74">
        <v>0.61</v>
      </c>
      <c r="G147" s="74">
        <v>0.61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6.49</v>
      </c>
      <c r="F148" s="74">
        <v>0.25</v>
      </c>
      <c r="G148" s="74">
        <v>0.25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1743533.89</v>
      </c>
      <c r="D151" s="74">
        <v>2.8</v>
      </c>
    </row>
    <row r="152" spans="1:11">
      <c r="A152" s="74" t="s">
        <v>662</v>
      </c>
      <c r="B152" s="74" t="s">
        <v>663</v>
      </c>
      <c r="C152" s="74">
        <v>880054.01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14658.76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15647.7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139436.19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158231.91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12666.36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13074.96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4580.55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4902.09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22293.01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938554.84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414454.3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5033.22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0.96</v>
      </c>
      <c r="F197" s="74">
        <v>609.02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1.04</v>
      </c>
      <c r="F198" s="74">
        <v>659.28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7.9</v>
      </c>
      <c r="F199" s="74">
        <v>5025.6899999999996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9.15</v>
      </c>
      <c r="F200" s="74">
        <v>5824.91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0.79</v>
      </c>
      <c r="F201" s="74">
        <v>504.91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0.83</v>
      </c>
      <c r="F202" s="74">
        <v>525.16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0.31</v>
      </c>
      <c r="F203" s="74">
        <v>195.34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0.33</v>
      </c>
      <c r="F204" s="74">
        <v>211.92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1.23</v>
      </c>
      <c r="F205" s="74">
        <v>784.29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34.159999999999997</v>
      </c>
      <c r="F208" s="74">
        <v>77212.84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4890.01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15977.07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165971.27069999999</v>
      </c>
      <c r="C221" s="74">
        <v>268.07150000000001</v>
      </c>
      <c r="D221" s="74">
        <v>924.80160000000001</v>
      </c>
      <c r="E221" s="74">
        <v>0</v>
      </c>
      <c r="F221" s="74">
        <v>4.3E-3</v>
      </c>
      <c r="G221" s="74">
        <v>114438.5138</v>
      </c>
      <c r="H221" s="74">
        <v>69208.141699999993</v>
      </c>
    </row>
    <row r="222" spans="1:8">
      <c r="A222" s="74" t="s">
        <v>689</v>
      </c>
      <c r="B222" s="74">
        <v>151364.48879999999</v>
      </c>
      <c r="C222" s="74">
        <v>245.4171</v>
      </c>
      <c r="D222" s="74">
        <v>850.79499999999996</v>
      </c>
      <c r="E222" s="74">
        <v>0</v>
      </c>
      <c r="F222" s="74">
        <v>3.8999999999999998E-3</v>
      </c>
      <c r="G222" s="74">
        <v>105281.4966</v>
      </c>
      <c r="H222" s="74">
        <v>63211.2736</v>
      </c>
    </row>
    <row r="223" spans="1:8">
      <c r="A223" s="74" t="s">
        <v>690</v>
      </c>
      <c r="B223" s="74">
        <v>171816.10649999999</v>
      </c>
      <c r="C223" s="74">
        <v>279.98270000000002</v>
      </c>
      <c r="D223" s="74">
        <v>976.81700000000001</v>
      </c>
      <c r="E223" s="74">
        <v>0</v>
      </c>
      <c r="F223" s="74">
        <v>4.4999999999999997E-3</v>
      </c>
      <c r="G223" s="74">
        <v>120877.3193</v>
      </c>
      <c r="H223" s="74">
        <v>71892.955700000006</v>
      </c>
    </row>
    <row r="224" spans="1:8">
      <c r="A224" s="74" t="s">
        <v>691</v>
      </c>
      <c r="B224" s="74">
        <v>181207.77669999999</v>
      </c>
      <c r="C224" s="74">
        <v>298.66399999999999</v>
      </c>
      <c r="D224" s="74">
        <v>1056.7907</v>
      </c>
      <c r="E224" s="74">
        <v>0</v>
      </c>
      <c r="F224" s="74">
        <v>4.8999999999999998E-3</v>
      </c>
      <c r="G224" s="74">
        <v>130776.72840000001</v>
      </c>
      <c r="H224" s="74">
        <v>76161.09</v>
      </c>
    </row>
    <row r="225" spans="1:19">
      <c r="A225" s="74" t="s">
        <v>398</v>
      </c>
      <c r="B225" s="74">
        <v>209618.25339999999</v>
      </c>
      <c r="C225" s="74">
        <v>349.32190000000003</v>
      </c>
      <c r="D225" s="74">
        <v>1252.6405999999999</v>
      </c>
      <c r="E225" s="74">
        <v>0</v>
      </c>
      <c r="F225" s="74">
        <v>5.7999999999999996E-3</v>
      </c>
      <c r="G225" s="74">
        <v>155016.24280000001</v>
      </c>
      <c r="H225" s="74">
        <v>88485.916200000007</v>
      </c>
    </row>
    <row r="226" spans="1:19">
      <c r="A226" s="74" t="s">
        <v>692</v>
      </c>
      <c r="B226" s="74">
        <v>213368.68530000001</v>
      </c>
      <c r="C226" s="74">
        <v>357.53359999999998</v>
      </c>
      <c r="D226" s="74">
        <v>1290.4928</v>
      </c>
      <c r="E226" s="74">
        <v>0</v>
      </c>
      <c r="F226" s="74">
        <v>5.8999999999999999E-3</v>
      </c>
      <c r="G226" s="74">
        <v>159702.16680000001</v>
      </c>
      <c r="H226" s="74">
        <v>90265.650099999999</v>
      </c>
    </row>
    <row r="227" spans="1:19">
      <c r="A227" s="74" t="s">
        <v>693</v>
      </c>
      <c r="B227" s="74">
        <v>233792.44190000001</v>
      </c>
      <c r="C227" s="74">
        <v>393.3723</v>
      </c>
      <c r="D227" s="74">
        <v>1426.7337</v>
      </c>
      <c r="E227" s="74">
        <v>0</v>
      </c>
      <c r="F227" s="74">
        <v>6.4999999999999997E-3</v>
      </c>
      <c r="G227" s="74">
        <v>176563.7029</v>
      </c>
      <c r="H227" s="74">
        <v>99067.785699999993</v>
      </c>
    </row>
    <row r="228" spans="1:19">
      <c r="A228" s="74" t="s">
        <v>694</v>
      </c>
      <c r="B228" s="74">
        <v>231032.69200000001</v>
      </c>
      <c r="C228" s="74">
        <v>388.20890000000003</v>
      </c>
      <c r="D228" s="74">
        <v>1405.7996000000001</v>
      </c>
      <c r="E228" s="74">
        <v>0</v>
      </c>
      <c r="F228" s="74">
        <v>6.4999999999999997E-3</v>
      </c>
      <c r="G228" s="74">
        <v>173972.59289999999</v>
      </c>
      <c r="H228" s="74">
        <v>97846.260200000004</v>
      </c>
    </row>
    <row r="229" spans="1:19">
      <c r="A229" s="74" t="s">
        <v>695</v>
      </c>
      <c r="B229" s="74">
        <v>216462.95540000001</v>
      </c>
      <c r="C229" s="74">
        <v>362.32389999999998</v>
      </c>
      <c r="D229" s="74">
        <v>1306.1013</v>
      </c>
      <c r="E229" s="74">
        <v>0</v>
      </c>
      <c r="F229" s="74">
        <v>6.0000000000000001E-3</v>
      </c>
      <c r="G229" s="74">
        <v>161633.43100000001</v>
      </c>
      <c r="H229" s="74">
        <v>91535.136299999998</v>
      </c>
    </row>
    <row r="230" spans="1:19">
      <c r="A230" s="74" t="s">
        <v>696</v>
      </c>
      <c r="B230" s="74">
        <v>204955.27420000001</v>
      </c>
      <c r="C230" s="74">
        <v>340.14659999999998</v>
      </c>
      <c r="D230" s="74">
        <v>1213.7203</v>
      </c>
      <c r="E230" s="74">
        <v>0</v>
      </c>
      <c r="F230" s="74">
        <v>5.5999999999999999E-3</v>
      </c>
      <c r="G230" s="74">
        <v>150198.61739999999</v>
      </c>
      <c r="H230" s="74">
        <v>86376.796799999996</v>
      </c>
    </row>
    <row r="231" spans="1:19">
      <c r="A231" s="74" t="s">
        <v>697</v>
      </c>
      <c r="B231" s="74">
        <v>176160.77669999999</v>
      </c>
      <c r="C231" s="74">
        <v>288.80799999999999</v>
      </c>
      <c r="D231" s="74">
        <v>1015.2547</v>
      </c>
      <c r="E231" s="74">
        <v>0</v>
      </c>
      <c r="F231" s="74">
        <v>4.7000000000000002E-3</v>
      </c>
      <c r="G231" s="74">
        <v>125635.3781</v>
      </c>
      <c r="H231" s="74">
        <v>73885.780199999994</v>
      </c>
    </row>
    <row r="232" spans="1:19">
      <c r="A232" s="74" t="s">
        <v>698</v>
      </c>
      <c r="B232" s="74">
        <v>163118.1856</v>
      </c>
      <c r="C232" s="74">
        <v>264.0874</v>
      </c>
      <c r="D232" s="74">
        <v>913.81640000000004</v>
      </c>
      <c r="E232" s="74">
        <v>0</v>
      </c>
      <c r="F232" s="74">
        <v>4.1999999999999997E-3</v>
      </c>
      <c r="G232" s="74">
        <v>113079.7213</v>
      </c>
      <c r="H232" s="74">
        <v>68080.975399999996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2318870</v>
      </c>
      <c r="C234" s="74">
        <v>3835.9378999999999</v>
      </c>
      <c r="D234" s="74">
        <v>13633.763800000001</v>
      </c>
      <c r="E234" s="74">
        <v>0</v>
      </c>
      <c r="F234" s="74">
        <v>6.2700000000000006E-2</v>
      </c>
      <c r="G234" s="75">
        <v>1687180</v>
      </c>
      <c r="H234" s="74">
        <v>976017.76179999998</v>
      </c>
    </row>
    <row r="235" spans="1:19">
      <c r="A235" s="74" t="s">
        <v>700</v>
      </c>
      <c r="B235" s="74">
        <v>151364.48879999999</v>
      </c>
      <c r="C235" s="74">
        <v>245.4171</v>
      </c>
      <c r="D235" s="74">
        <v>850.79499999999996</v>
      </c>
      <c r="E235" s="74">
        <v>0</v>
      </c>
      <c r="F235" s="74">
        <v>3.8999999999999998E-3</v>
      </c>
      <c r="G235" s="74">
        <v>105281.4966</v>
      </c>
      <c r="H235" s="74">
        <v>63211.2736</v>
      </c>
    </row>
    <row r="236" spans="1:19">
      <c r="A236" s="74" t="s">
        <v>701</v>
      </c>
      <c r="B236" s="74">
        <v>233792.44190000001</v>
      </c>
      <c r="C236" s="74">
        <v>393.3723</v>
      </c>
      <c r="D236" s="74">
        <v>1426.7337</v>
      </c>
      <c r="E236" s="74">
        <v>0</v>
      </c>
      <c r="F236" s="74">
        <v>6.4999999999999997E-3</v>
      </c>
      <c r="G236" s="74">
        <v>176563.7029</v>
      </c>
      <c r="H236" s="74">
        <v>99067.785699999993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777673000000</v>
      </c>
      <c r="C239" s="74">
        <v>519017.54599999997</v>
      </c>
      <c r="D239" s="74" t="s">
        <v>720</v>
      </c>
      <c r="E239" s="74">
        <v>115409.09600000001</v>
      </c>
      <c r="F239" s="74">
        <v>136430.36799999999</v>
      </c>
      <c r="G239" s="74">
        <v>27641.377</v>
      </c>
      <c r="H239" s="74">
        <v>0</v>
      </c>
      <c r="I239" s="74">
        <v>228996.93799999999</v>
      </c>
      <c r="J239" s="74">
        <v>3589.95</v>
      </c>
      <c r="K239" s="74">
        <v>4553.8450000000003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2395.9720000000002</v>
      </c>
      <c r="R239" s="74">
        <v>0</v>
      </c>
      <c r="S239" s="74">
        <v>0</v>
      </c>
    </row>
    <row r="240" spans="1:19">
      <c r="A240" s="74" t="s">
        <v>689</v>
      </c>
      <c r="B240" s="75">
        <v>715446000000</v>
      </c>
      <c r="C240" s="74">
        <v>519925.80900000001</v>
      </c>
      <c r="D240" s="74" t="s">
        <v>721</v>
      </c>
      <c r="E240" s="74">
        <v>115409.09600000001</v>
      </c>
      <c r="F240" s="74">
        <v>136430.36799999999</v>
      </c>
      <c r="G240" s="74">
        <v>28746.27</v>
      </c>
      <c r="H240" s="74">
        <v>0</v>
      </c>
      <c r="I240" s="74">
        <v>228304.337</v>
      </c>
      <c r="J240" s="74">
        <v>3589.95</v>
      </c>
      <c r="K240" s="74">
        <v>4523.2060000000001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2922.5819999999999</v>
      </c>
      <c r="R240" s="74">
        <v>0</v>
      </c>
      <c r="S240" s="74">
        <v>0</v>
      </c>
    </row>
    <row r="241" spans="1:19">
      <c r="A241" s="74" t="s">
        <v>690</v>
      </c>
      <c r="B241" s="75">
        <v>821429000000</v>
      </c>
      <c r="C241" s="74">
        <v>551891.4</v>
      </c>
      <c r="D241" s="74" t="s">
        <v>722</v>
      </c>
      <c r="E241" s="74">
        <v>115409.09600000001</v>
      </c>
      <c r="F241" s="74">
        <v>136430.36799999999</v>
      </c>
      <c r="G241" s="74">
        <v>29011.312999999998</v>
      </c>
      <c r="H241" s="74">
        <v>0</v>
      </c>
      <c r="I241" s="74">
        <v>259624.677</v>
      </c>
      <c r="J241" s="74">
        <v>3589.95</v>
      </c>
      <c r="K241" s="74">
        <v>4902.42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2923.5770000000002</v>
      </c>
      <c r="R241" s="74">
        <v>0</v>
      </c>
      <c r="S241" s="74">
        <v>0</v>
      </c>
    </row>
    <row r="242" spans="1:19">
      <c r="A242" s="74" t="s">
        <v>691</v>
      </c>
      <c r="B242" s="75">
        <v>888701000000</v>
      </c>
      <c r="C242" s="74">
        <v>578474.4</v>
      </c>
      <c r="D242" s="74" t="s">
        <v>723</v>
      </c>
      <c r="E242" s="74">
        <v>115409.09600000001</v>
      </c>
      <c r="F242" s="74">
        <v>136430.36799999999</v>
      </c>
      <c r="G242" s="74">
        <v>30982.002</v>
      </c>
      <c r="H242" s="74">
        <v>0</v>
      </c>
      <c r="I242" s="74">
        <v>283873.766</v>
      </c>
      <c r="J242" s="74">
        <v>3589.95</v>
      </c>
      <c r="K242" s="74">
        <v>5264.067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2925.152</v>
      </c>
      <c r="R242" s="74">
        <v>0</v>
      </c>
      <c r="S242" s="74">
        <v>0</v>
      </c>
    </row>
    <row r="243" spans="1:19">
      <c r="A243" s="74" t="s">
        <v>398</v>
      </c>
      <c r="B243" s="75">
        <v>1053420000000</v>
      </c>
      <c r="C243" s="74">
        <v>617758.23199999996</v>
      </c>
      <c r="D243" s="74" t="s">
        <v>724</v>
      </c>
      <c r="E243" s="74">
        <v>115409.09600000001</v>
      </c>
      <c r="F243" s="74">
        <v>136430.36799999999</v>
      </c>
      <c r="G243" s="74">
        <v>30971.331999999999</v>
      </c>
      <c r="H243" s="74">
        <v>0</v>
      </c>
      <c r="I243" s="74">
        <v>323042.45299999998</v>
      </c>
      <c r="J243" s="74">
        <v>3589.95</v>
      </c>
      <c r="K243" s="74">
        <v>5913.9250000000002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2401.1080000000002</v>
      </c>
      <c r="R243" s="74">
        <v>0</v>
      </c>
      <c r="S243" s="74">
        <v>0</v>
      </c>
    </row>
    <row r="244" spans="1:19">
      <c r="A244" s="74" t="s">
        <v>692</v>
      </c>
      <c r="B244" s="75">
        <v>1085260000000</v>
      </c>
      <c r="C244" s="74">
        <v>702152.12699999998</v>
      </c>
      <c r="D244" s="74" t="s">
        <v>725</v>
      </c>
      <c r="E244" s="74">
        <v>102647.053</v>
      </c>
      <c r="F244" s="74">
        <v>127075.755</v>
      </c>
      <c r="G244" s="74">
        <v>31473.221000000001</v>
      </c>
      <c r="H244" s="74">
        <v>0</v>
      </c>
      <c r="I244" s="74">
        <v>431599.60499999998</v>
      </c>
      <c r="J244" s="74">
        <v>0</v>
      </c>
      <c r="K244" s="74">
        <v>6990.7619999999997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2365.7310000000002</v>
      </c>
      <c r="R244" s="74">
        <v>0</v>
      </c>
      <c r="S244" s="74">
        <v>0</v>
      </c>
    </row>
    <row r="245" spans="1:19">
      <c r="A245" s="74" t="s">
        <v>693</v>
      </c>
      <c r="B245" s="75">
        <v>1199850000000</v>
      </c>
      <c r="C245" s="74">
        <v>654380.79</v>
      </c>
      <c r="D245" s="74" t="s">
        <v>726</v>
      </c>
      <c r="E245" s="74">
        <v>115409.09600000001</v>
      </c>
      <c r="F245" s="74">
        <v>136430.36799999999</v>
      </c>
      <c r="G245" s="74">
        <v>30148.170999999998</v>
      </c>
      <c r="H245" s="74">
        <v>0</v>
      </c>
      <c r="I245" s="74">
        <v>363779.85</v>
      </c>
      <c r="J245" s="74">
        <v>0</v>
      </c>
      <c r="K245" s="74">
        <v>6212.433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2400.8719999999998</v>
      </c>
      <c r="R245" s="74">
        <v>0</v>
      </c>
      <c r="S245" s="74">
        <v>0</v>
      </c>
    </row>
    <row r="246" spans="1:19">
      <c r="A246" s="74" t="s">
        <v>694</v>
      </c>
      <c r="B246" s="75">
        <v>1182240000000</v>
      </c>
      <c r="C246" s="74">
        <v>676162.69099999999</v>
      </c>
      <c r="D246" s="74" t="s">
        <v>727</v>
      </c>
      <c r="E246" s="74">
        <v>102647.053</v>
      </c>
      <c r="F246" s="74">
        <v>127075.755</v>
      </c>
      <c r="G246" s="74">
        <v>31386.880000000001</v>
      </c>
      <c r="H246" s="74">
        <v>0</v>
      </c>
      <c r="I246" s="74">
        <v>405535.97399999999</v>
      </c>
      <c r="J246" s="74">
        <v>0</v>
      </c>
      <c r="K246" s="74">
        <v>6592.433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2924.5970000000002</v>
      </c>
      <c r="R246" s="74">
        <v>0</v>
      </c>
      <c r="S246" s="74">
        <v>0</v>
      </c>
    </row>
    <row r="247" spans="1:19">
      <c r="A247" s="74" t="s">
        <v>695</v>
      </c>
      <c r="B247" s="75">
        <v>1098390000000</v>
      </c>
      <c r="C247" s="74">
        <v>632810.23</v>
      </c>
      <c r="D247" s="74" t="s">
        <v>728</v>
      </c>
      <c r="E247" s="74">
        <v>115409.09600000001</v>
      </c>
      <c r="F247" s="74">
        <v>136430.36799999999</v>
      </c>
      <c r="G247" s="74">
        <v>31030.170999999998</v>
      </c>
      <c r="H247" s="74">
        <v>0</v>
      </c>
      <c r="I247" s="74">
        <v>337869.54300000001</v>
      </c>
      <c r="J247" s="74">
        <v>3589.95</v>
      </c>
      <c r="K247" s="74">
        <v>6081.2420000000002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2399.8589999999999</v>
      </c>
      <c r="R247" s="74">
        <v>0</v>
      </c>
      <c r="S247" s="74">
        <v>0</v>
      </c>
    </row>
    <row r="248" spans="1:19">
      <c r="A248" s="74" t="s">
        <v>696</v>
      </c>
      <c r="B248" s="75">
        <v>1020680000000</v>
      </c>
      <c r="C248" s="74">
        <v>625581.43000000005</v>
      </c>
      <c r="D248" s="74" t="s">
        <v>729</v>
      </c>
      <c r="E248" s="74">
        <v>115409.09600000001</v>
      </c>
      <c r="F248" s="74">
        <v>136430.36799999999</v>
      </c>
      <c r="G248" s="74">
        <v>31136.645</v>
      </c>
      <c r="H248" s="74">
        <v>0</v>
      </c>
      <c r="I248" s="74">
        <v>330627.20600000001</v>
      </c>
      <c r="J248" s="74">
        <v>3589.95</v>
      </c>
      <c r="K248" s="74">
        <v>5989.1270000000004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2399.0369999999998</v>
      </c>
      <c r="R248" s="74">
        <v>0</v>
      </c>
      <c r="S248" s="74">
        <v>0</v>
      </c>
    </row>
    <row r="249" spans="1:19">
      <c r="A249" s="74" t="s">
        <v>697</v>
      </c>
      <c r="B249" s="75">
        <v>853762000000</v>
      </c>
      <c r="C249" s="74">
        <v>565172.30599999998</v>
      </c>
      <c r="D249" s="74" t="s">
        <v>730</v>
      </c>
      <c r="E249" s="74">
        <v>115409.09600000001</v>
      </c>
      <c r="F249" s="74">
        <v>136430.36799999999</v>
      </c>
      <c r="G249" s="74">
        <v>29224.896000000001</v>
      </c>
      <c r="H249" s="74">
        <v>0</v>
      </c>
      <c r="I249" s="74">
        <v>272573.71999999997</v>
      </c>
      <c r="J249" s="74">
        <v>3589.95</v>
      </c>
      <c r="K249" s="74">
        <v>5020.951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2923.3249999999998</v>
      </c>
      <c r="R249" s="74">
        <v>0</v>
      </c>
      <c r="S249" s="74">
        <v>0</v>
      </c>
    </row>
    <row r="250" spans="1:19">
      <c r="A250" s="74" t="s">
        <v>698</v>
      </c>
      <c r="B250" s="75">
        <v>768440000000</v>
      </c>
      <c r="C250" s="74">
        <v>517913.75900000002</v>
      </c>
      <c r="D250" s="74" t="s">
        <v>731</v>
      </c>
      <c r="E250" s="74">
        <v>115409.09600000001</v>
      </c>
      <c r="F250" s="74">
        <v>136430.36799999999</v>
      </c>
      <c r="G250" s="74">
        <v>27944.656999999999</v>
      </c>
      <c r="H250" s="74">
        <v>0</v>
      </c>
      <c r="I250" s="74">
        <v>227597.25099999999</v>
      </c>
      <c r="J250" s="74">
        <v>3589.95</v>
      </c>
      <c r="K250" s="74">
        <v>4546.9179999999997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2395.52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11465300000000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715446000000</v>
      </c>
      <c r="C253" s="74">
        <v>517913.75900000002</v>
      </c>
      <c r="D253" s="74"/>
      <c r="E253" s="74">
        <v>102647.053</v>
      </c>
      <c r="F253" s="74">
        <v>127075.755</v>
      </c>
      <c r="G253" s="74">
        <v>27641.377</v>
      </c>
      <c r="H253" s="74">
        <v>0</v>
      </c>
      <c r="I253" s="74">
        <v>227597.25099999999</v>
      </c>
      <c r="J253" s="74">
        <v>0</v>
      </c>
      <c r="K253" s="74">
        <v>4523.2060000000001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2365.7310000000002</v>
      </c>
      <c r="R253" s="74">
        <v>0</v>
      </c>
      <c r="S253" s="74">
        <v>0</v>
      </c>
    </row>
    <row r="254" spans="1:19">
      <c r="A254" s="74" t="s">
        <v>701</v>
      </c>
      <c r="B254" s="75">
        <v>1199850000000</v>
      </c>
      <c r="C254" s="74">
        <v>702152.12699999998</v>
      </c>
      <c r="D254" s="74"/>
      <c r="E254" s="74">
        <v>115409.09600000001</v>
      </c>
      <c r="F254" s="74">
        <v>136430.36799999999</v>
      </c>
      <c r="G254" s="74">
        <v>31473.221000000001</v>
      </c>
      <c r="H254" s="74">
        <v>0</v>
      </c>
      <c r="I254" s="74">
        <v>431599.60499999998</v>
      </c>
      <c r="J254" s="74">
        <v>3589.95</v>
      </c>
      <c r="K254" s="74">
        <v>6990.7619999999997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2925.152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244338.39</v>
      </c>
      <c r="C257" s="74">
        <v>65156.09</v>
      </c>
      <c r="D257" s="74">
        <v>0</v>
      </c>
      <c r="E257" s="74">
        <v>309494.46999999997</v>
      </c>
    </row>
    <row r="258" spans="1:5">
      <c r="A258" s="74" t="s">
        <v>735</v>
      </c>
      <c r="B258" s="74">
        <v>21.54</v>
      </c>
      <c r="C258" s="74">
        <v>5.74</v>
      </c>
      <c r="D258" s="74">
        <v>0</v>
      </c>
      <c r="E258" s="74">
        <v>27.28</v>
      </c>
    </row>
    <row r="259" spans="1:5">
      <c r="A259" s="74" t="s">
        <v>736</v>
      </c>
      <c r="B259" s="74">
        <v>21.54</v>
      </c>
      <c r="C259" s="74">
        <v>5.74</v>
      </c>
      <c r="D259" s="74">
        <v>0</v>
      </c>
      <c r="E259" s="74">
        <v>27.28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17375.23</v>
      </c>
      <c r="C2" s="74">
        <v>1531.49</v>
      </c>
      <c r="D2" s="74">
        <v>1531.49</v>
      </c>
    </row>
    <row r="3" spans="1:7">
      <c r="A3" s="74" t="s">
        <v>424</v>
      </c>
      <c r="B3" s="74">
        <v>17375.23</v>
      </c>
      <c r="C3" s="74">
        <v>1531.49</v>
      </c>
      <c r="D3" s="74">
        <v>1531.49</v>
      </c>
    </row>
    <row r="4" spans="1:7">
      <c r="A4" s="74" t="s">
        <v>425</v>
      </c>
      <c r="B4" s="74">
        <v>8171.37</v>
      </c>
      <c r="C4" s="74">
        <v>720.24</v>
      </c>
      <c r="D4" s="74">
        <v>720.24</v>
      </c>
    </row>
    <row r="5" spans="1:7">
      <c r="A5" s="74" t="s">
        <v>426</v>
      </c>
      <c r="B5" s="74">
        <v>8171.37</v>
      </c>
      <c r="C5" s="74">
        <v>720.24</v>
      </c>
      <c r="D5" s="74">
        <v>720.24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823.35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4796.3599999999997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56.47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756.55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93.62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4870.7299999999996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75.510000000000005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9892.2900000000009</v>
      </c>
      <c r="C28" s="74">
        <v>7482.94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0.85599999999999998</v>
      </c>
      <c r="E63" s="74">
        <v>0.98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0.85599999999999998</v>
      </c>
      <c r="E64" s="74">
        <v>0.98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0.85599999999999998</v>
      </c>
      <c r="E66" s="74">
        <v>0.98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0.85599999999999998</v>
      </c>
      <c r="E67" s="74">
        <v>0.98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0.85599999999999998</v>
      </c>
      <c r="E68" s="74">
        <v>0.98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0.85599999999999998</v>
      </c>
      <c r="E69" s="74">
        <v>0.98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0.85599999999999998</v>
      </c>
      <c r="E70" s="74">
        <v>0.98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0.85599999999999998</v>
      </c>
      <c r="E71" s="74">
        <v>0.98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0.85599999999999998</v>
      </c>
      <c r="E72" s="74">
        <v>0.98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0.85599999999999998</v>
      </c>
      <c r="E74" s="74">
        <v>0.98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0.85599999999999998</v>
      </c>
      <c r="E75" s="74">
        <v>0.98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0.85599999999999998</v>
      </c>
      <c r="E76" s="74">
        <v>0.98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0.85599999999999998</v>
      </c>
      <c r="E77" s="74">
        <v>0.98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0.85599999999999998</v>
      </c>
      <c r="E79" s="74">
        <v>0.98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0.85599999999999998</v>
      </c>
      <c r="E80" s="74">
        <v>0.98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0.85599999999999998</v>
      </c>
      <c r="E81" s="74">
        <v>0.98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0.85599999999999998</v>
      </c>
      <c r="E82" s="74">
        <v>0.98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0.85599999999999998</v>
      </c>
      <c r="E83" s="74">
        <v>0.98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0.85599999999999998</v>
      </c>
      <c r="E84" s="74">
        <v>0.98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0.85599999999999998</v>
      </c>
      <c r="E85" s="74">
        <v>0.98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0.85599999999999998</v>
      </c>
      <c r="E86" s="74">
        <v>0.98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0.85599999999999998</v>
      </c>
      <c r="E87" s="74">
        <v>0.98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0.85599999999999998</v>
      </c>
      <c r="E88" s="74">
        <v>0.98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0.85599999999999998</v>
      </c>
      <c r="E89" s="74">
        <v>0.98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0.85599999999999998</v>
      </c>
      <c r="E90" s="74">
        <v>0.98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0.85599999999999998</v>
      </c>
      <c r="E91" s="74">
        <v>0.98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0.85599999999999998</v>
      </c>
      <c r="E92" s="74">
        <v>0.98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0.85599999999999998</v>
      </c>
      <c r="E93" s="74">
        <v>0.98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0.85599999999999998</v>
      </c>
      <c r="E94" s="74">
        <v>0.98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0.85599999999999998</v>
      </c>
      <c r="E96" s="74">
        <v>0.98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0.85599999999999998</v>
      </c>
      <c r="E97" s="74">
        <v>0.98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0.85599999999999998</v>
      </c>
      <c r="E99" s="74">
        <v>0.98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0.85599999999999998</v>
      </c>
      <c r="E101" s="74">
        <v>0.98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0.85599999999999998</v>
      </c>
      <c r="E103" s="74">
        <v>0.98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0.85599999999999998</v>
      </c>
      <c r="E105" s="74">
        <v>0.98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0.85599999999999998</v>
      </c>
      <c r="E106" s="74">
        <v>0.98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0.85599999999999998</v>
      </c>
      <c r="E107" s="74">
        <v>0.98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0.85599999999999998</v>
      </c>
      <c r="E109" s="74">
        <v>0.98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0.85599999999999998</v>
      </c>
      <c r="E110" s="74">
        <v>0.98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0.85599999999999998</v>
      </c>
      <c r="E111" s="74">
        <v>0.98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6.49</v>
      </c>
      <c r="F116" s="74">
        <v>0.25</v>
      </c>
      <c r="G116" s="74">
        <v>0.25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6.49</v>
      </c>
      <c r="F117" s="74">
        <v>0.25</v>
      </c>
      <c r="G117" s="74">
        <v>0.25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6.49</v>
      </c>
      <c r="F118" s="74">
        <v>0.25</v>
      </c>
      <c r="G118" s="74">
        <v>0.25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6.49</v>
      </c>
      <c r="F119" s="74">
        <v>0.25</v>
      </c>
      <c r="G119" s="74">
        <v>0.25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6.49</v>
      </c>
      <c r="F120" s="74">
        <v>0.25</v>
      </c>
      <c r="G120" s="74">
        <v>0.25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6.49</v>
      </c>
      <c r="F121" s="74">
        <v>0.61</v>
      </c>
      <c r="G121" s="74">
        <v>0.61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6.49</v>
      </c>
      <c r="F122" s="74">
        <v>0.25</v>
      </c>
      <c r="G122" s="74">
        <v>0.25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6.49</v>
      </c>
      <c r="F123" s="74">
        <v>0.25</v>
      </c>
      <c r="G123" s="74">
        <v>0.25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6.49</v>
      </c>
      <c r="F124" s="74">
        <v>0.61</v>
      </c>
      <c r="G124" s="74">
        <v>0.61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6.49</v>
      </c>
      <c r="F125" s="74">
        <v>0.25</v>
      </c>
      <c r="G125" s="74">
        <v>0.25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6.49</v>
      </c>
      <c r="F126" s="74">
        <v>0.25</v>
      </c>
      <c r="G126" s="74">
        <v>0.25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6.49</v>
      </c>
      <c r="F127" s="74">
        <v>0.61</v>
      </c>
      <c r="G127" s="74">
        <v>0.61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6.49</v>
      </c>
      <c r="F128" s="74">
        <v>0.25</v>
      </c>
      <c r="G128" s="74">
        <v>0.25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6.49</v>
      </c>
      <c r="F129" s="74">
        <v>0.61</v>
      </c>
      <c r="G129" s="74">
        <v>0.61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6.49</v>
      </c>
      <c r="F130" s="74">
        <v>0.61</v>
      </c>
      <c r="G130" s="74">
        <v>0.61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6.49</v>
      </c>
      <c r="F131" s="74">
        <v>0.25</v>
      </c>
      <c r="G131" s="74">
        <v>0.25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6.49</v>
      </c>
      <c r="F132" s="74">
        <v>0.25</v>
      </c>
      <c r="G132" s="74">
        <v>0.25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6.49</v>
      </c>
      <c r="F133" s="74">
        <v>0.25</v>
      </c>
      <c r="G133" s="74">
        <v>0.25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6.49</v>
      </c>
      <c r="F134" s="74">
        <v>0.25</v>
      </c>
      <c r="G134" s="74">
        <v>0.25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6.49</v>
      </c>
      <c r="F135" s="74">
        <v>0.61</v>
      </c>
      <c r="G135" s="74">
        <v>0.61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6.49</v>
      </c>
      <c r="F136" s="74">
        <v>0.25</v>
      </c>
      <c r="G136" s="74">
        <v>0.25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6.49</v>
      </c>
      <c r="F137" s="74">
        <v>0.25</v>
      </c>
      <c r="G137" s="74">
        <v>0.25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6.49</v>
      </c>
      <c r="F138" s="74">
        <v>0.61</v>
      </c>
      <c r="G138" s="74">
        <v>0.61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6.49</v>
      </c>
      <c r="F139" s="74">
        <v>0.61</v>
      </c>
      <c r="G139" s="74">
        <v>0.61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6.49</v>
      </c>
      <c r="F140" s="74">
        <v>0.61</v>
      </c>
      <c r="G140" s="74">
        <v>0.61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6.49</v>
      </c>
      <c r="F141" s="74">
        <v>0.25</v>
      </c>
      <c r="G141" s="74">
        <v>0.25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6.49</v>
      </c>
      <c r="F142" s="74">
        <v>0.25</v>
      </c>
      <c r="G142" s="74">
        <v>0.25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6.49</v>
      </c>
      <c r="F143" s="74">
        <v>0.61</v>
      </c>
      <c r="G143" s="74">
        <v>0.61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6.49</v>
      </c>
      <c r="F144" s="74">
        <v>0.61</v>
      </c>
      <c r="G144" s="74">
        <v>0.61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6.49</v>
      </c>
      <c r="F145" s="74">
        <v>0.25</v>
      </c>
      <c r="G145" s="74">
        <v>0.25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6.49</v>
      </c>
      <c r="F146" s="74">
        <v>0.378</v>
      </c>
      <c r="G146" s="74">
        <v>0.378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6.49</v>
      </c>
      <c r="F147" s="74">
        <v>0.61</v>
      </c>
      <c r="G147" s="74">
        <v>0.61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6.49</v>
      </c>
      <c r="F148" s="74">
        <v>0.25</v>
      </c>
      <c r="G148" s="74">
        <v>0.25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1740833.89</v>
      </c>
      <c r="D151" s="74">
        <v>2.8</v>
      </c>
    </row>
    <row r="152" spans="1:11">
      <c r="A152" s="74" t="s">
        <v>662</v>
      </c>
      <c r="B152" s="74" t="s">
        <v>663</v>
      </c>
      <c r="C152" s="74">
        <v>1150743.28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15361.73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15979.3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146456.26999999999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155392.51999999999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13214.17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13166.31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4827.62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5043.04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24867.27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917811.99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423394.78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5318.9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1.04</v>
      </c>
      <c r="F197" s="74">
        <v>659.45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1.0900000000000001</v>
      </c>
      <c r="F198" s="74">
        <v>691.45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8.24</v>
      </c>
      <c r="F199" s="74">
        <v>5241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9.32</v>
      </c>
      <c r="F200" s="74">
        <v>5933.39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0.86</v>
      </c>
      <c r="F201" s="74">
        <v>548.76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0.86</v>
      </c>
      <c r="F202" s="74">
        <v>546.41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0.33</v>
      </c>
      <c r="F203" s="74">
        <v>212.78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0.35</v>
      </c>
      <c r="F204" s="74">
        <v>224.13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1.49</v>
      </c>
      <c r="F205" s="74">
        <v>945.8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35.15</v>
      </c>
      <c r="F208" s="74">
        <v>79441.14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6394.09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15952.33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183737.10159999999</v>
      </c>
      <c r="C221" s="74">
        <v>221.95570000000001</v>
      </c>
      <c r="D221" s="74">
        <v>773.29700000000003</v>
      </c>
      <c r="E221" s="74">
        <v>0</v>
      </c>
      <c r="F221" s="74">
        <v>2.3E-3</v>
      </c>
      <c r="G221" s="74">
        <v>263698.60220000002</v>
      </c>
      <c r="H221" s="74">
        <v>70702.883700000006</v>
      </c>
    </row>
    <row r="222" spans="1:8">
      <c r="A222" s="74" t="s">
        <v>689</v>
      </c>
      <c r="B222" s="74">
        <v>153490.51730000001</v>
      </c>
      <c r="C222" s="74">
        <v>184.3751</v>
      </c>
      <c r="D222" s="74">
        <v>631.39760000000001</v>
      </c>
      <c r="E222" s="74">
        <v>0</v>
      </c>
      <c r="F222" s="74">
        <v>1.9E-3</v>
      </c>
      <c r="G222" s="74">
        <v>215304.019</v>
      </c>
      <c r="H222" s="74">
        <v>58929.487200000003</v>
      </c>
    </row>
    <row r="223" spans="1:8">
      <c r="A223" s="74" t="s">
        <v>690</v>
      </c>
      <c r="B223" s="74">
        <v>185797.19839999999</v>
      </c>
      <c r="C223" s="74">
        <v>229.38210000000001</v>
      </c>
      <c r="D223" s="74">
        <v>851.12369999999999</v>
      </c>
      <c r="E223" s="74">
        <v>0</v>
      </c>
      <c r="F223" s="74">
        <v>2.5000000000000001E-3</v>
      </c>
      <c r="G223" s="74">
        <v>290266.79920000001</v>
      </c>
      <c r="H223" s="74">
        <v>72132.093299999993</v>
      </c>
    </row>
    <row r="224" spans="1:8">
      <c r="A224" s="74" t="s">
        <v>691</v>
      </c>
      <c r="B224" s="74">
        <v>208831.7984</v>
      </c>
      <c r="C224" s="74">
        <v>262.29399999999998</v>
      </c>
      <c r="D224" s="74">
        <v>1019.3011</v>
      </c>
      <c r="E224" s="74">
        <v>0</v>
      </c>
      <c r="F224" s="74">
        <v>2.8999999999999998E-3</v>
      </c>
      <c r="G224" s="74">
        <v>347645.97739999997</v>
      </c>
      <c r="H224" s="74">
        <v>81651.486199999999</v>
      </c>
    </row>
    <row r="225" spans="1:19">
      <c r="A225" s="74" t="s">
        <v>398</v>
      </c>
      <c r="B225" s="74">
        <v>249573.0338</v>
      </c>
      <c r="C225" s="74">
        <v>316.73469999999998</v>
      </c>
      <c r="D225" s="74">
        <v>1263.9491</v>
      </c>
      <c r="E225" s="74">
        <v>0</v>
      </c>
      <c r="F225" s="74">
        <v>3.5999999999999999E-3</v>
      </c>
      <c r="G225" s="74">
        <v>431102.82449999999</v>
      </c>
      <c r="H225" s="74">
        <v>98002.404899999994</v>
      </c>
    </row>
    <row r="226" spans="1:19">
      <c r="A226" s="74" t="s">
        <v>692</v>
      </c>
      <c r="B226" s="74">
        <v>271627.13370000001</v>
      </c>
      <c r="C226" s="74">
        <v>347.05329999999998</v>
      </c>
      <c r="D226" s="74">
        <v>1408.2678000000001</v>
      </c>
      <c r="E226" s="74">
        <v>0</v>
      </c>
      <c r="F226" s="74">
        <v>4.0000000000000001E-3</v>
      </c>
      <c r="G226" s="74">
        <v>480337.80660000001</v>
      </c>
      <c r="H226" s="74">
        <v>106962.8941</v>
      </c>
    </row>
    <row r="227" spans="1:19">
      <c r="A227" s="74" t="s">
        <v>693</v>
      </c>
      <c r="B227" s="74">
        <v>305031.39980000001</v>
      </c>
      <c r="C227" s="74">
        <v>391.16520000000003</v>
      </c>
      <c r="D227" s="74">
        <v>1601.5082</v>
      </c>
      <c r="E227" s="74">
        <v>0</v>
      </c>
      <c r="F227" s="74">
        <v>4.4999999999999997E-3</v>
      </c>
      <c r="G227" s="74">
        <v>546255.84230000002</v>
      </c>
      <c r="H227" s="74">
        <v>120301.58259999999</v>
      </c>
    </row>
    <row r="228" spans="1:19">
      <c r="A228" s="74" t="s">
        <v>694</v>
      </c>
      <c r="B228" s="74">
        <v>294817.40960000001</v>
      </c>
      <c r="C228" s="74">
        <v>377.64049999999997</v>
      </c>
      <c r="D228" s="74">
        <v>1541.9073000000001</v>
      </c>
      <c r="E228" s="74">
        <v>0</v>
      </c>
      <c r="F228" s="74">
        <v>4.4000000000000003E-3</v>
      </c>
      <c r="G228" s="74">
        <v>525924.67020000005</v>
      </c>
      <c r="H228" s="74">
        <v>116218.2945</v>
      </c>
    </row>
    <row r="229" spans="1:19">
      <c r="A229" s="74" t="s">
        <v>695</v>
      </c>
      <c r="B229" s="74">
        <v>254967.99</v>
      </c>
      <c r="C229" s="74">
        <v>324.95679999999999</v>
      </c>
      <c r="D229" s="74">
        <v>1310.5331000000001</v>
      </c>
      <c r="E229" s="74">
        <v>0</v>
      </c>
      <c r="F229" s="74">
        <v>3.7000000000000002E-3</v>
      </c>
      <c r="G229" s="74">
        <v>446998.20870000002</v>
      </c>
      <c r="H229" s="74">
        <v>100298.17019999999</v>
      </c>
    </row>
    <row r="230" spans="1:19">
      <c r="A230" s="74" t="s">
        <v>696</v>
      </c>
      <c r="B230" s="74">
        <v>222944.92869999999</v>
      </c>
      <c r="C230" s="74">
        <v>281.33679999999998</v>
      </c>
      <c r="D230" s="74">
        <v>1106.6268</v>
      </c>
      <c r="E230" s="74">
        <v>0</v>
      </c>
      <c r="F230" s="74">
        <v>3.2000000000000002E-3</v>
      </c>
      <c r="G230" s="74">
        <v>377436.17550000001</v>
      </c>
      <c r="H230" s="74">
        <v>87339.312699999995</v>
      </c>
    </row>
    <row r="231" spans="1:19">
      <c r="A231" s="74" t="s">
        <v>697</v>
      </c>
      <c r="B231" s="74">
        <v>186631.3322</v>
      </c>
      <c r="C231" s="74">
        <v>231.96209999999999</v>
      </c>
      <c r="D231" s="74">
        <v>876.65650000000005</v>
      </c>
      <c r="E231" s="74">
        <v>0</v>
      </c>
      <c r="F231" s="74">
        <v>2.5000000000000001E-3</v>
      </c>
      <c r="G231" s="74">
        <v>298982.82059999998</v>
      </c>
      <c r="H231" s="74">
        <v>72655.751300000004</v>
      </c>
    </row>
    <row r="232" spans="1:19">
      <c r="A232" s="74" t="s">
        <v>698</v>
      </c>
      <c r="B232" s="74">
        <v>172368.69190000001</v>
      </c>
      <c r="C232" s="74">
        <v>208.1705</v>
      </c>
      <c r="D232" s="74">
        <v>724.72119999999995</v>
      </c>
      <c r="E232" s="74">
        <v>0</v>
      </c>
      <c r="F232" s="74">
        <v>2.0999999999999999E-3</v>
      </c>
      <c r="G232" s="74">
        <v>247133.69130000001</v>
      </c>
      <c r="H232" s="74">
        <v>66321.554600000003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2689820</v>
      </c>
      <c r="C234" s="74">
        <v>3377.0268000000001</v>
      </c>
      <c r="D234" s="74">
        <v>13109.2893</v>
      </c>
      <c r="E234" s="74">
        <v>0</v>
      </c>
      <c r="F234" s="74">
        <v>3.7600000000000001E-2</v>
      </c>
      <c r="G234" s="75">
        <v>4471090</v>
      </c>
      <c r="H234" s="75">
        <v>1051520</v>
      </c>
    </row>
    <row r="235" spans="1:19">
      <c r="A235" s="74" t="s">
        <v>700</v>
      </c>
      <c r="B235" s="74">
        <v>153490.51730000001</v>
      </c>
      <c r="C235" s="74">
        <v>184.3751</v>
      </c>
      <c r="D235" s="74">
        <v>631.39760000000001</v>
      </c>
      <c r="E235" s="74">
        <v>0</v>
      </c>
      <c r="F235" s="74">
        <v>1.9E-3</v>
      </c>
      <c r="G235" s="74">
        <v>215304.019</v>
      </c>
      <c r="H235" s="74">
        <v>58929.487200000003</v>
      </c>
    </row>
    <row r="236" spans="1:19">
      <c r="A236" s="74" t="s">
        <v>701</v>
      </c>
      <c r="B236" s="74">
        <v>305031.39980000001</v>
      </c>
      <c r="C236" s="74">
        <v>391.16520000000003</v>
      </c>
      <c r="D236" s="74">
        <v>1601.5082</v>
      </c>
      <c r="E236" s="74">
        <v>0</v>
      </c>
      <c r="F236" s="74">
        <v>4.4999999999999997E-3</v>
      </c>
      <c r="G236" s="74">
        <v>546255.84230000002</v>
      </c>
      <c r="H236" s="74">
        <v>120301.58259999999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583434000000</v>
      </c>
      <c r="C239" s="74">
        <v>487399.473</v>
      </c>
      <c r="D239" s="74" t="s">
        <v>737</v>
      </c>
      <c r="E239" s="74">
        <v>115409.09600000001</v>
      </c>
      <c r="F239" s="74">
        <v>136430.36799999999</v>
      </c>
      <c r="G239" s="74">
        <v>26209.68</v>
      </c>
      <c r="H239" s="74">
        <v>0</v>
      </c>
      <c r="I239" s="74">
        <v>199549.46599999999</v>
      </c>
      <c r="J239" s="74">
        <v>3589.95</v>
      </c>
      <c r="K239" s="74">
        <v>3817.547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2393.366</v>
      </c>
      <c r="R239" s="74">
        <v>0</v>
      </c>
      <c r="S239" s="74">
        <v>0</v>
      </c>
    </row>
    <row r="240" spans="1:19">
      <c r="A240" s="74" t="s">
        <v>689</v>
      </c>
      <c r="B240" s="75">
        <v>476361000000</v>
      </c>
      <c r="C240" s="74">
        <v>450485.92700000003</v>
      </c>
      <c r="D240" s="74" t="s">
        <v>738</v>
      </c>
      <c r="E240" s="74">
        <v>108704.859</v>
      </c>
      <c r="F240" s="74">
        <v>134943.93599999999</v>
      </c>
      <c r="G240" s="74">
        <v>25725.72</v>
      </c>
      <c r="H240" s="74">
        <v>0</v>
      </c>
      <c r="I240" s="74">
        <v>171334.32</v>
      </c>
      <c r="J240" s="74">
        <v>3589.95</v>
      </c>
      <c r="K240" s="74">
        <v>3306.9630000000002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2880.18</v>
      </c>
      <c r="R240" s="74">
        <v>0</v>
      </c>
      <c r="S240" s="74">
        <v>0</v>
      </c>
    </row>
    <row r="241" spans="1:19">
      <c r="A241" s="74" t="s">
        <v>690</v>
      </c>
      <c r="B241" s="75">
        <v>642216000000</v>
      </c>
      <c r="C241" s="74">
        <v>507752.16700000002</v>
      </c>
      <c r="D241" s="74" t="s">
        <v>739</v>
      </c>
      <c r="E241" s="74">
        <v>87035.740999999995</v>
      </c>
      <c r="F241" s="74">
        <v>134092.70499999999</v>
      </c>
      <c r="G241" s="74">
        <v>26983.643</v>
      </c>
      <c r="H241" s="74">
        <v>0</v>
      </c>
      <c r="I241" s="74">
        <v>253094.13</v>
      </c>
      <c r="J241" s="74">
        <v>0</v>
      </c>
      <c r="K241" s="74">
        <v>4257.43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2288.518</v>
      </c>
      <c r="R241" s="74">
        <v>0</v>
      </c>
      <c r="S241" s="74">
        <v>0</v>
      </c>
    </row>
    <row r="242" spans="1:19">
      <c r="A242" s="74" t="s">
        <v>691</v>
      </c>
      <c r="B242" s="75">
        <v>769167000000</v>
      </c>
      <c r="C242" s="74">
        <v>565529.69499999995</v>
      </c>
      <c r="D242" s="74" t="s">
        <v>740</v>
      </c>
      <c r="E242" s="74">
        <v>108704.859</v>
      </c>
      <c r="F242" s="74">
        <v>134943.93599999999</v>
      </c>
      <c r="G242" s="74">
        <v>28506.915000000001</v>
      </c>
      <c r="H242" s="74">
        <v>0</v>
      </c>
      <c r="I242" s="74">
        <v>281711.51899999997</v>
      </c>
      <c r="J242" s="74">
        <v>3589.95</v>
      </c>
      <c r="K242" s="74">
        <v>5185.0690000000004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2887.4479999999999</v>
      </c>
      <c r="R242" s="74">
        <v>0</v>
      </c>
      <c r="S242" s="74">
        <v>0</v>
      </c>
    </row>
    <row r="243" spans="1:19">
      <c r="A243" s="74" t="s">
        <v>398</v>
      </c>
      <c r="B243" s="75">
        <v>953816000000</v>
      </c>
      <c r="C243" s="74">
        <v>663175.36399999994</v>
      </c>
      <c r="D243" s="74" t="s">
        <v>741</v>
      </c>
      <c r="E243" s="74">
        <v>115409.09600000001</v>
      </c>
      <c r="F243" s="74">
        <v>136430.36799999999</v>
      </c>
      <c r="G243" s="74">
        <v>31376.772000000001</v>
      </c>
      <c r="H243" s="74">
        <v>0</v>
      </c>
      <c r="I243" s="74">
        <v>367987.94300000003</v>
      </c>
      <c r="J243" s="74">
        <v>3589.95</v>
      </c>
      <c r="K243" s="74">
        <v>5978.74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2402.4949999999999</v>
      </c>
      <c r="R243" s="74">
        <v>0</v>
      </c>
      <c r="S243" s="74">
        <v>0</v>
      </c>
    </row>
    <row r="244" spans="1:19">
      <c r="A244" s="74" t="s">
        <v>692</v>
      </c>
      <c r="B244" s="75">
        <v>1062750000000</v>
      </c>
      <c r="C244" s="74">
        <v>658219.69900000002</v>
      </c>
      <c r="D244" s="74" t="s">
        <v>742</v>
      </c>
      <c r="E244" s="74">
        <v>102647.053</v>
      </c>
      <c r="F244" s="74">
        <v>127075.755</v>
      </c>
      <c r="G244" s="74">
        <v>32072.178</v>
      </c>
      <c r="H244" s="74">
        <v>0</v>
      </c>
      <c r="I244" s="74">
        <v>388220.52899999998</v>
      </c>
      <c r="J244" s="74">
        <v>0</v>
      </c>
      <c r="K244" s="74">
        <v>5839.8770000000004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2364.3069999999998</v>
      </c>
      <c r="R244" s="74">
        <v>0</v>
      </c>
      <c r="S244" s="74">
        <v>0</v>
      </c>
    </row>
    <row r="245" spans="1:19">
      <c r="A245" s="74" t="s">
        <v>693</v>
      </c>
      <c r="B245" s="75">
        <v>1208590000000</v>
      </c>
      <c r="C245" s="74">
        <v>705993.402</v>
      </c>
      <c r="D245" s="74" t="s">
        <v>743</v>
      </c>
      <c r="E245" s="74">
        <v>102647.053</v>
      </c>
      <c r="F245" s="74">
        <v>127075.755</v>
      </c>
      <c r="G245" s="74">
        <v>31497.731</v>
      </c>
      <c r="H245" s="74">
        <v>0</v>
      </c>
      <c r="I245" s="74">
        <v>435526.96299999999</v>
      </c>
      <c r="J245" s="74">
        <v>0</v>
      </c>
      <c r="K245" s="74">
        <v>6319.8360000000002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2926.0650000000001</v>
      </c>
      <c r="R245" s="74">
        <v>0</v>
      </c>
      <c r="S245" s="74">
        <v>0</v>
      </c>
    </row>
    <row r="246" spans="1:19">
      <c r="A246" s="74" t="s">
        <v>694</v>
      </c>
      <c r="B246" s="75">
        <v>1163610000000</v>
      </c>
      <c r="C246" s="74">
        <v>737631.02599999995</v>
      </c>
      <c r="D246" s="74" t="s">
        <v>744</v>
      </c>
      <c r="E246" s="74">
        <v>108704.859</v>
      </c>
      <c r="F246" s="74">
        <v>134943.93599999999</v>
      </c>
      <c r="G246" s="74">
        <v>31374.937999999998</v>
      </c>
      <c r="H246" s="74">
        <v>0</v>
      </c>
      <c r="I246" s="74">
        <v>449125.02</v>
      </c>
      <c r="J246" s="74">
        <v>3589.95</v>
      </c>
      <c r="K246" s="74">
        <v>7002.2860000000001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2890.038</v>
      </c>
      <c r="R246" s="74">
        <v>0</v>
      </c>
      <c r="S246" s="74">
        <v>0</v>
      </c>
    </row>
    <row r="247" spans="1:19">
      <c r="A247" s="74" t="s">
        <v>695</v>
      </c>
      <c r="B247" s="75">
        <v>988984000000</v>
      </c>
      <c r="C247" s="74">
        <v>648088.77899999998</v>
      </c>
      <c r="D247" s="74" t="s">
        <v>745</v>
      </c>
      <c r="E247" s="74">
        <v>87035.740999999995</v>
      </c>
      <c r="F247" s="74">
        <v>134092.70499999999</v>
      </c>
      <c r="G247" s="74">
        <v>29461.089</v>
      </c>
      <c r="H247" s="74">
        <v>0</v>
      </c>
      <c r="I247" s="74">
        <v>388867.67099999997</v>
      </c>
      <c r="J247" s="74">
        <v>0</v>
      </c>
      <c r="K247" s="74">
        <v>6341.1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2290.4740000000002</v>
      </c>
      <c r="R247" s="74">
        <v>0</v>
      </c>
      <c r="S247" s="74">
        <v>0</v>
      </c>
    </row>
    <row r="248" spans="1:19">
      <c r="A248" s="74" t="s">
        <v>696</v>
      </c>
      <c r="B248" s="75">
        <v>835078000000</v>
      </c>
      <c r="C248" s="74">
        <v>572882.47199999995</v>
      </c>
      <c r="D248" s="74" t="s">
        <v>746</v>
      </c>
      <c r="E248" s="74">
        <v>108704.859</v>
      </c>
      <c r="F248" s="74">
        <v>134943.93599999999</v>
      </c>
      <c r="G248" s="74">
        <v>27429.487000000001</v>
      </c>
      <c r="H248" s="74">
        <v>0</v>
      </c>
      <c r="I248" s="74">
        <v>290075.31300000002</v>
      </c>
      <c r="J248" s="74">
        <v>3589.95</v>
      </c>
      <c r="K248" s="74">
        <v>5253.8329999999996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2885.0940000000001</v>
      </c>
      <c r="R248" s="74">
        <v>0</v>
      </c>
      <c r="S248" s="74">
        <v>0</v>
      </c>
    </row>
    <row r="249" spans="1:19">
      <c r="A249" s="74" t="s">
        <v>697</v>
      </c>
      <c r="B249" s="75">
        <v>661500000000</v>
      </c>
      <c r="C249" s="74">
        <v>530656.75100000005</v>
      </c>
      <c r="D249" s="74" t="s">
        <v>747</v>
      </c>
      <c r="E249" s="74">
        <v>115409.09600000001</v>
      </c>
      <c r="F249" s="74">
        <v>136430.36799999999</v>
      </c>
      <c r="G249" s="74">
        <v>27029.816999999999</v>
      </c>
      <c r="H249" s="74">
        <v>0</v>
      </c>
      <c r="I249" s="74">
        <v>240714.73499999999</v>
      </c>
      <c r="J249" s="74">
        <v>3589.95</v>
      </c>
      <c r="K249" s="74">
        <v>4561.8980000000001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2920.8870000000002</v>
      </c>
      <c r="R249" s="74">
        <v>0</v>
      </c>
      <c r="S249" s="74">
        <v>0</v>
      </c>
    </row>
    <row r="250" spans="1:19">
      <c r="A250" s="74" t="s">
        <v>698</v>
      </c>
      <c r="B250" s="75">
        <v>546784000000</v>
      </c>
      <c r="C250" s="74">
        <v>506707.22100000002</v>
      </c>
      <c r="D250" s="74" t="s">
        <v>748</v>
      </c>
      <c r="E250" s="74">
        <v>102000.622</v>
      </c>
      <c r="F250" s="74">
        <v>131971.07</v>
      </c>
      <c r="G250" s="74">
        <v>25764.109</v>
      </c>
      <c r="H250" s="74">
        <v>0</v>
      </c>
      <c r="I250" s="74">
        <v>236220.90700000001</v>
      </c>
      <c r="J250" s="74">
        <v>3589.95</v>
      </c>
      <c r="K250" s="74">
        <v>4313.558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2847.0039999999999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9892290000000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476361000000</v>
      </c>
      <c r="C253" s="74">
        <v>450485.92700000003</v>
      </c>
      <c r="D253" s="74"/>
      <c r="E253" s="74">
        <v>87035.740999999995</v>
      </c>
      <c r="F253" s="74">
        <v>127075.755</v>
      </c>
      <c r="G253" s="74">
        <v>25725.72</v>
      </c>
      <c r="H253" s="74">
        <v>0</v>
      </c>
      <c r="I253" s="74">
        <v>171334.32</v>
      </c>
      <c r="J253" s="74">
        <v>0</v>
      </c>
      <c r="K253" s="74">
        <v>3306.9630000000002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2288.518</v>
      </c>
      <c r="R253" s="74">
        <v>0</v>
      </c>
      <c r="S253" s="74">
        <v>0</v>
      </c>
    </row>
    <row r="254" spans="1:19">
      <c r="A254" s="74" t="s">
        <v>701</v>
      </c>
      <c r="B254" s="75">
        <v>1208590000000</v>
      </c>
      <c r="C254" s="74">
        <v>737631.02599999995</v>
      </c>
      <c r="D254" s="74"/>
      <c r="E254" s="74">
        <v>115409.09600000001</v>
      </c>
      <c r="F254" s="74">
        <v>136430.36799999999</v>
      </c>
      <c r="G254" s="74">
        <v>32072.178</v>
      </c>
      <c r="H254" s="74">
        <v>0</v>
      </c>
      <c r="I254" s="74">
        <v>449125.02</v>
      </c>
      <c r="J254" s="74">
        <v>3589.95</v>
      </c>
      <c r="K254" s="74">
        <v>7002.2860000000001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2926.0650000000001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294482.40999999997</v>
      </c>
      <c r="C257" s="74">
        <v>61183.06</v>
      </c>
      <c r="D257" s="74">
        <v>0</v>
      </c>
      <c r="E257" s="74">
        <v>355665.47</v>
      </c>
    </row>
    <row r="258" spans="1:5">
      <c r="A258" s="74" t="s">
        <v>735</v>
      </c>
      <c r="B258" s="74">
        <v>25.96</v>
      </c>
      <c r="C258" s="74">
        <v>5.39</v>
      </c>
      <c r="D258" s="74">
        <v>0</v>
      </c>
      <c r="E258" s="74">
        <v>31.35</v>
      </c>
    </row>
    <row r="259" spans="1:5">
      <c r="A259" s="74" t="s">
        <v>736</v>
      </c>
      <c r="B259" s="74">
        <v>25.96</v>
      </c>
      <c r="C259" s="74">
        <v>5.39</v>
      </c>
      <c r="D259" s="74">
        <v>0</v>
      </c>
      <c r="E259" s="74">
        <v>31.35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16078.66</v>
      </c>
      <c r="C2" s="74">
        <v>1417.21</v>
      </c>
      <c r="D2" s="74">
        <v>1417.21</v>
      </c>
    </row>
    <row r="3" spans="1:7">
      <c r="A3" s="74" t="s">
        <v>424</v>
      </c>
      <c r="B3" s="74">
        <v>16078.66</v>
      </c>
      <c r="C3" s="74">
        <v>1417.21</v>
      </c>
      <c r="D3" s="74">
        <v>1417.21</v>
      </c>
    </row>
    <row r="4" spans="1:7">
      <c r="A4" s="74" t="s">
        <v>425</v>
      </c>
      <c r="B4" s="74">
        <v>37288.839999999997</v>
      </c>
      <c r="C4" s="74">
        <v>3286.73</v>
      </c>
      <c r="D4" s="74">
        <v>3286.73</v>
      </c>
    </row>
    <row r="5" spans="1:7">
      <c r="A5" s="74" t="s">
        <v>426</v>
      </c>
      <c r="B5" s="74">
        <v>37288.839999999997</v>
      </c>
      <c r="C5" s="74">
        <v>3286.73</v>
      </c>
      <c r="D5" s="74">
        <v>3286.73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466.4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4314.82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56.46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887.39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79.790000000000006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4296.16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75.010000000000005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9527.25</v>
      </c>
      <c r="C28" s="74">
        <v>6551.41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0.85599999999999998</v>
      </c>
      <c r="E63" s="74">
        <v>0.98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0.85599999999999998</v>
      </c>
      <c r="E64" s="74">
        <v>0.98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0.85599999999999998</v>
      </c>
      <c r="E66" s="74">
        <v>0.98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0.85599999999999998</v>
      </c>
      <c r="E67" s="74">
        <v>0.98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0.85599999999999998</v>
      </c>
      <c r="E68" s="74">
        <v>0.98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0.85599999999999998</v>
      </c>
      <c r="E69" s="74">
        <v>0.98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0.85599999999999998</v>
      </c>
      <c r="E70" s="74">
        <v>0.98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0.85599999999999998</v>
      </c>
      <c r="E71" s="74">
        <v>0.98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0.85599999999999998</v>
      </c>
      <c r="E72" s="74">
        <v>0.98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0.85599999999999998</v>
      </c>
      <c r="E74" s="74">
        <v>0.98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0.85599999999999998</v>
      </c>
      <c r="E75" s="74">
        <v>0.98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0.85599999999999998</v>
      </c>
      <c r="E76" s="74">
        <v>0.98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0.85599999999999998</v>
      </c>
      <c r="E77" s="74">
        <v>0.98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0.85599999999999998</v>
      </c>
      <c r="E79" s="74">
        <v>0.98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0.85599999999999998</v>
      </c>
      <c r="E80" s="74">
        <v>0.98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0.85599999999999998</v>
      </c>
      <c r="E81" s="74">
        <v>0.98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0.85599999999999998</v>
      </c>
      <c r="E82" s="74">
        <v>0.98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0.85599999999999998</v>
      </c>
      <c r="E83" s="74">
        <v>0.98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0.85599999999999998</v>
      </c>
      <c r="E84" s="74">
        <v>0.98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0.85599999999999998</v>
      </c>
      <c r="E85" s="74">
        <v>0.98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0.85599999999999998</v>
      </c>
      <c r="E86" s="74">
        <v>0.98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0.85599999999999998</v>
      </c>
      <c r="E87" s="74">
        <v>0.98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0.85599999999999998</v>
      </c>
      <c r="E88" s="74">
        <v>0.98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0.85599999999999998</v>
      </c>
      <c r="E89" s="74">
        <v>0.98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0.85599999999999998</v>
      </c>
      <c r="E90" s="74">
        <v>0.98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0.85599999999999998</v>
      </c>
      <c r="E91" s="74">
        <v>0.98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0.85599999999999998</v>
      </c>
      <c r="E92" s="74">
        <v>0.98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0.85599999999999998</v>
      </c>
      <c r="E93" s="74">
        <v>0.98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0.85599999999999998</v>
      </c>
      <c r="E94" s="74">
        <v>0.98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0.85599999999999998</v>
      </c>
      <c r="E96" s="74">
        <v>0.98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0.85599999999999998</v>
      </c>
      <c r="E97" s="74">
        <v>0.98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0.85599999999999998</v>
      </c>
      <c r="E99" s="74">
        <v>0.98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0.85599999999999998</v>
      </c>
      <c r="E101" s="74">
        <v>0.98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0.85599999999999998</v>
      </c>
      <c r="E103" s="74">
        <v>0.98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0.85599999999999998</v>
      </c>
      <c r="E105" s="74">
        <v>0.98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0.85599999999999998</v>
      </c>
      <c r="E106" s="74">
        <v>0.98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0.85599999999999998</v>
      </c>
      <c r="E107" s="74">
        <v>0.98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0.85599999999999998</v>
      </c>
      <c r="E109" s="74">
        <v>0.98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0.85599999999999998</v>
      </c>
      <c r="E110" s="74">
        <v>0.98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0.85599999999999998</v>
      </c>
      <c r="E111" s="74">
        <v>0.98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6.49</v>
      </c>
      <c r="F116" s="74">
        <v>0.25</v>
      </c>
      <c r="G116" s="74">
        <v>0.25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6.49</v>
      </c>
      <c r="F117" s="74">
        <v>0.25</v>
      </c>
      <c r="G117" s="74">
        <v>0.25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6.49</v>
      </c>
      <c r="F118" s="74">
        <v>0.25</v>
      </c>
      <c r="G118" s="74">
        <v>0.25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6.49</v>
      </c>
      <c r="F119" s="74">
        <v>0.25</v>
      </c>
      <c r="G119" s="74">
        <v>0.25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6.49</v>
      </c>
      <c r="F120" s="74">
        <v>0.25</v>
      </c>
      <c r="G120" s="74">
        <v>0.25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6.49</v>
      </c>
      <c r="F121" s="74">
        <v>0.61</v>
      </c>
      <c r="G121" s="74">
        <v>0.61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6.49</v>
      </c>
      <c r="F122" s="74">
        <v>0.25</v>
      </c>
      <c r="G122" s="74">
        <v>0.25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6.49</v>
      </c>
      <c r="F123" s="74">
        <v>0.25</v>
      </c>
      <c r="G123" s="74">
        <v>0.25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6.49</v>
      </c>
      <c r="F124" s="74">
        <v>0.61</v>
      </c>
      <c r="G124" s="74">
        <v>0.61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6.49</v>
      </c>
      <c r="F125" s="74">
        <v>0.25</v>
      </c>
      <c r="G125" s="74">
        <v>0.25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6.49</v>
      </c>
      <c r="F126" s="74">
        <v>0.25</v>
      </c>
      <c r="G126" s="74">
        <v>0.25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6.49</v>
      </c>
      <c r="F127" s="74">
        <v>0.61</v>
      </c>
      <c r="G127" s="74">
        <v>0.61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6.49</v>
      </c>
      <c r="F128" s="74">
        <v>0.25</v>
      </c>
      <c r="G128" s="74">
        <v>0.25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6.49</v>
      </c>
      <c r="F129" s="74">
        <v>0.61</v>
      </c>
      <c r="G129" s="74">
        <v>0.61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6.49</v>
      </c>
      <c r="F130" s="74">
        <v>0.61</v>
      </c>
      <c r="G130" s="74">
        <v>0.61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6.49</v>
      </c>
      <c r="F131" s="74">
        <v>0.25</v>
      </c>
      <c r="G131" s="74">
        <v>0.25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6.49</v>
      </c>
      <c r="F132" s="74">
        <v>0.25</v>
      </c>
      <c r="G132" s="74">
        <v>0.25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6.49</v>
      </c>
      <c r="F133" s="74">
        <v>0.25</v>
      </c>
      <c r="G133" s="74">
        <v>0.25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6.49</v>
      </c>
      <c r="F134" s="74">
        <v>0.25</v>
      </c>
      <c r="G134" s="74">
        <v>0.25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6.49</v>
      </c>
      <c r="F135" s="74">
        <v>0.61</v>
      </c>
      <c r="G135" s="74">
        <v>0.61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6.49</v>
      </c>
      <c r="F136" s="74">
        <v>0.25</v>
      </c>
      <c r="G136" s="74">
        <v>0.25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6.49</v>
      </c>
      <c r="F137" s="74">
        <v>0.25</v>
      </c>
      <c r="G137" s="74">
        <v>0.25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6.49</v>
      </c>
      <c r="F138" s="74">
        <v>0.61</v>
      </c>
      <c r="G138" s="74">
        <v>0.61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6.49</v>
      </c>
      <c r="F139" s="74">
        <v>0.61</v>
      </c>
      <c r="G139" s="74">
        <v>0.61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6.49</v>
      </c>
      <c r="F140" s="74">
        <v>0.61</v>
      </c>
      <c r="G140" s="74">
        <v>0.61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6.49</v>
      </c>
      <c r="F141" s="74">
        <v>0.25</v>
      </c>
      <c r="G141" s="74">
        <v>0.25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6.49</v>
      </c>
      <c r="F142" s="74">
        <v>0.25</v>
      </c>
      <c r="G142" s="74">
        <v>0.25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6.49</v>
      </c>
      <c r="F143" s="74">
        <v>0.61</v>
      </c>
      <c r="G143" s="74">
        <v>0.61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6.49</v>
      </c>
      <c r="F144" s="74">
        <v>0.61</v>
      </c>
      <c r="G144" s="74">
        <v>0.61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6.49</v>
      </c>
      <c r="F145" s="74">
        <v>0.25</v>
      </c>
      <c r="G145" s="74">
        <v>0.25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6.49</v>
      </c>
      <c r="F146" s="74">
        <v>0.378</v>
      </c>
      <c r="G146" s="74">
        <v>0.378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6.49</v>
      </c>
      <c r="F147" s="74">
        <v>0.61</v>
      </c>
      <c r="G147" s="74">
        <v>0.61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6.49</v>
      </c>
      <c r="F148" s="74">
        <v>0.25</v>
      </c>
      <c r="G148" s="74">
        <v>0.25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1576288.26</v>
      </c>
      <c r="D151" s="74">
        <v>2.8</v>
      </c>
    </row>
    <row r="152" spans="1:11">
      <c r="A152" s="74" t="s">
        <v>662</v>
      </c>
      <c r="B152" s="74" t="s">
        <v>663</v>
      </c>
      <c r="C152" s="74">
        <v>1041053.36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16760.900000000001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17075.400000000001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147846.03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148021.12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14611.75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14210.67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5233.9399999999996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5353.47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26824.45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743659.83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430869.93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5820.76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1.3</v>
      </c>
      <c r="F197" s="74">
        <v>827.07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1.33</v>
      </c>
      <c r="F198" s="74">
        <v>844.43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10.28</v>
      </c>
      <c r="F199" s="74">
        <v>6538.89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10.78</v>
      </c>
      <c r="F200" s="74">
        <v>6860.61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1.1200000000000001</v>
      </c>
      <c r="F201" s="74">
        <v>711.74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1.0900000000000001</v>
      </c>
      <c r="F202" s="74">
        <v>691.16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0.41</v>
      </c>
      <c r="F203" s="74">
        <v>263.60000000000002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0.43</v>
      </c>
      <c r="F204" s="74">
        <v>270.83999999999997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2</v>
      </c>
      <c r="F205" s="74">
        <v>1275.23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37.94</v>
      </c>
      <c r="F208" s="74">
        <v>85747.14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5784.6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14444.5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141386.98749999999</v>
      </c>
      <c r="C221" s="74">
        <v>206.94460000000001</v>
      </c>
      <c r="D221" s="74">
        <v>569.20650000000001</v>
      </c>
      <c r="E221" s="74">
        <v>0</v>
      </c>
      <c r="F221" s="74">
        <v>1.6000000000000001E-3</v>
      </c>
      <c r="G221" s="75">
        <v>4203140</v>
      </c>
      <c r="H221" s="74">
        <v>56883.051500000001</v>
      </c>
    </row>
    <row r="222" spans="1:8">
      <c r="A222" s="74" t="s">
        <v>689</v>
      </c>
      <c r="B222" s="74">
        <v>130297.8486</v>
      </c>
      <c r="C222" s="74">
        <v>191.6448</v>
      </c>
      <c r="D222" s="74">
        <v>531.29880000000003</v>
      </c>
      <c r="E222" s="74">
        <v>0</v>
      </c>
      <c r="F222" s="74">
        <v>1.5E-3</v>
      </c>
      <c r="G222" s="75">
        <v>3923290</v>
      </c>
      <c r="H222" s="74">
        <v>52515.808799999999</v>
      </c>
    </row>
    <row r="223" spans="1:8">
      <c r="A223" s="74" t="s">
        <v>690</v>
      </c>
      <c r="B223" s="74">
        <v>163130.5748</v>
      </c>
      <c r="C223" s="74">
        <v>249.91290000000001</v>
      </c>
      <c r="D223" s="74">
        <v>737.35059999999999</v>
      </c>
      <c r="E223" s="74">
        <v>0</v>
      </c>
      <c r="F223" s="74">
        <v>2.0999999999999999E-3</v>
      </c>
      <c r="G223" s="75">
        <v>5445520</v>
      </c>
      <c r="H223" s="74">
        <v>66757.746199999994</v>
      </c>
    </row>
    <row r="224" spans="1:8">
      <c r="A224" s="74" t="s">
        <v>691</v>
      </c>
      <c r="B224" s="74">
        <v>171334.503</v>
      </c>
      <c r="C224" s="74">
        <v>268.21730000000002</v>
      </c>
      <c r="D224" s="74">
        <v>815.92830000000004</v>
      </c>
      <c r="E224" s="74">
        <v>0</v>
      </c>
      <c r="F224" s="74">
        <v>2.3E-3</v>
      </c>
      <c r="G224" s="75">
        <v>6026180</v>
      </c>
      <c r="H224" s="74">
        <v>70695.085900000005</v>
      </c>
    </row>
    <row r="225" spans="1:19">
      <c r="A225" s="74" t="s">
        <v>398</v>
      </c>
      <c r="B225" s="74">
        <v>197173.25529999999</v>
      </c>
      <c r="C225" s="74">
        <v>314.45870000000002</v>
      </c>
      <c r="D225" s="74">
        <v>980.87599999999998</v>
      </c>
      <c r="E225" s="74">
        <v>0</v>
      </c>
      <c r="F225" s="74">
        <v>2.7000000000000001E-3</v>
      </c>
      <c r="G225" s="75">
        <v>7244770</v>
      </c>
      <c r="H225" s="74">
        <v>81942.211599999995</v>
      </c>
    </row>
    <row r="226" spans="1:19">
      <c r="A226" s="74" t="s">
        <v>692</v>
      </c>
      <c r="B226" s="74">
        <v>226311.80650000001</v>
      </c>
      <c r="C226" s="74">
        <v>366.68419999999998</v>
      </c>
      <c r="D226" s="74">
        <v>1167.4586999999999</v>
      </c>
      <c r="E226" s="74">
        <v>0</v>
      </c>
      <c r="F226" s="74">
        <v>3.2000000000000002E-3</v>
      </c>
      <c r="G226" s="75">
        <v>8623190</v>
      </c>
      <c r="H226" s="74">
        <v>94633.645600000003</v>
      </c>
    </row>
    <row r="227" spans="1:19">
      <c r="A227" s="74" t="s">
        <v>693</v>
      </c>
      <c r="B227" s="74">
        <v>253163.72690000001</v>
      </c>
      <c r="C227" s="74">
        <v>412.72089999999997</v>
      </c>
      <c r="D227" s="74">
        <v>1324.2774999999999</v>
      </c>
      <c r="E227" s="74">
        <v>0</v>
      </c>
      <c r="F227" s="74">
        <v>3.5999999999999999E-3</v>
      </c>
      <c r="G227" s="75">
        <v>9781630</v>
      </c>
      <c r="H227" s="74">
        <v>106117.742</v>
      </c>
    </row>
    <row r="228" spans="1:19">
      <c r="A228" s="74" t="s">
        <v>694</v>
      </c>
      <c r="B228" s="74">
        <v>246109.44579999999</v>
      </c>
      <c r="C228" s="74">
        <v>400.32080000000002</v>
      </c>
      <c r="D228" s="74">
        <v>1280.8672999999999</v>
      </c>
      <c r="E228" s="74">
        <v>0</v>
      </c>
      <c r="F228" s="74">
        <v>3.5000000000000001E-3</v>
      </c>
      <c r="G228" s="75">
        <v>9460940</v>
      </c>
      <c r="H228" s="74">
        <v>103069.8244</v>
      </c>
    </row>
    <row r="229" spans="1:19">
      <c r="A229" s="74" t="s">
        <v>695</v>
      </c>
      <c r="B229" s="74">
        <v>218121.7219</v>
      </c>
      <c r="C229" s="74">
        <v>351.67919999999998</v>
      </c>
      <c r="D229" s="74">
        <v>1112.6588999999999</v>
      </c>
      <c r="E229" s="74">
        <v>0</v>
      </c>
      <c r="F229" s="74">
        <v>3.0999999999999999E-3</v>
      </c>
      <c r="G229" s="75">
        <v>8218330</v>
      </c>
      <c r="H229" s="74">
        <v>91033.477799999993</v>
      </c>
    </row>
    <row r="230" spans="1:19">
      <c r="A230" s="74" t="s">
        <v>696</v>
      </c>
      <c r="B230" s="74">
        <v>181436.02780000001</v>
      </c>
      <c r="C230" s="74">
        <v>286.1712</v>
      </c>
      <c r="D230" s="74">
        <v>879.51729999999998</v>
      </c>
      <c r="E230" s="74">
        <v>0</v>
      </c>
      <c r="F230" s="74">
        <v>2.3999999999999998E-3</v>
      </c>
      <c r="G230" s="75">
        <v>6495950</v>
      </c>
      <c r="H230" s="74">
        <v>75079.559699999998</v>
      </c>
    </row>
    <row r="231" spans="1:19">
      <c r="A231" s="74" t="s">
        <v>697</v>
      </c>
      <c r="B231" s="74">
        <v>149849.34150000001</v>
      </c>
      <c r="C231" s="74">
        <v>229.6626</v>
      </c>
      <c r="D231" s="74">
        <v>678.01649999999995</v>
      </c>
      <c r="E231" s="74">
        <v>0</v>
      </c>
      <c r="F231" s="74">
        <v>1.9E-3</v>
      </c>
      <c r="G231" s="75">
        <v>5007330</v>
      </c>
      <c r="H231" s="74">
        <v>61332.4251</v>
      </c>
    </row>
    <row r="232" spans="1:19">
      <c r="A232" s="74" t="s">
        <v>698</v>
      </c>
      <c r="B232" s="74">
        <v>141787.45240000001</v>
      </c>
      <c r="C232" s="74">
        <v>206.89789999999999</v>
      </c>
      <c r="D232" s="74">
        <v>566.24059999999997</v>
      </c>
      <c r="E232" s="74">
        <v>0</v>
      </c>
      <c r="F232" s="74">
        <v>1.6000000000000001E-3</v>
      </c>
      <c r="G232" s="75">
        <v>4181200</v>
      </c>
      <c r="H232" s="74">
        <v>56980.172400000003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2220100</v>
      </c>
      <c r="C234" s="74">
        <v>3485.3150000000001</v>
      </c>
      <c r="D234" s="74">
        <v>10643.697</v>
      </c>
      <c r="E234" s="74">
        <v>0</v>
      </c>
      <c r="F234" s="74">
        <v>2.9600000000000001E-2</v>
      </c>
      <c r="G234" s="75">
        <v>78611500</v>
      </c>
      <c r="H234" s="74">
        <v>917040.75100000005</v>
      </c>
    </row>
    <row r="235" spans="1:19">
      <c r="A235" s="74" t="s">
        <v>700</v>
      </c>
      <c r="B235" s="74">
        <v>130297.8486</v>
      </c>
      <c r="C235" s="74">
        <v>191.6448</v>
      </c>
      <c r="D235" s="74">
        <v>531.29880000000003</v>
      </c>
      <c r="E235" s="74">
        <v>0</v>
      </c>
      <c r="F235" s="74">
        <v>1.5E-3</v>
      </c>
      <c r="G235" s="75">
        <v>3923290</v>
      </c>
      <c r="H235" s="74">
        <v>52515.808799999999</v>
      </c>
    </row>
    <row r="236" spans="1:19">
      <c r="A236" s="74" t="s">
        <v>701</v>
      </c>
      <c r="B236" s="74">
        <v>253163.72690000001</v>
      </c>
      <c r="C236" s="74">
        <v>412.72089999999997</v>
      </c>
      <c r="D236" s="74">
        <v>1324.2774999999999</v>
      </c>
      <c r="E236" s="74">
        <v>0</v>
      </c>
      <c r="F236" s="74">
        <v>3.5999999999999999E-3</v>
      </c>
      <c r="G236" s="75">
        <v>9781630</v>
      </c>
      <c r="H236" s="74">
        <v>106117.742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509397000000</v>
      </c>
      <c r="C239" s="74">
        <v>403937.75300000003</v>
      </c>
      <c r="D239" s="74" t="s">
        <v>749</v>
      </c>
      <c r="E239" s="74">
        <v>115409.09600000001</v>
      </c>
      <c r="F239" s="74">
        <v>136430.36799999999</v>
      </c>
      <c r="G239" s="74">
        <v>29967.334999999999</v>
      </c>
      <c r="H239" s="74">
        <v>0</v>
      </c>
      <c r="I239" s="74">
        <v>114088.59699999999</v>
      </c>
      <c r="J239" s="74">
        <v>3589.95</v>
      </c>
      <c r="K239" s="74">
        <v>2111.5990000000002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2340.808</v>
      </c>
      <c r="R239" s="74">
        <v>0</v>
      </c>
      <c r="S239" s="74">
        <v>0</v>
      </c>
    </row>
    <row r="240" spans="1:19">
      <c r="A240" s="74" t="s">
        <v>689</v>
      </c>
      <c r="B240" s="75">
        <v>475480000000</v>
      </c>
      <c r="C240" s="74">
        <v>422227.08500000002</v>
      </c>
      <c r="D240" s="74" t="s">
        <v>750</v>
      </c>
      <c r="E240" s="74">
        <v>115409.09600000001</v>
      </c>
      <c r="F240" s="74">
        <v>136430.36799999999</v>
      </c>
      <c r="G240" s="74">
        <v>30266.226999999999</v>
      </c>
      <c r="H240" s="74">
        <v>0</v>
      </c>
      <c r="I240" s="74">
        <v>131417.18</v>
      </c>
      <c r="J240" s="74">
        <v>3589.95</v>
      </c>
      <c r="K240" s="74">
        <v>2241.6779999999999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2872.5859999999998</v>
      </c>
      <c r="R240" s="74">
        <v>0</v>
      </c>
      <c r="S240" s="74">
        <v>0</v>
      </c>
    </row>
    <row r="241" spans="1:19">
      <c r="A241" s="74" t="s">
        <v>690</v>
      </c>
      <c r="B241" s="75">
        <v>659965000000</v>
      </c>
      <c r="C241" s="74">
        <v>515646.79599999997</v>
      </c>
      <c r="D241" s="74" t="s">
        <v>751</v>
      </c>
      <c r="E241" s="74">
        <v>115409.09600000001</v>
      </c>
      <c r="F241" s="74">
        <v>136430.36799999999</v>
      </c>
      <c r="G241" s="74">
        <v>32871.033000000003</v>
      </c>
      <c r="H241" s="74">
        <v>0</v>
      </c>
      <c r="I241" s="74">
        <v>222007.68400000001</v>
      </c>
      <c r="J241" s="74">
        <v>3589.95</v>
      </c>
      <c r="K241" s="74">
        <v>2981.306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2357.3589999999999</v>
      </c>
      <c r="R241" s="74">
        <v>0</v>
      </c>
      <c r="S241" s="74">
        <v>0</v>
      </c>
    </row>
    <row r="242" spans="1:19">
      <c r="A242" s="74" t="s">
        <v>691</v>
      </c>
      <c r="B242" s="75">
        <v>730338000000</v>
      </c>
      <c r="C242" s="74">
        <v>532396.75199999998</v>
      </c>
      <c r="D242" s="74" t="s">
        <v>752</v>
      </c>
      <c r="E242" s="74">
        <v>87035.740999999995</v>
      </c>
      <c r="F242" s="74">
        <v>134092.70499999999</v>
      </c>
      <c r="G242" s="74">
        <v>31930.874</v>
      </c>
      <c r="H242" s="74">
        <v>0</v>
      </c>
      <c r="I242" s="74">
        <v>273844.26400000002</v>
      </c>
      <c r="J242" s="74">
        <v>0</v>
      </c>
      <c r="K242" s="74">
        <v>3239.951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2253.2170000000001</v>
      </c>
      <c r="R242" s="74">
        <v>0</v>
      </c>
      <c r="S242" s="74">
        <v>0</v>
      </c>
    </row>
    <row r="243" spans="1:19">
      <c r="A243" s="74" t="s">
        <v>398</v>
      </c>
      <c r="B243" s="75">
        <v>878024000000</v>
      </c>
      <c r="C243" s="74">
        <v>618813.30099999998</v>
      </c>
      <c r="D243" s="74" t="s">
        <v>753</v>
      </c>
      <c r="E243" s="74">
        <v>108704.859</v>
      </c>
      <c r="F243" s="74">
        <v>134943.93599999999</v>
      </c>
      <c r="G243" s="74">
        <v>36089.815000000002</v>
      </c>
      <c r="H243" s="74">
        <v>0</v>
      </c>
      <c r="I243" s="74">
        <v>332454.79399999999</v>
      </c>
      <c r="J243" s="74">
        <v>0</v>
      </c>
      <c r="K243" s="74">
        <v>3767.9050000000002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2851.9920000000002</v>
      </c>
      <c r="R243" s="74">
        <v>0</v>
      </c>
      <c r="S243" s="74">
        <v>0</v>
      </c>
    </row>
    <row r="244" spans="1:19">
      <c r="A244" s="74" t="s">
        <v>692</v>
      </c>
      <c r="B244" s="75">
        <v>1045080000000</v>
      </c>
      <c r="C244" s="74">
        <v>705489.29399999999</v>
      </c>
      <c r="D244" s="74" t="s">
        <v>754</v>
      </c>
      <c r="E244" s="74">
        <v>115409.09600000001</v>
      </c>
      <c r="F244" s="74">
        <v>136430.36799999999</v>
      </c>
      <c r="G244" s="74">
        <v>40746.11</v>
      </c>
      <c r="H244" s="74">
        <v>0</v>
      </c>
      <c r="I244" s="74">
        <v>402946.505</v>
      </c>
      <c r="J244" s="74">
        <v>0</v>
      </c>
      <c r="K244" s="74">
        <v>7571.9560000000001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2385.259</v>
      </c>
      <c r="R244" s="74">
        <v>0</v>
      </c>
      <c r="S244" s="74">
        <v>0</v>
      </c>
    </row>
    <row r="245" spans="1:19">
      <c r="A245" s="74" t="s">
        <v>693</v>
      </c>
      <c r="B245" s="75">
        <v>1185480000000</v>
      </c>
      <c r="C245" s="74">
        <v>700431.24399999995</v>
      </c>
      <c r="D245" s="74" t="s">
        <v>726</v>
      </c>
      <c r="E245" s="74">
        <v>115409.09600000001</v>
      </c>
      <c r="F245" s="74">
        <v>136430.36799999999</v>
      </c>
      <c r="G245" s="74">
        <v>39718.972000000002</v>
      </c>
      <c r="H245" s="74">
        <v>0</v>
      </c>
      <c r="I245" s="74">
        <v>400715.11599999998</v>
      </c>
      <c r="J245" s="74">
        <v>0</v>
      </c>
      <c r="K245" s="74">
        <v>5751.64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2406.0529999999999</v>
      </c>
      <c r="R245" s="74">
        <v>0</v>
      </c>
      <c r="S245" s="74">
        <v>0</v>
      </c>
    </row>
    <row r="246" spans="1:19">
      <c r="A246" s="74" t="s">
        <v>694</v>
      </c>
      <c r="B246" s="75">
        <v>1146610000000</v>
      </c>
      <c r="C246" s="74">
        <v>699978.81799999997</v>
      </c>
      <c r="D246" s="74" t="s">
        <v>755</v>
      </c>
      <c r="E246" s="74">
        <v>115409.09600000001</v>
      </c>
      <c r="F246" s="74">
        <v>136430.36799999999</v>
      </c>
      <c r="G246" s="74">
        <v>37296.228000000003</v>
      </c>
      <c r="H246" s="74">
        <v>0</v>
      </c>
      <c r="I246" s="74">
        <v>399327.57799999998</v>
      </c>
      <c r="J246" s="74">
        <v>3589.95</v>
      </c>
      <c r="K246" s="74">
        <v>5520.9970000000003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2404.6019999999999</v>
      </c>
      <c r="R246" s="74">
        <v>0</v>
      </c>
      <c r="S246" s="74">
        <v>0</v>
      </c>
    </row>
    <row r="247" spans="1:19">
      <c r="A247" s="74" t="s">
        <v>695</v>
      </c>
      <c r="B247" s="75">
        <v>996014000000</v>
      </c>
      <c r="C247" s="74">
        <v>643505.04299999995</v>
      </c>
      <c r="D247" s="74" t="s">
        <v>756</v>
      </c>
      <c r="E247" s="74">
        <v>115409.09600000001</v>
      </c>
      <c r="F247" s="74">
        <v>136430.36799999999</v>
      </c>
      <c r="G247" s="74">
        <v>37258.476000000002</v>
      </c>
      <c r="H247" s="74">
        <v>0</v>
      </c>
      <c r="I247" s="74">
        <v>343419.158</v>
      </c>
      <c r="J247" s="74">
        <v>3589.95</v>
      </c>
      <c r="K247" s="74">
        <v>4994.7290000000003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2403.2669999999998</v>
      </c>
      <c r="R247" s="74">
        <v>0</v>
      </c>
      <c r="S247" s="74">
        <v>0</v>
      </c>
    </row>
    <row r="248" spans="1:19">
      <c r="A248" s="74" t="s">
        <v>696</v>
      </c>
      <c r="B248" s="75">
        <v>787272000000</v>
      </c>
      <c r="C248" s="74">
        <v>530073.59600000002</v>
      </c>
      <c r="D248" s="74" t="s">
        <v>757</v>
      </c>
      <c r="E248" s="74">
        <v>115409.09600000001</v>
      </c>
      <c r="F248" s="74">
        <v>136430.36799999999</v>
      </c>
      <c r="G248" s="74">
        <v>34135.186999999998</v>
      </c>
      <c r="H248" s="74">
        <v>0</v>
      </c>
      <c r="I248" s="74">
        <v>233574.39799999999</v>
      </c>
      <c r="J248" s="74">
        <v>3589.95</v>
      </c>
      <c r="K248" s="74">
        <v>4025.5810000000001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2909.0160000000001</v>
      </c>
      <c r="R248" s="74">
        <v>0</v>
      </c>
      <c r="S248" s="74">
        <v>0</v>
      </c>
    </row>
    <row r="249" spans="1:19">
      <c r="A249" s="74" t="s">
        <v>697</v>
      </c>
      <c r="B249" s="75">
        <v>606859000000</v>
      </c>
      <c r="C249" s="74">
        <v>425598.23300000001</v>
      </c>
      <c r="D249" s="74" t="s">
        <v>758</v>
      </c>
      <c r="E249" s="74">
        <v>115409.09600000001</v>
      </c>
      <c r="F249" s="74">
        <v>136430.36799999999</v>
      </c>
      <c r="G249" s="74">
        <v>30357.599999999999</v>
      </c>
      <c r="H249" s="74">
        <v>0</v>
      </c>
      <c r="I249" s="74">
        <v>134602.304</v>
      </c>
      <c r="J249" s="74">
        <v>3589.95</v>
      </c>
      <c r="K249" s="74">
        <v>2321.5540000000001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2887.3609999999999</v>
      </c>
      <c r="R249" s="74">
        <v>0</v>
      </c>
      <c r="S249" s="74">
        <v>0</v>
      </c>
    </row>
    <row r="250" spans="1:19">
      <c r="A250" s="74" t="s">
        <v>698</v>
      </c>
      <c r="B250" s="75">
        <v>506737000000</v>
      </c>
      <c r="C250" s="74">
        <v>391354.99</v>
      </c>
      <c r="D250" s="74" t="s">
        <v>759</v>
      </c>
      <c r="E250" s="74">
        <v>115409.09600000001</v>
      </c>
      <c r="F250" s="74">
        <v>136430.36799999999</v>
      </c>
      <c r="G250" s="74">
        <v>29726.054</v>
      </c>
      <c r="H250" s="74">
        <v>0</v>
      </c>
      <c r="I250" s="74">
        <v>100376.88</v>
      </c>
      <c r="J250" s="74">
        <v>3589.95</v>
      </c>
      <c r="K250" s="74">
        <v>2923.47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2899.1729999999998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9527250000000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475480000000</v>
      </c>
      <c r="C253" s="74">
        <v>391354.99</v>
      </c>
      <c r="D253" s="74"/>
      <c r="E253" s="74">
        <v>87035.740999999995</v>
      </c>
      <c r="F253" s="74">
        <v>134092.70499999999</v>
      </c>
      <c r="G253" s="74">
        <v>29726.054</v>
      </c>
      <c r="H253" s="74">
        <v>0</v>
      </c>
      <c r="I253" s="74">
        <v>100376.88</v>
      </c>
      <c r="J253" s="74">
        <v>0</v>
      </c>
      <c r="K253" s="74">
        <v>2111.5990000000002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2253.2170000000001</v>
      </c>
      <c r="R253" s="74">
        <v>0</v>
      </c>
      <c r="S253" s="74">
        <v>0</v>
      </c>
    </row>
    <row r="254" spans="1:19">
      <c r="A254" s="74" t="s">
        <v>701</v>
      </c>
      <c r="B254" s="75">
        <v>1185480000000</v>
      </c>
      <c r="C254" s="74">
        <v>705489.29399999999</v>
      </c>
      <c r="D254" s="74"/>
      <c r="E254" s="74">
        <v>115409.09600000001</v>
      </c>
      <c r="F254" s="74">
        <v>136430.36799999999</v>
      </c>
      <c r="G254" s="74">
        <v>40746.11</v>
      </c>
      <c r="H254" s="74">
        <v>0</v>
      </c>
      <c r="I254" s="74">
        <v>402946.505</v>
      </c>
      <c r="J254" s="74">
        <v>3589.95</v>
      </c>
      <c r="K254" s="74">
        <v>7571.9560000000001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2909.0160000000001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200910.59</v>
      </c>
      <c r="C257" s="74">
        <v>55980.77</v>
      </c>
      <c r="D257" s="74">
        <v>0</v>
      </c>
      <c r="E257" s="74">
        <v>256891.37</v>
      </c>
    </row>
    <row r="258" spans="1:5">
      <c r="A258" s="74" t="s">
        <v>735</v>
      </c>
      <c r="B258" s="74">
        <v>17.71</v>
      </c>
      <c r="C258" s="74">
        <v>4.93</v>
      </c>
      <c r="D258" s="74">
        <v>0</v>
      </c>
      <c r="E258" s="74">
        <v>22.64</v>
      </c>
    </row>
    <row r="259" spans="1:5">
      <c r="A259" s="74" t="s">
        <v>736</v>
      </c>
      <c r="B259" s="74">
        <v>17.71</v>
      </c>
      <c r="C259" s="74">
        <v>4.93</v>
      </c>
      <c r="D259" s="74">
        <v>0</v>
      </c>
      <c r="E259" s="74">
        <v>22.64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17158.810000000001</v>
      </c>
      <c r="C2" s="74">
        <v>1512.42</v>
      </c>
      <c r="D2" s="74">
        <v>1512.42</v>
      </c>
    </row>
    <row r="3" spans="1:7">
      <c r="A3" s="74" t="s">
        <v>424</v>
      </c>
      <c r="B3" s="74">
        <v>17158.810000000001</v>
      </c>
      <c r="C3" s="74">
        <v>1512.42</v>
      </c>
      <c r="D3" s="74">
        <v>1512.42</v>
      </c>
    </row>
    <row r="4" spans="1:7">
      <c r="A4" s="74" t="s">
        <v>425</v>
      </c>
      <c r="B4" s="74">
        <v>37182.94</v>
      </c>
      <c r="C4" s="74">
        <v>3277.39</v>
      </c>
      <c r="D4" s="74">
        <v>3277.39</v>
      </c>
    </row>
    <row r="5" spans="1:7">
      <c r="A5" s="74" t="s">
        <v>426</v>
      </c>
      <c r="B5" s="74">
        <v>37182.94</v>
      </c>
      <c r="C5" s="74">
        <v>3277.39</v>
      </c>
      <c r="D5" s="74">
        <v>3277.39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1417.19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3042.76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56.45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754.56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75.78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5834.14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75.290000000000006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8118.63</v>
      </c>
      <c r="C28" s="74">
        <v>9040.19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0.69799999999999995</v>
      </c>
      <c r="E63" s="74">
        <v>0.78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0.69799999999999995</v>
      </c>
      <c r="E64" s="74">
        <v>0.78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0.69799999999999995</v>
      </c>
      <c r="E66" s="74">
        <v>0.78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0.69799999999999995</v>
      </c>
      <c r="E67" s="74">
        <v>0.78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0.69799999999999995</v>
      </c>
      <c r="E68" s="74">
        <v>0.78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0.69799999999999995</v>
      </c>
      <c r="E69" s="74">
        <v>0.78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0.69799999999999995</v>
      </c>
      <c r="E70" s="74">
        <v>0.78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0.69799999999999995</v>
      </c>
      <c r="E71" s="74">
        <v>0.78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0.69799999999999995</v>
      </c>
      <c r="E72" s="74">
        <v>0.78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0.69799999999999995</v>
      </c>
      <c r="E74" s="74">
        <v>0.78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0.69799999999999995</v>
      </c>
      <c r="E75" s="74">
        <v>0.78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0.69799999999999995</v>
      </c>
      <c r="E76" s="74">
        <v>0.78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0.69799999999999995</v>
      </c>
      <c r="E77" s="74">
        <v>0.78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0.69799999999999995</v>
      </c>
      <c r="E79" s="74">
        <v>0.78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0.69799999999999995</v>
      </c>
      <c r="E80" s="74">
        <v>0.78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0.69799999999999995</v>
      </c>
      <c r="E81" s="74">
        <v>0.78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0.69799999999999995</v>
      </c>
      <c r="E82" s="74">
        <v>0.78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0.69799999999999995</v>
      </c>
      <c r="E83" s="74">
        <v>0.78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0.69799999999999995</v>
      </c>
      <c r="E84" s="74">
        <v>0.78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0.69799999999999995</v>
      </c>
      <c r="E85" s="74">
        <v>0.78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0.69799999999999995</v>
      </c>
      <c r="E86" s="74">
        <v>0.78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0.69799999999999995</v>
      </c>
      <c r="E87" s="74">
        <v>0.78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0.69799999999999995</v>
      </c>
      <c r="E88" s="74">
        <v>0.78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0.69799999999999995</v>
      </c>
      <c r="E89" s="74">
        <v>0.78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0.69799999999999995</v>
      </c>
      <c r="E90" s="74">
        <v>0.78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0.69799999999999995</v>
      </c>
      <c r="E91" s="74">
        <v>0.78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0.69799999999999995</v>
      </c>
      <c r="E92" s="74">
        <v>0.78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0.69799999999999995</v>
      </c>
      <c r="E93" s="74">
        <v>0.78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0.69799999999999995</v>
      </c>
      <c r="E94" s="74">
        <v>0.78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0.69799999999999995</v>
      </c>
      <c r="E96" s="74">
        <v>0.78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0.69799999999999995</v>
      </c>
      <c r="E97" s="74">
        <v>0.78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0.69799999999999995</v>
      </c>
      <c r="E99" s="74">
        <v>0.78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0.69799999999999995</v>
      </c>
      <c r="E101" s="74">
        <v>0.78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0.69799999999999995</v>
      </c>
      <c r="E103" s="74">
        <v>0.78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0.69799999999999995</v>
      </c>
      <c r="E105" s="74">
        <v>0.78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0.69799999999999995</v>
      </c>
      <c r="E106" s="74">
        <v>0.78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0.69799999999999995</v>
      </c>
      <c r="E107" s="74">
        <v>0.78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0.69799999999999995</v>
      </c>
      <c r="E109" s="74">
        <v>0.78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0.69799999999999995</v>
      </c>
      <c r="E110" s="74">
        <v>0.78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0.69799999999999995</v>
      </c>
      <c r="E111" s="74">
        <v>0.78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0.26200000000000001</v>
      </c>
      <c r="G116" s="74">
        <v>0.318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0.26200000000000001</v>
      </c>
      <c r="G117" s="74">
        <v>0.318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0.26200000000000001</v>
      </c>
      <c r="G118" s="74">
        <v>0.318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0.26200000000000001</v>
      </c>
      <c r="G119" s="74">
        <v>0.318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0.26200000000000001</v>
      </c>
      <c r="G120" s="74">
        <v>0.318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0.40200000000000002</v>
      </c>
      <c r="G121" s="74">
        <v>0.495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0.26200000000000001</v>
      </c>
      <c r="G122" s="74">
        <v>0.318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0.26200000000000001</v>
      </c>
      <c r="G123" s="74">
        <v>0.318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0.40200000000000002</v>
      </c>
      <c r="G124" s="74">
        <v>0.495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0.26200000000000001</v>
      </c>
      <c r="G125" s="74">
        <v>0.318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0.26200000000000001</v>
      </c>
      <c r="G126" s="74">
        <v>0.318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0.40200000000000002</v>
      </c>
      <c r="G127" s="74">
        <v>0.495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0.26200000000000001</v>
      </c>
      <c r="G128" s="74">
        <v>0.318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0.40200000000000002</v>
      </c>
      <c r="G129" s="74">
        <v>0.495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0.40200000000000002</v>
      </c>
      <c r="G130" s="74">
        <v>0.495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0.26200000000000001</v>
      </c>
      <c r="G131" s="74">
        <v>0.318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0.26200000000000001</v>
      </c>
      <c r="G132" s="74">
        <v>0.318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0.26200000000000001</v>
      </c>
      <c r="G133" s="74">
        <v>0.318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0.26200000000000001</v>
      </c>
      <c r="G134" s="74">
        <v>0.318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0.40200000000000002</v>
      </c>
      <c r="G135" s="74">
        <v>0.495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0.26200000000000001</v>
      </c>
      <c r="G136" s="74">
        <v>0.318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0.26200000000000001</v>
      </c>
      <c r="G137" s="74">
        <v>0.318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0.40200000000000002</v>
      </c>
      <c r="G138" s="74">
        <v>0.495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0.40200000000000002</v>
      </c>
      <c r="G139" s="74">
        <v>0.495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0.40200000000000002</v>
      </c>
      <c r="G140" s="74">
        <v>0.495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0.26200000000000001</v>
      </c>
      <c r="G141" s="74">
        <v>0.318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0.26200000000000001</v>
      </c>
      <c r="G142" s="74">
        <v>0.318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0.40200000000000002</v>
      </c>
      <c r="G143" s="74">
        <v>0.495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0.40200000000000002</v>
      </c>
      <c r="G144" s="74">
        <v>0.495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0.26200000000000001</v>
      </c>
      <c r="G145" s="74">
        <v>0.318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0.312</v>
      </c>
      <c r="G146" s="74">
        <v>0.38100000000000001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0.40200000000000002</v>
      </c>
      <c r="G147" s="74">
        <v>0.495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0.26200000000000001</v>
      </c>
      <c r="G148" s="74">
        <v>0.318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1641681.9</v>
      </c>
      <c r="D151" s="74">
        <v>2.8</v>
      </c>
    </row>
    <row r="152" spans="1:11">
      <c r="A152" s="74" t="s">
        <v>662</v>
      </c>
      <c r="B152" s="74" t="s">
        <v>663</v>
      </c>
      <c r="C152" s="74">
        <v>1200761.75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14511.12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14607.87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143794.73000000001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139276.5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12927.97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12327.48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4572.95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4660.18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24591.11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865789.04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399580.82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5042.12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1.02</v>
      </c>
      <c r="F197" s="74">
        <v>649.95000000000005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1.03</v>
      </c>
      <c r="F198" s="74">
        <v>656.43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8.68</v>
      </c>
      <c r="F199" s="74">
        <v>5524.06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8.74</v>
      </c>
      <c r="F200" s="74">
        <v>5560.37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0.89</v>
      </c>
      <c r="F201" s="74">
        <v>564.70000000000005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0.84</v>
      </c>
      <c r="F202" s="74">
        <v>533.19000000000005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0.33</v>
      </c>
      <c r="F203" s="74">
        <v>210.14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0.34</v>
      </c>
      <c r="F204" s="74">
        <v>215.28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1.57</v>
      </c>
      <c r="F205" s="74">
        <v>997.25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35.840000000000003</v>
      </c>
      <c r="F208" s="74">
        <v>80999.02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6672.01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15043.74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147746.75080000001</v>
      </c>
      <c r="C221" s="74">
        <v>222.58439999999999</v>
      </c>
      <c r="D221" s="74">
        <v>434.34640000000002</v>
      </c>
      <c r="E221" s="74">
        <v>0</v>
      </c>
      <c r="F221" s="74">
        <v>1.6999999999999999E-3</v>
      </c>
      <c r="G221" s="74">
        <v>772055.8898</v>
      </c>
      <c r="H221" s="74">
        <v>59306.292600000001</v>
      </c>
    </row>
    <row r="222" spans="1:8">
      <c r="A222" s="74" t="s">
        <v>689</v>
      </c>
      <c r="B222" s="74">
        <v>135065.49460000001</v>
      </c>
      <c r="C222" s="74">
        <v>207.5924</v>
      </c>
      <c r="D222" s="74">
        <v>417.22629999999998</v>
      </c>
      <c r="E222" s="74">
        <v>0</v>
      </c>
      <c r="F222" s="74">
        <v>1.6000000000000001E-3</v>
      </c>
      <c r="G222" s="74">
        <v>741687.47679999995</v>
      </c>
      <c r="H222" s="74">
        <v>54595.782800000001</v>
      </c>
    </row>
    <row r="223" spans="1:8">
      <c r="A223" s="74" t="s">
        <v>690</v>
      </c>
      <c r="B223" s="74">
        <v>145645.76980000001</v>
      </c>
      <c r="C223" s="74">
        <v>235.8227</v>
      </c>
      <c r="D223" s="74">
        <v>508.58089999999999</v>
      </c>
      <c r="E223" s="74">
        <v>0</v>
      </c>
      <c r="F223" s="74">
        <v>1.9E-3</v>
      </c>
      <c r="G223" s="74">
        <v>904259.08369999996</v>
      </c>
      <c r="H223" s="74">
        <v>59977.854500000001</v>
      </c>
    </row>
    <row r="224" spans="1:8">
      <c r="A224" s="74" t="s">
        <v>691</v>
      </c>
      <c r="B224" s="74">
        <v>155715.89129999999</v>
      </c>
      <c r="C224" s="74">
        <v>262.72699999999998</v>
      </c>
      <c r="D224" s="74">
        <v>595.70309999999995</v>
      </c>
      <c r="E224" s="74">
        <v>0</v>
      </c>
      <c r="F224" s="74">
        <v>2.3E-3</v>
      </c>
      <c r="G224" s="75">
        <v>1059300</v>
      </c>
      <c r="H224" s="74">
        <v>65103.664900000003</v>
      </c>
    </row>
    <row r="225" spans="1:19">
      <c r="A225" s="74" t="s">
        <v>398</v>
      </c>
      <c r="B225" s="74">
        <v>182891.55850000001</v>
      </c>
      <c r="C225" s="74">
        <v>319.72489999999999</v>
      </c>
      <c r="D225" s="74">
        <v>754.30700000000002</v>
      </c>
      <c r="E225" s="74">
        <v>0</v>
      </c>
      <c r="F225" s="74">
        <v>2.8E-3</v>
      </c>
      <c r="G225" s="75">
        <v>1341460</v>
      </c>
      <c r="H225" s="74">
        <v>77495.03</v>
      </c>
    </row>
    <row r="226" spans="1:19">
      <c r="A226" s="74" t="s">
        <v>692</v>
      </c>
      <c r="B226" s="74">
        <v>198701.94649999999</v>
      </c>
      <c r="C226" s="74">
        <v>354.06729999999999</v>
      </c>
      <c r="D226" s="74">
        <v>852.37390000000005</v>
      </c>
      <c r="E226" s="74">
        <v>0</v>
      </c>
      <c r="F226" s="74">
        <v>3.2000000000000002E-3</v>
      </c>
      <c r="G226" s="75">
        <v>1515940</v>
      </c>
      <c r="H226" s="74">
        <v>84813.284799999994</v>
      </c>
    </row>
    <row r="227" spans="1:19">
      <c r="A227" s="74" t="s">
        <v>693</v>
      </c>
      <c r="B227" s="74">
        <v>223693.0912</v>
      </c>
      <c r="C227" s="74">
        <v>403.12169999999998</v>
      </c>
      <c r="D227" s="74">
        <v>981.74890000000005</v>
      </c>
      <c r="E227" s="74">
        <v>0</v>
      </c>
      <c r="F227" s="74">
        <v>3.5999999999999999E-3</v>
      </c>
      <c r="G227" s="75">
        <v>1746080</v>
      </c>
      <c r="H227" s="74">
        <v>95898.097899999993</v>
      </c>
    </row>
    <row r="228" spans="1:19">
      <c r="A228" s="74" t="s">
        <v>694</v>
      </c>
      <c r="B228" s="74">
        <v>217862.1391</v>
      </c>
      <c r="C228" s="74">
        <v>392.00069999999999</v>
      </c>
      <c r="D228" s="74">
        <v>953.15359999999998</v>
      </c>
      <c r="E228" s="74">
        <v>0</v>
      </c>
      <c r="F228" s="74">
        <v>3.5000000000000001E-3</v>
      </c>
      <c r="G228" s="75">
        <v>1695220</v>
      </c>
      <c r="H228" s="74">
        <v>93341.746199999994</v>
      </c>
    </row>
    <row r="229" spans="1:19">
      <c r="A229" s="74" t="s">
        <v>695</v>
      </c>
      <c r="B229" s="74">
        <v>198075.6226</v>
      </c>
      <c r="C229" s="74">
        <v>353.3929</v>
      </c>
      <c r="D229" s="74">
        <v>851.85209999999995</v>
      </c>
      <c r="E229" s="74">
        <v>0</v>
      </c>
      <c r="F229" s="74">
        <v>3.2000000000000002E-3</v>
      </c>
      <c r="G229" s="75">
        <v>1515020</v>
      </c>
      <c r="H229" s="74">
        <v>84586.732699999993</v>
      </c>
    </row>
    <row r="230" spans="1:19">
      <c r="A230" s="74" t="s">
        <v>696</v>
      </c>
      <c r="B230" s="74">
        <v>160654.32990000001</v>
      </c>
      <c r="C230" s="74">
        <v>275.95510000000002</v>
      </c>
      <c r="D230" s="74">
        <v>638.59550000000002</v>
      </c>
      <c r="E230" s="74">
        <v>0</v>
      </c>
      <c r="F230" s="74">
        <v>2.3999999999999998E-3</v>
      </c>
      <c r="G230" s="75">
        <v>1135630</v>
      </c>
      <c r="H230" s="74">
        <v>67620.539399999994</v>
      </c>
    </row>
    <row r="231" spans="1:19">
      <c r="A231" s="74" t="s">
        <v>697</v>
      </c>
      <c r="B231" s="74">
        <v>136785.51759999999</v>
      </c>
      <c r="C231" s="74">
        <v>221.66470000000001</v>
      </c>
      <c r="D231" s="74">
        <v>478.56380000000001</v>
      </c>
      <c r="E231" s="74">
        <v>0</v>
      </c>
      <c r="F231" s="74">
        <v>1.8E-3</v>
      </c>
      <c r="G231" s="74">
        <v>850890.89150000003</v>
      </c>
      <c r="H231" s="74">
        <v>56346.516300000003</v>
      </c>
    </row>
    <row r="232" spans="1:19">
      <c r="A232" s="74" t="s">
        <v>698</v>
      </c>
      <c r="B232" s="74">
        <v>144792.78450000001</v>
      </c>
      <c r="C232" s="74">
        <v>223.43180000000001</v>
      </c>
      <c r="D232" s="74">
        <v>451.63150000000002</v>
      </c>
      <c r="E232" s="74">
        <v>0</v>
      </c>
      <c r="F232" s="74">
        <v>1.8E-3</v>
      </c>
      <c r="G232" s="74">
        <v>802861.25800000003</v>
      </c>
      <c r="H232" s="74">
        <v>58609.803200000002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2047630</v>
      </c>
      <c r="C234" s="74">
        <v>3472.0855000000001</v>
      </c>
      <c r="D234" s="74">
        <v>7918.0829000000003</v>
      </c>
      <c r="E234" s="74">
        <v>0</v>
      </c>
      <c r="F234" s="74">
        <v>2.9899999999999999E-2</v>
      </c>
      <c r="G234" s="75">
        <v>14080400</v>
      </c>
      <c r="H234" s="74">
        <v>857695.34530000004</v>
      </c>
    </row>
    <row r="235" spans="1:19">
      <c r="A235" s="74" t="s">
        <v>700</v>
      </c>
      <c r="B235" s="74">
        <v>135065.49460000001</v>
      </c>
      <c r="C235" s="74">
        <v>207.5924</v>
      </c>
      <c r="D235" s="74">
        <v>417.22629999999998</v>
      </c>
      <c r="E235" s="74">
        <v>0</v>
      </c>
      <c r="F235" s="74">
        <v>1.6000000000000001E-3</v>
      </c>
      <c r="G235" s="74">
        <v>741687.47679999995</v>
      </c>
      <c r="H235" s="74">
        <v>54595.782800000001</v>
      </c>
    </row>
    <row r="236" spans="1:19">
      <c r="A236" s="74" t="s">
        <v>701</v>
      </c>
      <c r="B236" s="74">
        <v>223693.0912</v>
      </c>
      <c r="C236" s="74">
        <v>403.12169999999998</v>
      </c>
      <c r="D236" s="74">
        <v>981.74890000000005</v>
      </c>
      <c r="E236" s="74">
        <v>0</v>
      </c>
      <c r="F236" s="74">
        <v>3.5999999999999999E-3</v>
      </c>
      <c r="G236" s="75">
        <v>1746080</v>
      </c>
      <c r="H236" s="74">
        <v>95898.097899999993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445160000000</v>
      </c>
      <c r="C239" s="74">
        <v>420966.69300000003</v>
      </c>
      <c r="D239" s="74" t="s">
        <v>760</v>
      </c>
      <c r="E239" s="74">
        <v>115409.09600000001</v>
      </c>
      <c r="F239" s="74">
        <v>136430.36799999999</v>
      </c>
      <c r="G239" s="74">
        <v>25721.591</v>
      </c>
      <c r="H239" s="74">
        <v>0</v>
      </c>
      <c r="I239" s="74">
        <v>134703.47200000001</v>
      </c>
      <c r="J239" s="74">
        <v>3589.95</v>
      </c>
      <c r="K239" s="74">
        <v>2721.94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2390.2750000000001</v>
      </c>
      <c r="R239" s="74">
        <v>0</v>
      </c>
      <c r="S239" s="74">
        <v>0</v>
      </c>
    </row>
    <row r="240" spans="1:19">
      <c r="A240" s="74" t="s">
        <v>689</v>
      </c>
      <c r="B240" s="75">
        <v>427650000000</v>
      </c>
      <c r="C240" s="74">
        <v>366995.647</v>
      </c>
      <c r="D240" s="74" t="s">
        <v>761</v>
      </c>
      <c r="E240" s="74">
        <v>108704.859</v>
      </c>
      <c r="F240" s="74">
        <v>134943.93599999999</v>
      </c>
      <c r="G240" s="74">
        <v>26036.777999999998</v>
      </c>
      <c r="H240" s="74">
        <v>0</v>
      </c>
      <c r="I240" s="74">
        <v>88538.601999999999</v>
      </c>
      <c r="J240" s="74">
        <v>3589.95</v>
      </c>
      <c r="K240" s="74">
        <v>2300.5770000000002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2880.9450000000002</v>
      </c>
      <c r="R240" s="74">
        <v>0</v>
      </c>
      <c r="S240" s="74">
        <v>0</v>
      </c>
    </row>
    <row r="241" spans="1:19">
      <c r="A241" s="74" t="s">
        <v>690</v>
      </c>
      <c r="B241" s="75">
        <v>521387000000</v>
      </c>
      <c r="C241" s="74">
        <v>436238.38799999998</v>
      </c>
      <c r="D241" s="74" t="s">
        <v>762</v>
      </c>
      <c r="E241" s="74">
        <v>115409.09600000001</v>
      </c>
      <c r="F241" s="74">
        <v>136430.36799999999</v>
      </c>
      <c r="G241" s="74">
        <v>27819.395</v>
      </c>
      <c r="H241" s="74">
        <v>0</v>
      </c>
      <c r="I241" s="74">
        <v>146970.546</v>
      </c>
      <c r="J241" s="74">
        <v>3589.95</v>
      </c>
      <c r="K241" s="74">
        <v>3641.6869999999999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2377.346</v>
      </c>
      <c r="R241" s="74">
        <v>0</v>
      </c>
      <c r="S241" s="74">
        <v>0</v>
      </c>
    </row>
    <row r="242" spans="1:19">
      <c r="A242" s="74" t="s">
        <v>691</v>
      </c>
      <c r="B242" s="75">
        <v>610782000000</v>
      </c>
      <c r="C242" s="74">
        <v>468114.75</v>
      </c>
      <c r="D242" s="74" t="s">
        <v>763</v>
      </c>
      <c r="E242" s="74">
        <v>115409.09600000001</v>
      </c>
      <c r="F242" s="74">
        <v>136430.36799999999</v>
      </c>
      <c r="G242" s="74">
        <v>28654.539000000001</v>
      </c>
      <c r="H242" s="74">
        <v>0</v>
      </c>
      <c r="I242" s="74">
        <v>178002.79800000001</v>
      </c>
      <c r="J242" s="74">
        <v>3589.95</v>
      </c>
      <c r="K242" s="74">
        <v>3629.91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2398.0880000000002</v>
      </c>
      <c r="R242" s="74">
        <v>0</v>
      </c>
      <c r="S242" s="74">
        <v>0</v>
      </c>
    </row>
    <row r="243" spans="1:19">
      <c r="A243" s="74" t="s">
        <v>398</v>
      </c>
      <c r="B243" s="75">
        <v>773476000000</v>
      </c>
      <c r="C243" s="74">
        <v>569450.32499999995</v>
      </c>
      <c r="D243" s="74" t="s">
        <v>764</v>
      </c>
      <c r="E243" s="74">
        <v>102647.053</v>
      </c>
      <c r="F243" s="74">
        <v>127075.755</v>
      </c>
      <c r="G243" s="74">
        <v>30148.385999999999</v>
      </c>
      <c r="H243" s="74">
        <v>0</v>
      </c>
      <c r="I243" s="74">
        <v>301439.28399999999</v>
      </c>
      <c r="J243" s="74">
        <v>0</v>
      </c>
      <c r="K243" s="74">
        <v>5216.0169999999998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2923.8290000000002</v>
      </c>
      <c r="R243" s="74">
        <v>0</v>
      </c>
      <c r="S243" s="74">
        <v>0</v>
      </c>
    </row>
    <row r="244" spans="1:19">
      <c r="A244" s="74" t="s">
        <v>692</v>
      </c>
      <c r="B244" s="75">
        <v>874077000000</v>
      </c>
      <c r="C244" s="74">
        <v>619958.43900000001</v>
      </c>
      <c r="D244" s="74" t="s">
        <v>765</v>
      </c>
      <c r="E244" s="74">
        <v>115409.09600000001</v>
      </c>
      <c r="F244" s="74">
        <v>136430.36799999999</v>
      </c>
      <c r="G244" s="74">
        <v>31228.351999999999</v>
      </c>
      <c r="H244" s="74">
        <v>0</v>
      </c>
      <c r="I244" s="74">
        <v>328213.13799999998</v>
      </c>
      <c r="J244" s="74">
        <v>0</v>
      </c>
      <c r="K244" s="74">
        <v>5749.5870000000004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2927.8960000000002</v>
      </c>
      <c r="R244" s="74">
        <v>0</v>
      </c>
      <c r="S244" s="74">
        <v>0</v>
      </c>
    </row>
    <row r="245" spans="1:19">
      <c r="A245" s="74" t="s">
        <v>693</v>
      </c>
      <c r="B245" s="75">
        <v>1006770000000</v>
      </c>
      <c r="C245" s="74">
        <v>690064.071</v>
      </c>
      <c r="D245" s="74" t="s">
        <v>743</v>
      </c>
      <c r="E245" s="74">
        <v>102647.053</v>
      </c>
      <c r="F245" s="74">
        <v>127075.755</v>
      </c>
      <c r="G245" s="74">
        <v>33798.298000000003</v>
      </c>
      <c r="H245" s="74">
        <v>0</v>
      </c>
      <c r="I245" s="74">
        <v>417197.78899999999</v>
      </c>
      <c r="J245" s="74">
        <v>0</v>
      </c>
      <c r="K245" s="74">
        <v>6419.2830000000004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2925.8919999999998</v>
      </c>
      <c r="R245" s="74">
        <v>0</v>
      </c>
      <c r="S245" s="74">
        <v>0</v>
      </c>
    </row>
    <row r="246" spans="1:19">
      <c r="A246" s="74" t="s">
        <v>694</v>
      </c>
      <c r="B246" s="75">
        <v>977445000000</v>
      </c>
      <c r="C246" s="74">
        <v>614580.73899999994</v>
      </c>
      <c r="D246" s="74" t="s">
        <v>766</v>
      </c>
      <c r="E246" s="74">
        <v>115409.09600000001</v>
      </c>
      <c r="F246" s="74">
        <v>136430.36799999999</v>
      </c>
      <c r="G246" s="74">
        <v>32247.246999999999</v>
      </c>
      <c r="H246" s="74">
        <v>0</v>
      </c>
      <c r="I246" s="74">
        <v>321865.196</v>
      </c>
      <c r="J246" s="74">
        <v>0</v>
      </c>
      <c r="K246" s="74">
        <v>5702.08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2926.7510000000002</v>
      </c>
      <c r="R246" s="74">
        <v>0</v>
      </c>
      <c r="S246" s="74">
        <v>0</v>
      </c>
    </row>
    <row r="247" spans="1:19">
      <c r="A247" s="74" t="s">
        <v>695</v>
      </c>
      <c r="B247" s="75">
        <v>873544000000</v>
      </c>
      <c r="C247" s="74">
        <v>539001.81999999995</v>
      </c>
      <c r="D247" s="74" t="s">
        <v>767</v>
      </c>
      <c r="E247" s="74">
        <v>115409.09600000001</v>
      </c>
      <c r="F247" s="74">
        <v>136430.36799999999</v>
      </c>
      <c r="G247" s="74">
        <v>30652.261999999999</v>
      </c>
      <c r="H247" s="74">
        <v>0</v>
      </c>
      <c r="I247" s="74">
        <v>245653.37</v>
      </c>
      <c r="J247" s="74">
        <v>3589.95</v>
      </c>
      <c r="K247" s="74">
        <v>4867.2259999999997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2399.5479999999998</v>
      </c>
      <c r="R247" s="74">
        <v>0</v>
      </c>
      <c r="S247" s="74">
        <v>0</v>
      </c>
    </row>
    <row r="248" spans="1:19">
      <c r="A248" s="74" t="s">
        <v>696</v>
      </c>
      <c r="B248" s="75">
        <v>654793000000</v>
      </c>
      <c r="C248" s="74">
        <v>476467.70799999998</v>
      </c>
      <c r="D248" s="74" t="s">
        <v>768</v>
      </c>
      <c r="E248" s="74">
        <v>115409.09600000001</v>
      </c>
      <c r="F248" s="74">
        <v>136430.36799999999</v>
      </c>
      <c r="G248" s="74">
        <v>27464.753000000001</v>
      </c>
      <c r="H248" s="74">
        <v>0</v>
      </c>
      <c r="I248" s="74">
        <v>187364.57199999999</v>
      </c>
      <c r="J248" s="74">
        <v>3589.95</v>
      </c>
      <c r="K248" s="74">
        <v>3812.5279999999998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2396.4409999999998</v>
      </c>
      <c r="R248" s="74">
        <v>0</v>
      </c>
      <c r="S248" s="74">
        <v>0</v>
      </c>
    </row>
    <row r="249" spans="1:19">
      <c r="A249" s="74" t="s">
        <v>697</v>
      </c>
      <c r="B249" s="75">
        <v>490616000000</v>
      </c>
      <c r="C249" s="74">
        <v>411723.01899999997</v>
      </c>
      <c r="D249" s="74" t="s">
        <v>769</v>
      </c>
      <c r="E249" s="74">
        <v>115409.09600000001</v>
      </c>
      <c r="F249" s="74">
        <v>136430.36799999999</v>
      </c>
      <c r="G249" s="74">
        <v>26695.02</v>
      </c>
      <c r="H249" s="74">
        <v>0</v>
      </c>
      <c r="I249" s="74">
        <v>124001.79399999999</v>
      </c>
      <c r="J249" s="74">
        <v>3589.95</v>
      </c>
      <c r="K249" s="74">
        <v>2677.3629999999998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2919.4290000000001</v>
      </c>
      <c r="R249" s="74">
        <v>0</v>
      </c>
      <c r="S249" s="74">
        <v>0</v>
      </c>
    </row>
    <row r="250" spans="1:19">
      <c r="A250" s="74" t="s">
        <v>698</v>
      </c>
      <c r="B250" s="75">
        <v>462922000000</v>
      </c>
      <c r="C250" s="74">
        <v>405889.625</v>
      </c>
      <c r="D250" s="74" t="s">
        <v>770</v>
      </c>
      <c r="E250" s="74">
        <v>115409.09600000001</v>
      </c>
      <c r="F250" s="74">
        <v>136430.36799999999</v>
      </c>
      <c r="G250" s="74">
        <v>26054.127</v>
      </c>
      <c r="H250" s="74">
        <v>0</v>
      </c>
      <c r="I250" s="74">
        <v>118902.65300000001</v>
      </c>
      <c r="J250" s="74">
        <v>3589.95</v>
      </c>
      <c r="K250" s="74">
        <v>2586.1080000000002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2917.3229999999999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8118630000000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427650000000</v>
      </c>
      <c r="C253" s="74">
        <v>366995.647</v>
      </c>
      <c r="D253" s="74"/>
      <c r="E253" s="74">
        <v>102647.053</v>
      </c>
      <c r="F253" s="74">
        <v>127075.755</v>
      </c>
      <c r="G253" s="74">
        <v>25721.591</v>
      </c>
      <c r="H253" s="74">
        <v>0</v>
      </c>
      <c r="I253" s="74">
        <v>88538.601999999999</v>
      </c>
      <c r="J253" s="74">
        <v>0</v>
      </c>
      <c r="K253" s="74">
        <v>2300.5770000000002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2377.346</v>
      </c>
      <c r="R253" s="74">
        <v>0</v>
      </c>
      <c r="S253" s="74">
        <v>0</v>
      </c>
    </row>
    <row r="254" spans="1:19">
      <c r="A254" s="74" t="s">
        <v>701</v>
      </c>
      <c r="B254" s="75">
        <v>1006770000000</v>
      </c>
      <c r="C254" s="74">
        <v>690064.071</v>
      </c>
      <c r="D254" s="74"/>
      <c r="E254" s="74">
        <v>115409.09600000001</v>
      </c>
      <c r="F254" s="74">
        <v>136430.36799999999</v>
      </c>
      <c r="G254" s="74">
        <v>33798.298000000003</v>
      </c>
      <c r="H254" s="74">
        <v>0</v>
      </c>
      <c r="I254" s="74">
        <v>417197.78899999999</v>
      </c>
      <c r="J254" s="74">
        <v>3589.95</v>
      </c>
      <c r="K254" s="74">
        <v>6419.2830000000004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2927.8960000000002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218014.75</v>
      </c>
      <c r="C257" s="74">
        <v>96216.47</v>
      </c>
      <c r="D257" s="74">
        <v>0</v>
      </c>
      <c r="E257" s="74">
        <v>314231.21999999997</v>
      </c>
    </row>
    <row r="258" spans="1:5">
      <c r="A258" s="74" t="s">
        <v>735</v>
      </c>
      <c r="B258" s="74">
        <v>19.22</v>
      </c>
      <c r="C258" s="74">
        <v>8.48</v>
      </c>
      <c r="D258" s="74">
        <v>0</v>
      </c>
      <c r="E258" s="74">
        <v>27.7</v>
      </c>
    </row>
    <row r="259" spans="1:5">
      <c r="A259" s="74" t="s">
        <v>736</v>
      </c>
      <c r="B259" s="74">
        <v>19.22</v>
      </c>
      <c r="C259" s="74">
        <v>8.48</v>
      </c>
      <c r="D259" s="74">
        <v>0</v>
      </c>
      <c r="E259" s="74">
        <v>27.7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14798.76</v>
      </c>
      <c r="C2" s="74">
        <v>1304.4000000000001</v>
      </c>
      <c r="D2" s="74">
        <v>1304.4000000000001</v>
      </c>
    </row>
    <row r="3" spans="1:7">
      <c r="A3" s="74" t="s">
        <v>424</v>
      </c>
      <c r="B3" s="74">
        <v>14798.76</v>
      </c>
      <c r="C3" s="74">
        <v>1304.4000000000001</v>
      </c>
      <c r="D3" s="74">
        <v>1304.4000000000001</v>
      </c>
    </row>
    <row r="4" spans="1:7">
      <c r="A4" s="74" t="s">
        <v>425</v>
      </c>
      <c r="B4" s="74">
        <v>30625.4</v>
      </c>
      <c r="C4" s="74">
        <v>2699.39</v>
      </c>
      <c r="D4" s="74">
        <v>2699.39</v>
      </c>
    </row>
    <row r="5" spans="1:7">
      <c r="A5" s="74" t="s">
        <v>426</v>
      </c>
      <c r="B5" s="74">
        <v>30625.4</v>
      </c>
      <c r="C5" s="74">
        <v>2699.39</v>
      </c>
      <c r="D5" s="74">
        <v>2699.39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141.31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2199.09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56.41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713.03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63.92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5646.86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75.510000000000005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7221.74</v>
      </c>
      <c r="C28" s="74">
        <v>7577.02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0.69799999999999995</v>
      </c>
      <c r="E63" s="74">
        <v>0.78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0.69799999999999995</v>
      </c>
      <c r="E64" s="74">
        <v>0.78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0.69799999999999995</v>
      </c>
      <c r="E66" s="74">
        <v>0.78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0.69799999999999995</v>
      </c>
      <c r="E67" s="74">
        <v>0.78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0.69799999999999995</v>
      </c>
      <c r="E68" s="74">
        <v>0.78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0.69799999999999995</v>
      </c>
      <c r="E69" s="74">
        <v>0.78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0.69799999999999995</v>
      </c>
      <c r="E70" s="74">
        <v>0.78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0.69799999999999995</v>
      </c>
      <c r="E71" s="74">
        <v>0.78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0.69799999999999995</v>
      </c>
      <c r="E72" s="74">
        <v>0.78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0.69799999999999995</v>
      </c>
      <c r="E74" s="74">
        <v>0.78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0.69799999999999995</v>
      </c>
      <c r="E75" s="74">
        <v>0.78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0.69799999999999995</v>
      </c>
      <c r="E76" s="74">
        <v>0.78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0.69799999999999995</v>
      </c>
      <c r="E77" s="74">
        <v>0.78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0.69799999999999995</v>
      </c>
      <c r="E79" s="74">
        <v>0.78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0.69799999999999995</v>
      </c>
      <c r="E80" s="74">
        <v>0.78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0.69799999999999995</v>
      </c>
      <c r="E81" s="74">
        <v>0.78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0.69799999999999995</v>
      </c>
      <c r="E82" s="74">
        <v>0.78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0.69799999999999995</v>
      </c>
      <c r="E83" s="74">
        <v>0.78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0.69799999999999995</v>
      </c>
      <c r="E84" s="74">
        <v>0.78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0.69799999999999995</v>
      </c>
      <c r="E85" s="74">
        <v>0.78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0.69799999999999995</v>
      </c>
      <c r="E86" s="74">
        <v>0.78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0.69799999999999995</v>
      </c>
      <c r="E87" s="74">
        <v>0.78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0.69799999999999995</v>
      </c>
      <c r="E88" s="74">
        <v>0.78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0.69799999999999995</v>
      </c>
      <c r="E89" s="74">
        <v>0.78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0.69799999999999995</v>
      </c>
      <c r="E90" s="74">
        <v>0.78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0.69799999999999995</v>
      </c>
      <c r="E91" s="74">
        <v>0.78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0.69799999999999995</v>
      </c>
      <c r="E92" s="74">
        <v>0.78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0.69799999999999995</v>
      </c>
      <c r="E93" s="74">
        <v>0.78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0.69799999999999995</v>
      </c>
      <c r="E94" s="74">
        <v>0.78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0.69799999999999995</v>
      </c>
      <c r="E96" s="74">
        <v>0.78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0.69799999999999995</v>
      </c>
      <c r="E97" s="74">
        <v>0.78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0.69799999999999995</v>
      </c>
      <c r="E99" s="74">
        <v>0.78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0.69799999999999995</v>
      </c>
      <c r="E101" s="74">
        <v>0.78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0.69799999999999995</v>
      </c>
      <c r="E103" s="74">
        <v>0.78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0.69799999999999995</v>
      </c>
      <c r="E105" s="74">
        <v>0.78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0.69799999999999995</v>
      </c>
      <c r="E106" s="74">
        <v>0.78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0.69799999999999995</v>
      </c>
      <c r="E107" s="74">
        <v>0.78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0.69799999999999995</v>
      </c>
      <c r="E109" s="74">
        <v>0.78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0.69799999999999995</v>
      </c>
      <c r="E110" s="74">
        <v>0.78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0.69799999999999995</v>
      </c>
      <c r="E111" s="74">
        <v>0.78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0.26200000000000001</v>
      </c>
      <c r="G116" s="74">
        <v>0.318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0.26200000000000001</v>
      </c>
      <c r="G117" s="74">
        <v>0.318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0.26200000000000001</v>
      </c>
      <c r="G118" s="74">
        <v>0.318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0.26200000000000001</v>
      </c>
      <c r="G119" s="74">
        <v>0.318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0.26200000000000001</v>
      </c>
      <c r="G120" s="74">
        <v>0.318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0.40200000000000002</v>
      </c>
      <c r="G121" s="74">
        <v>0.495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0.26200000000000001</v>
      </c>
      <c r="G122" s="74">
        <v>0.318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0.26200000000000001</v>
      </c>
      <c r="G123" s="74">
        <v>0.318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0.40200000000000002</v>
      </c>
      <c r="G124" s="74">
        <v>0.495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0.26200000000000001</v>
      </c>
      <c r="G125" s="74">
        <v>0.318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0.26200000000000001</v>
      </c>
      <c r="G126" s="74">
        <v>0.318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0.40200000000000002</v>
      </c>
      <c r="G127" s="74">
        <v>0.495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0.26200000000000001</v>
      </c>
      <c r="G128" s="74">
        <v>0.318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0.40200000000000002</v>
      </c>
      <c r="G129" s="74">
        <v>0.495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0.40200000000000002</v>
      </c>
      <c r="G130" s="74">
        <v>0.495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0.26200000000000001</v>
      </c>
      <c r="G131" s="74">
        <v>0.318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0.26200000000000001</v>
      </c>
      <c r="G132" s="74">
        <v>0.318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0.26200000000000001</v>
      </c>
      <c r="G133" s="74">
        <v>0.318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0.26200000000000001</v>
      </c>
      <c r="G134" s="74">
        <v>0.318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0.40200000000000002</v>
      </c>
      <c r="G135" s="74">
        <v>0.495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0.26200000000000001</v>
      </c>
      <c r="G136" s="74">
        <v>0.318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0.26200000000000001</v>
      </c>
      <c r="G137" s="74">
        <v>0.318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0.40200000000000002</v>
      </c>
      <c r="G138" s="74">
        <v>0.495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0.40200000000000002</v>
      </c>
      <c r="G139" s="74">
        <v>0.495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0.40200000000000002</v>
      </c>
      <c r="G140" s="74">
        <v>0.495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0.26200000000000001</v>
      </c>
      <c r="G141" s="74">
        <v>0.318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0.26200000000000001</v>
      </c>
      <c r="G142" s="74">
        <v>0.318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0.40200000000000002</v>
      </c>
      <c r="G143" s="74">
        <v>0.495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0.40200000000000002</v>
      </c>
      <c r="G144" s="74">
        <v>0.495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0.26200000000000001</v>
      </c>
      <c r="G145" s="74">
        <v>0.318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0.312</v>
      </c>
      <c r="G146" s="74">
        <v>0.38100000000000001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0.40200000000000002</v>
      </c>
      <c r="G147" s="74">
        <v>0.495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0.26200000000000001</v>
      </c>
      <c r="G148" s="74">
        <v>0.318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1186222.27</v>
      </c>
      <c r="D151" s="74">
        <v>2.8</v>
      </c>
    </row>
    <row r="152" spans="1:11">
      <c r="A152" s="74" t="s">
        <v>662</v>
      </c>
      <c r="B152" s="74" t="s">
        <v>663</v>
      </c>
      <c r="C152" s="74">
        <v>886386.09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12385.18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11386.67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119212.45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100963.68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10756.46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9512.32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3866.31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3601.74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20553.759999999998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568828.93000000005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320847.33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4307.4399999999996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0.95</v>
      </c>
      <c r="F197" s="74">
        <v>603.55999999999995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0.87</v>
      </c>
      <c r="F198" s="74">
        <v>552.66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8.75</v>
      </c>
      <c r="F199" s="74">
        <v>5566.97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7.7</v>
      </c>
      <c r="F200" s="74">
        <v>4902.5200000000004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0.81</v>
      </c>
      <c r="F201" s="74">
        <v>518.41999999999996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0.72</v>
      </c>
      <c r="F202" s="74">
        <v>455.03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</v>
      </c>
      <c r="F203" s="74">
        <v>191.04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0.28000000000000003</v>
      </c>
      <c r="F204" s="74">
        <v>177.55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1.55</v>
      </c>
      <c r="F205" s="74">
        <v>985.42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33.700000000000003</v>
      </c>
      <c r="F208" s="74">
        <v>76159.009999999995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4925.1899999999996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10870.09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81026.908200000005</v>
      </c>
      <c r="C221" s="74">
        <v>71.267099999999999</v>
      </c>
      <c r="D221" s="74">
        <v>411.00470000000001</v>
      </c>
      <c r="E221" s="74">
        <v>0</v>
      </c>
      <c r="F221" s="74">
        <v>2.9999999999999997E-4</v>
      </c>
      <c r="G221" s="75">
        <v>2478790</v>
      </c>
      <c r="H221" s="74">
        <v>29297.508600000001</v>
      </c>
    </row>
    <row r="222" spans="1:8">
      <c r="A222" s="74" t="s">
        <v>689</v>
      </c>
      <c r="B222" s="74">
        <v>73024.456699999995</v>
      </c>
      <c r="C222" s="74">
        <v>64.217399999999998</v>
      </c>
      <c r="D222" s="74">
        <v>372.40750000000003</v>
      </c>
      <c r="E222" s="74">
        <v>0</v>
      </c>
      <c r="F222" s="74">
        <v>2.0000000000000001E-4</v>
      </c>
      <c r="G222" s="75">
        <v>2246020</v>
      </c>
      <c r="H222" s="74">
        <v>26410.088100000001</v>
      </c>
    </row>
    <row r="223" spans="1:8">
      <c r="A223" s="74" t="s">
        <v>690</v>
      </c>
      <c r="B223" s="74">
        <v>81617.832399999999</v>
      </c>
      <c r="C223" s="74">
        <v>71.686000000000007</v>
      </c>
      <c r="D223" s="74">
        <v>432.05239999999998</v>
      </c>
      <c r="E223" s="74">
        <v>0</v>
      </c>
      <c r="F223" s="74">
        <v>2.9999999999999997E-4</v>
      </c>
      <c r="G223" s="75">
        <v>2605840</v>
      </c>
      <c r="H223" s="74">
        <v>29566.243999999999</v>
      </c>
    </row>
    <row r="224" spans="1:8">
      <c r="A224" s="74" t="s">
        <v>691</v>
      </c>
      <c r="B224" s="74">
        <v>79878.731</v>
      </c>
      <c r="C224" s="74">
        <v>70.065399999999997</v>
      </c>
      <c r="D224" s="74">
        <v>439.50510000000003</v>
      </c>
      <c r="E224" s="74">
        <v>0</v>
      </c>
      <c r="F224" s="74">
        <v>2.9999999999999997E-4</v>
      </c>
      <c r="G224" s="75">
        <v>2650890</v>
      </c>
      <c r="H224" s="74">
        <v>28987.076000000001</v>
      </c>
    </row>
    <row r="225" spans="1:19">
      <c r="A225" s="74" t="s">
        <v>398</v>
      </c>
      <c r="B225" s="74">
        <v>85743.203800000003</v>
      </c>
      <c r="C225" s="74">
        <v>75.073499999999996</v>
      </c>
      <c r="D225" s="74">
        <v>496.0804</v>
      </c>
      <c r="E225" s="74">
        <v>0</v>
      </c>
      <c r="F225" s="74">
        <v>2.9999999999999997E-4</v>
      </c>
      <c r="G225" s="75">
        <v>2992260</v>
      </c>
      <c r="H225" s="74">
        <v>31189.388900000002</v>
      </c>
    </row>
    <row r="226" spans="1:19">
      <c r="A226" s="74" t="s">
        <v>692</v>
      </c>
      <c r="B226" s="74">
        <v>85065.218599999993</v>
      </c>
      <c r="C226" s="74">
        <v>74.391599999999997</v>
      </c>
      <c r="D226" s="74">
        <v>507.96510000000001</v>
      </c>
      <c r="E226" s="74">
        <v>0</v>
      </c>
      <c r="F226" s="74">
        <v>2.9999999999999997E-4</v>
      </c>
      <c r="G226" s="75">
        <v>3064030</v>
      </c>
      <c r="H226" s="74">
        <v>30990.996899999998</v>
      </c>
    </row>
    <row r="227" spans="1:19">
      <c r="A227" s="74" t="s">
        <v>693</v>
      </c>
      <c r="B227" s="74">
        <v>93710.712199999994</v>
      </c>
      <c r="C227" s="74">
        <v>81.810500000000005</v>
      </c>
      <c r="D227" s="74">
        <v>584.96429999999998</v>
      </c>
      <c r="E227" s="74">
        <v>0</v>
      </c>
      <c r="F227" s="74">
        <v>2.9999999999999997E-4</v>
      </c>
      <c r="G227" s="75">
        <v>3528620</v>
      </c>
      <c r="H227" s="74">
        <v>34218.138099999996</v>
      </c>
    </row>
    <row r="228" spans="1:19">
      <c r="A228" s="74" t="s">
        <v>694</v>
      </c>
      <c r="B228" s="74">
        <v>95600.179199999999</v>
      </c>
      <c r="C228" s="74">
        <v>83.4285</v>
      </c>
      <c r="D228" s="74">
        <v>602.39580000000001</v>
      </c>
      <c r="E228" s="74">
        <v>0</v>
      </c>
      <c r="F228" s="74">
        <v>2.9999999999999997E-4</v>
      </c>
      <c r="G228" s="75">
        <v>3633800</v>
      </c>
      <c r="H228" s="74">
        <v>34925.268700000001</v>
      </c>
    </row>
    <row r="229" spans="1:19">
      <c r="A229" s="74" t="s">
        <v>695</v>
      </c>
      <c r="B229" s="74">
        <v>91111.380799999999</v>
      </c>
      <c r="C229" s="74">
        <v>79.557400000000001</v>
      </c>
      <c r="D229" s="74">
        <v>565.84820000000002</v>
      </c>
      <c r="E229" s="74">
        <v>0</v>
      </c>
      <c r="F229" s="74">
        <v>2.9999999999999997E-4</v>
      </c>
      <c r="G229" s="75">
        <v>3413290</v>
      </c>
      <c r="H229" s="74">
        <v>33260.182699999998</v>
      </c>
    </row>
    <row r="230" spans="1:19">
      <c r="A230" s="74" t="s">
        <v>696</v>
      </c>
      <c r="B230" s="74">
        <v>90330.758900000001</v>
      </c>
      <c r="C230" s="74">
        <v>78.991200000000006</v>
      </c>
      <c r="D230" s="74">
        <v>540.34270000000004</v>
      </c>
      <c r="E230" s="74">
        <v>0</v>
      </c>
      <c r="F230" s="74">
        <v>2.9999999999999997E-4</v>
      </c>
      <c r="G230" s="75">
        <v>3259340</v>
      </c>
      <c r="H230" s="74">
        <v>32912.192000000003</v>
      </c>
    </row>
    <row r="231" spans="1:19">
      <c r="A231" s="74" t="s">
        <v>697</v>
      </c>
      <c r="B231" s="74">
        <v>81339.644700000004</v>
      </c>
      <c r="C231" s="74">
        <v>71.310900000000004</v>
      </c>
      <c r="D231" s="74">
        <v>453.96460000000002</v>
      </c>
      <c r="E231" s="74">
        <v>0</v>
      </c>
      <c r="F231" s="74">
        <v>2.9999999999999997E-4</v>
      </c>
      <c r="G231" s="75">
        <v>2738140</v>
      </c>
      <c r="H231" s="74">
        <v>29536.8161</v>
      </c>
    </row>
    <row r="232" spans="1:19">
      <c r="A232" s="74" t="s">
        <v>698</v>
      </c>
      <c r="B232" s="74">
        <v>82222.296700000006</v>
      </c>
      <c r="C232" s="74">
        <v>72.230400000000003</v>
      </c>
      <c r="D232" s="74">
        <v>432.83499999999998</v>
      </c>
      <c r="E232" s="74">
        <v>0</v>
      </c>
      <c r="F232" s="74">
        <v>2.9999999999999997E-4</v>
      </c>
      <c r="G232" s="75">
        <v>2610550</v>
      </c>
      <c r="H232" s="74">
        <v>29777.8377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1020670</v>
      </c>
      <c r="C234" s="74">
        <v>894.02980000000002</v>
      </c>
      <c r="D234" s="74">
        <v>5839.3658999999998</v>
      </c>
      <c r="E234" s="74">
        <v>0</v>
      </c>
      <c r="F234" s="74">
        <v>3.3999999999999998E-3</v>
      </c>
      <c r="G234" s="75">
        <v>35221600</v>
      </c>
      <c r="H234" s="74">
        <v>371071.7378</v>
      </c>
    </row>
    <row r="235" spans="1:19">
      <c r="A235" s="74" t="s">
        <v>700</v>
      </c>
      <c r="B235" s="74">
        <v>73024.456699999995</v>
      </c>
      <c r="C235" s="74">
        <v>64.217399999999998</v>
      </c>
      <c r="D235" s="74">
        <v>372.40750000000003</v>
      </c>
      <c r="E235" s="74">
        <v>0</v>
      </c>
      <c r="F235" s="74">
        <v>2.0000000000000001E-4</v>
      </c>
      <c r="G235" s="75">
        <v>2246020</v>
      </c>
      <c r="H235" s="74">
        <v>26410.088100000001</v>
      </c>
    </row>
    <row r="236" spans="1:19">
      <c r="A236" s="74" t="s">
        <v>701</v>
      </c>
      <c r="B236" s="74">
        <v>95600.179199999999</v>
      </c>
      <c r="C236" s="74">
        <v>83.4285</v>
      </c>
      <c r="D236" s="74">
        <v>602.39580000000001</v>
      </c>
      <c r="E236" s="74">
        <v>0</v>
      </c>
      <c r="F236" s="74">
        <v>2.9999999999999997E-4</v>
      </c>
      <c r="G236" s="75">
        <v>3633800</v>
      </c>
      <c r="H236" s="74">
        <v>34925.268700000001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508245000000</v>
      </c>
      <c r="C239" s="74">
        <v>395289.28200000001</v>
      </c>
      <c r="D239" s="74" t="s">
        <v>771</v>
      </c>
      <c r="E239" s="74">
        <v>115409.09600000001</v>
      </c>
      <c r="F239" s="74">
        <v>136430.36799999999</v>
      </c>
      <c r="G239" s="74">
        <v>26158.398000000001</v>
      </c>
      <c r="H239" s="74">
        <v>0</v>
      </c>
      <c r="I239" s="74">
        <v>108645.18399999999</v>
      </c>
      <c r="J239" s="74">
        <v>3589.95</v>
      </c>
      <c r="K239" s="74">
        <v>2181.694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2874.5920000000001</v>
      </c>
      <c r="R239" s="74">
        <v>0</v>
      </c>
      <c r="S239" s="74">
        <v>0</v>
      </c>
    </row>
    <row r="240" spans="1:19">
      <c r="A240" s="74" t="s">
        <v>689</v>
      </c>
      <c r="B240" s="75">
        <v>460519000000</v>
      </c>
      <c r="C240" s="74">
        <v>380004.26400000002</v>
      </c>
      <c r="D240" s="74" t="s">
        <v>772</v>
      </c>
      <c r="E240" s="74">
        <v>108704.859</v>
      </c>
      <c r="F240" s="74">
        <v>134943.93599999999</v>
      </c>
      <c r="G240" s="74">
        <v>25326.901000000002</v>
      </c>
      <c r="H240" s="74">
        <v>0</v>
      </c>
      <c r="I240" s="74">
        <v>101549.08199999999</v>
      </c>
      <c r="J240" s="74">
        <v>3589.95</v>
      </c>
      <c r="K240" s="74">
        <v>3031.634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2857.9029999999998</v>
      </c>
      <c r="R240" s="74">
        <v>0</v>
      </c>
      <c r="S240" s="74">
        <v>0</v>
      </c>
    </row>
    <row r="241" spans="1:19">
      <c r="A241" s="74" t="s">
        <v>690</v>
      </c>
      <c r="B241" s="75">
        <v>534295000000</v>
      </c>
      <c r="C241" s="74">
        <v>378258.82299999997</v>
      </c>
      <c r="D241" s="74" t="s">
        <v>773</v>
      </c>
      <c r="E241" s="74">
        <v>115409.09600000001</v>
      </c>
      <c r="F241" s="74">
        <v>136430.36799999999</v>
      </c>
      <c r="G241" s="74">
        <v>26596.561000000002</v>
      </c>
      <c r="H241" s="74">
        <v>0</v>
      </c>
      <c r="I241" s="74">
        <v>91375.267000000007</v>
      </c>
      <c r="J241" s="74">
        <v>3589.95</v>
      </c>
      <c r="K241" s="74">
        <v>1980.3920000000001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2877.1889999999999</v>
      </c>
      <c r="R241" s="74">
        <v>0</v>
      </c>
      <c r="S241" s="74">
        <v>0</v>
      </c>
    </row>
    <row r="242" spans="1:19">
      <c r="A242" s="74" t="s">
        <v>691</v>
      </c>
      <c r="B242" s="75">
        <v>543532000000</v>
      </c>
      <c r="C242" s="74">
        <v>421340.74200000003</v>
      </c>
      <c r="D242" s="74" t="s">
        <v>774</v>
      </c>
      <c r="E242" s="74">
        <v>115409.09600000001</v>
      </c>
      <c r="F242" s="74">
        <v>136430.36799999999</v>
      </c>
      <c r="G242" s="74">
        <v>27277.292000000001</v>
      </c>
      <c r="H242" s="74">
        <v>0</v>
      </c>
      <c r="I242" s="74">
        <v>133770.39000000001</v>
      </c>
      <c r="J242" s="74">
        <v>3589.95</v>
      </c>
      <c r="K242" s="74">
        <v>2523.3380000000002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2340.3069999999998</v>
      </c>
      <c r="R242" s="74">
        <v>0</v>
      </c>
      <c r="S242" s="74">
        <v>0</v>
      </c>
    </row>
    <row r="243" spans="1:19">
      <c r="A243" s="74" t="s">
        <v>398</v>
      </c>
      <c r="B243" s="75">
        <v>613526000000</v>
      </c>
      <c r="C243" s="74">
        <v>427885.19099999999</v>
      </c>
      <c r="D243" s="74" t="s">
        <v>775</v>
      </c>
      <c r="E243" s="74">
        <v>115409.09600000001</v>
      </c>
      <c r="F243" s="74">
        <v>136430.36799999999</v>
      </c>
      <c r="G243" s="74">
        <v>27277.526999999998</v>
      </c>
      <c r="H243" s="74">
        <v>0</v>
      </c>
      <c r="I243" s="74">
        <v>139525.27600000001</v>
      </c>
      <c r="J243" s="74">
        <v>3589.95</v>
      </c>
      <c r="K243" s="74">
        <v>3254.6489999999999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2398.3249999999998</v>
      </c>
      <c r="R243" s="74">
        <v>0</v>
      </c>
      <c r="S243" s="74">
        <v>0</v>
      </c>
    </row>
    <row r="244" spans="1:19">
      <c r="A244" s="74" t="s">
        <v>692</v>
      </c>
      <c r="B244" s="75">
        <v>628242000000</v>
      </c>
      <c r="C244" s="74">
        <v>423405.97600000002</v>
      </c>
      <c r="D244" s="74" t="s">
        <v>776</v>
      </c>
      <c r="E244" s="74">
        <v>115409.09600000001</v>
      </c>
      <c r="F244" s="74">
        <v>136430.36799999999</v>
      </c>
      <c r="G244" s="74">
        <v>27464.25</v>
      </c>
      <c r="H244" s="74">
        <v>0</v>
      </c>
      <c r="I244" s="74">
        <v>134423.21100000001</v>
      </c>
      <c r="J244" s="74">
        <v>3589.95</v>
      </c>
      <c r="K244" s="74">
        <v>3164.76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2924.3409999999999</v>
      </c>
      <c r="R244" s="74">
        <v>0</v>
      </c>
      <c r="S244" s="74">
        <v>0</v>
      </c>
    </row>
    <row r="245" spans="1:19">
      <c r="A245" s="74" t="s">
        <v>693</v>
      </c>
      <c r="B245" s="75">
        <v>723500000000</v>
      </c>
      <c r="C245" s="74">
        <v>428664.26</v>
      </c>
      <c r="D245" s="74" t="s">
        <v>777</v>
      </c>
      <c r="E245" s="74">
        <v>115409.09600000001</v>
      </c>
      <c r="F245" s="74">
        <v>136430.36799999999</v>
      </c>
      <c r="G245" s="74">
        <v>28355.131000000001</v>
      </c>
      <c r="H245" s="74">
        <v>0</v>
      </c>
      <c r="I245" s="74">
        <v>138678.541</v>
      </c>
      <c r="J245" s="74">
        <v>3589.95</v>
      </c>
      <c r="K245" s="74">
        <v>3276.5239999999999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2924.65</v>
      </c>
      <c r="R245" s="74">
        <v>0</v>
      </c>
      <c r="S245" s="74">
        <v>0</v>
      </c>
    </row>
    <row r="246" spans="1:19">
      <c r="A246" s="74" t="s">
        <v>694</v>
      </c>
      <c r="B246" s="75">
        <v>745065000000</v>
      </c>
      <c r="C246" s="74">
        <v>472284.51500000001</v>
      </c>
      <c r="D246" s="74" t="s">
        <v>778</v>
      </c>
      <c r="E246" s="74">
        <v>115409.09600000001</v>
      </c>
      <c r="F246" s="74">
        <v>136430.36799999999</v>
      </c>
      <c r="G246" s="74">
        <v>28973.641</v>
      </c>
      <c r="H246" s="74">
        <v>0</v>
      </c>
      <c r="I246" s="74">
        <v>180914.459</v>
      </c>
      <c r="J246" s="74">
        <v>3589.95</v>
      </c>
      <c r="K246" s="74">
        <v>4043.806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2923.1950000000002</v>
      </c>
      <c r="R246" s="74">
        <v>0</v>
      </c>
      <c r="S246" s="74">
        <v>0</v>
      </c>
    </row>
    <row r="247" spans="1:19">
      <c r="A247" s="74" t="s">
        <v>695</v>
      </c>
      <c r="B247" s="75">
        <v>699853000000</v>
      </c>
      <c r="C247" s="74">
        <v>440923.79800000001</v>
      </c>
      <c r="D247" s="74" t="s">
        <v>779</v>
      </c>
      <c r="E247" s="74">
        <v>115409.09600000001</v>
      </c>
      <c r="F247" s="74">
        <v>136430.36799999999</v>
      </c>
      <c r="G247" s="74">
        <v>29613.72</v>
      </c>
      <c r="H247" s="74">
        <v>0</v>
      </c>
      <c r="I247" s="74">
        <v>149438.277</v>
      </c>
      <c r="J247" s="74">
        <v>3589.95</v>
      </c>
      <c r="K247" s="74">
        <v>3520.44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2921.9470000000001</v>
      </c>
      <c r="R247" s="74">
        <v>0</v>
      </c>
      <c r="S247" s="74">
        <v>0</v>
      </c>
    </row>
    <row r="248" spans="1:19">
      <c r="A248" s="74" t="s">
        <v>696</v>
      </c>
      <c r="B248" s="75">
        <v>668287000000</v>
      </c>
      <c r="C248" s="74">
        <v>426411.234</v>
      </c>
      <c r="D248" s="74" t="s">
        <v>780</v>
      </c>
      <c r="E248" s="74">
        <v>115409.09600000001</v>
      </c>
      <c r="F248" s="74">
        <v>136430.36799999999</v>
      </c>
      <c r="G248" s="74">
        <v>27814.036</v>
      </c>
      <c r="H248" s="74">
        <v>0</v>
      </c>
      <c r="I248" s="74">
        <v>136988.76500000001</v>
      </c>
      <c r="J248" s="74">
        <v>3589.95</v>
      </c>
      <c r="K248" s="74">
        <v>3257.2570000000001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2921.7620000000002</v>
      </c>
      <c r="R248" s="74">
        <v>0</v>
      </c>
      <c r="S248" s="74">
        <v>0</v>
      </c>
    </row>
    <row r="249" spans="1:19">
      <c r="A249" s="74" t="s">
        <v>697</v>
      </c>
      <c r="B249" s="75">
        <v>561421000000</v>
      </c>
      <c r="C249" s="74">
        <v>399759.99300000002</v>
      </c>
      <c r="D249" s="74" t="s">
        <v>781</v>
      </c>
      <c r="E249" s="74">
        <v>115409.09600000001</v>
      </c>
      <c r="F249" s="74">
        <v>136430.36799999999</v>
      </c>
      <c r="G249" s="74">
        <v>26386.445</v>
      </c>
      <c r="H249" s="74">
        <v>0</v>
      </c>
      <c r="I249" s="74">
        <v>112294.849</v>
      </c>
      <c r="J249" s="74">
        <v>3589.95</v>
      </c>
      <c r="K249" s="74">
        <v>2729.9360000000001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2919.3490000000002</v>
      </c>
      <c r="R249" s="74">
        <v>0</v>
      </c>
      <c r="S249" s="74">
        <v>0</v>
      </c>
    </row>
    <row r="250" spans="1:19">
      <c r="A250" s="74" t="s">
        <v>698</v>
      </c>
      <c r="B250" s="75">
        <v>535260000000</v>
      </c>
      <c r="C250" s="74">
        <v>396275.83600000001</v>
      </c>
      <c r="D250" s="74" t="s">
        <v>782</v>
      </c>
      <c r="E250" s="74">
        <v>115409.09600000001</v>
      </c>
      <c r="F250" s="74">
        <v>136430.36799999999</v>
      </c>
      <c r="G250" s="74">
        <v>26092.620999999999</v>
      </c>
      <c r="H250" s="74">
        <v>0</v>
      </c>
      <c r="I250" s="74">
        <v>109682.85799999999</v>
      </c>
      <c r="J250" s="74">
        <v>3589.95</v>
      </c>
      <c r="K250" s="74">
        <v>2198.7530000000002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2872.19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7221740000000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460519000000</v>
      </c>
      <c r="C253" s="74">
        <v>378258.82299999997</v>
      </c>
      <c r="D253" s="74"/>
      <c r="E253" s="74">
        <v>108704.859</v>
      </c>
      <c r="F253" s="74">
        <v>134943.93599999999</v>
      </c>
      <c r="G253" s="74">
        <v>25326.901000000002</v>
      </c>
      <c r="H253" s="74">
        <v>0</v>
      </c>
      <c r="I253" s="74">
        <v>91375.267000000007</v>
      </c>
      <c r="J253" s="74">
        <v>3589.95</v>
      </c>
      <c r="K253" s="74">
        <v>1980.3920000000001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2340.3069999999998</v>
      </c>
      <c r="R253" s="74">
        <v>0</v>
      </c>
      <c r="S253" s="74">
        <v>0</v>
      </c>
    </row>
    <row r="254" spans="1:19">
      <c r="A254" s="74" t="s">
        <v>701</v>
      </c>
      <c r="B254" s="75">
        <v>745065000000</v>
      </c>
      <c r="C254" s="74">
        <v>472284.51500000001</v>
      </c>
      <c r="D254" s="74"/>
      <c r="E254" s="74">
        <v>115409.09600000001</v>
      </c>
      <c r="F254" s="74">
        <v>136430.36799999999</v>
      </c>
      <c r="G254" s="74">
        <v>29613.72</v>
      </c>
      <c r="H254" s="74">
        <v>0</v>
      </c>
      <c r="I254" s="74">
        <v>180914.459</v>
      </c>
      <c r="J254" s="74">
        <v>3589.95</v>
      </c>
      <c r="K254" s="74">
        <v>4043.806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2924.65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248006.27</v>
      </c>
      <c r="C257" s="74">
        <v>63677.08</v>
      </c>
      <c r="D257" s="74">
        <v>0</v>
      </c>
      <c r="E257" s="74">
        <v>311683.34999999998</v>
      </c>
    </row>
    <row r="258" spans="1:5">
      <c r="A258" s="74" t="s">
        <v>735</v>
      </c>
      <c r="B258" s="74">
        <v>21.86</v>
      </c>
      <c r="C258" s="74">
        <v>5.61</v>
      </c>
      <c r="D258" s="74">
        <v>0</v>
      </c>
      <c r="E258" s="74">
        <v>27.47</v>
      </c>
    </row>
    <row r="259" spans="1:5">
      <c r="A259" s="74" t="s">
        <v>736</v>
      </c>
      <c r="B259" s="74">
        <v>21.86</v>
      </c>
      <c r="C259" s="74">
        <v>5.61</v>
      </c>
      <c r="D259" s="74">
        <v>0</v>
      </c>
      <c r="E259" s="74">
        <v>27.47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59"/>
  <sheetViews>
    <sheetView workbookViewId="0"/>
  </sheetViews>
  <sheetFormatPr defaultRowHeight="10.5"/>
  <cols>
    <col min="1" max="1" width="47.1640625" bestFit="1" customWidth="1"/>
    <col min="2" max="2" width="23.6640625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70"/>
      <c r="B1" s="74" t="s">
        <v>555</v>
      </c>
      <c r="C1" s="74" t="s">
        <v>556</v>
      </c>
      <c r="D1" s="74" t="s">
        <v>557</v>
      </c>
    </row>
    <row r="2" spans="1:7">
      <c r="A2" s="74" t="s">
        <v>423</v>
      </c>
      <c r="B2" s="74">
        <v>16495.71</v>
      </c>
      <c r="C2" s="74">
        <v>1453.97</v>
      </c>
      <c r="D2" s="74">
        <v>1453.97</v>
      </c>
    </row>
    <row r="3" spans="1:7">
      <c r="A3" s="74" t="s">
        <v>424</v>
      </c>
      <c r="B3" s="74">
        <v>16495.71</v>
      </c>
      <c r="C3" s="74">
        <v>1453.97</v>
      </c>
      <c r="D3" s="74">
        <v>1453.97</v>
      </c>
    </row>
    <row r="4" spans="1:7">
      <c r="A4" s="74" t="s">
        <v>425</v>
      </c>
      <c r="B4" s="74">
        <v>40318.769999999997</v>
      </c>
      <c r="C4" s="74">
        <v>3553.79</v>
      </c>
      <c r="D4" s="74">
        <v>3553.79</v>
      </c>
    </row>
    <row r="5" spans="1:7">
      <c r="A5" s="74" t="s">
        <v>426</v>
      </c>
      <c r="B5" s="74">
        <v>40318.769999999997</v>
      </c>
      <c r="C5" s="74">
        <v>3553.79</v>
      </c>
      <c r="D5" s="74">
        <v>3553.79</v>
      </c>
    </row>
    <row r="7" spans="1:7">
      <c r="A7" s="70"/>
      <c r="B7" s="74" t="s">
        <v>558</v>
      </c>
    </row>
    <row r="8" spans="1:7">
      <c r="A8" s="74" t="s">
        <v>427</v>
      </c>
      <c r="B8" s="74">
        <v>11345.29</v>
      </c>
    </row>
    <row r="9" spans="1:7">
      <c r="A9" s="74" t="s">
        <v>428</v>
      </c>
      <c r="B9" s="74">
        <v>11345.29</v>
      </c>
    </row>
    <row r="10" spans="1:7">
      <c r="A10" s="74" t="s">
        <v>559</v>
      </c>
      <c r="B10" s="74">
        <v>0</v>
      </c>
    </row>
    <row r="12" spans="1:7">
      <c r="A12" s="70"/>
      <c r="B12" s="74" t="s">
        <v>622</v>
      </c>
      <c r="C12" s="74" t="s">
        <v>623</v>
      </c>
      <c r="D12" s="74" t="s">
        <v>624</v>
      </c>
      <c r="E12" s="74" t="s">
        <v>625</v>
      </c>
      <c r="F12" s="74" t="s">
        <v>626</v>
      </c>
      <c r="G12" s="74" t="s">
        <v>627</v>
      </c>
    </row>
    <row r="13" spans="1:7">
      <c r="A13" s="74" t="s">
        <v>202</v>
      </c>
      <c r="B13" s="74">
        <v>0</v>
      </c>
      <c r="C13" s="74">
        <v>742.23</v>
      </c>
      <c r="D13" s="74">
        <v>0</v>
      </c>
      <c r="E13" s="74">
        <v>0</v>
      </c>
      <c r="F13" s="74">
        <v>0</v>
      </c>
      <c r="G13" s="74">
        <v>0</v>
      </c>
    </row>
    <row r="14" spans="1:7">
      <c r="A14" s="74" t="s">
        <v>203</v>
      </c>
      <c r="B14" s="74">
        <v>3782.25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</row>
    <row r="15" spans="1:7">
      <c r="A15" s="74" t="s">
        <v>211</v>
      </c>
      <c r="B15" s="74">
        <v>1453.36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</row>
    <row r="16" spans="1:7">
      <c r="A16" s="74" t="s">
        <v>212</v>
      </c>
      <c r="B16" s="74">
        <v>56.39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</row>
    <row r="17" spans="1:10">
      <c r="A17" s="74" t="s">
        <v>213</v>
      </c>
      <c r="B17" s="74">
        <v>2660.43</v>
      </c>
      <c r="C17" s="74">
        <v>1788.85</v>
      </c>
      <c r="D17" s="74">
        <v>0</v>
      </c>
      <c r="E17" s="74">
        <v>0</v>
      </c>
      <c r="F17" s="74">
        <v>0</v>
      </c>
      <c r="G17" s="74">
        <v>0</v>
      </c>
    </row>
    <row r="18" spans="1:10">
      <c r="A18" s="74" t="s">
        <v>214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</row>
    <row r="19" spans="1:10">
      <c r="A19" s="74" t="s">
        <v>215</v>
      </c>
      <c r="B19" s="74">
        <v>859.85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</row>
    <row r="20" spans="1:10">
      <c r="A20" s="74" t="s">
        <v>216</v>
      </c>
      <c r="B20" s="74">
        <v>89.02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</row>
    <row r="21" spans="1:10">
      <c r="A21" s="74" t="s">
        <v>217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</row>
    <row r="22" spans="1:10">
      <c r="A22" s="74" t="s">
        <v>218</v>
      </c>
      <c r="B22" s="74">
        <v>0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</row>
    <row r="23" spans="1:10">
      <c r="A23" s="74" t="s">
        <v>197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</row>
    <row r="24" spans="1:10">
      <c r="A24" s="74" t="s">
        <v>219</v>
      </c>
      <c r="B24" s="74">
        <v>0</v>
      </c>
      <c r="C24" s="74">
        <v>4988.58</v>
      </c>
      <c r="D24" s="74">
        <v>0</v>
      </c>
      <c r="E24" s="74">
        <v>0</v>
      </c>
      <c r="F24" s="74">
        <v>0</v>
      </c>
      <c r="G24" s="74">
        <v>44342.19</v>
      </c>
    </row>
    <row r="25" spans="1:10">
      <c r="A25" s="74" t="s">
        <v>220</v>
      </c>
      <c r="B25" s="74">
        <v>74.739999999999995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</row>
    <row r="26" spans="1:10">
      <c r="A26" s="74" t="s">
        <v>221</v>
      </c>
      <c r="B26" s="74">
        <v>0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</row>
    <row r="27" spans="1:10">
      <c r="A27" s="74"/>
      <c r="B27" s="74"/>
      <c r="C27" s="74"/>
      <c r="D27" s="74"/>
      <c r="E27" s="74"/>
      <c r="F27" s="74"/>
      <c r="G27" s="74"/>
    </row>
    <row r="28" spans="1:10">
      <c r="A28" s="74" t="s">
        <v>222</v>
      </c>
      <c r="B28" s="74">
        <v>8976.0400000000009</v>
      </c>
      <c r="C28" s="74">
        <v>7519.67</v>
      </c>
      <c r="D28" s="74">
        <v>0</v>
      </c>
      <c r="E28" s="74">
        <v>0</v>
      </c>
      <c r="F28" s="74">
        <v>0</v>
      </c>
      <c r="G28" s="74">
        <v>44342.19</v>
      </c>
    </row>
    <row r="30" spans="1:10">
      <c r="A30" s="70"/>
      <c r="B30" s="74" t="s">
        <v>558</v>
      </c>
      <c r="C30" s="74" t="s">
        <v>347</v>
      </c>
      <c r="D30" s="74" t="s">
        <v>628</v>
      </c>
      <c r="E30" s="74" t="s">
        <v>629</v>
      </c>
      <c r="F30" s="74" t="s">
        <v>630</v>
      </c>
      <c r="G30" s="74" t="s">
        <v>631</v>
      </c>
      <c r="H30" s="74" t="s">
        <v>632</v>
      </c>
      <c r="I30" s="74" t="s">
        <v>633</v>
      </c>
      <c r="J30" s="74" t="s">
        <v>634</v>
      </c>
    </row>
    <row r="31" spans="1:10">
      <c r="A31" s="74" t="s">
        <v>635</v>
      </c>
      <c r="B31" s="74">
        <v>1978.83</v>
      </c>
      <c r="C31" s="74" t="s">
        <v>295</v>
      </c>
      <c r="D31" s="74">
        <v>4826.41</v>
      </c>
      <c r="E31" s="74">
        <v>1</v>
      </c>
      <c r="F31" s="74">
        <v>0</v>
      </c>
      <c r="G31" s="74">
        <v>0</v>
      </c>
      <c r="H31" s="74">
        <v>10.76</v>
      </c>
      <c r="I31" s="74">
        <v>37.17</v>
      </c>
      <c r="J31" s="74">
        <v>5.38</v>
      </c>
    </row>
    <row r="32" spans="1:10">
      <c r="A32" s="74" t="s">
        <v>636</v>
      </c>
      <c r="B32" s="74">
        <v>67.069999999999993</v>
      </c>
      <c r="C32" s="74" t="s">
        <v>295</v>
      </c>
      <c r="D32" s="74">
        <v>265.76</v>
      </c>
      <c r="E32" s="74">
        <v>1</v>
      </c>
      <c r="F32" s="74">
        <v>68.84</v>
      </c>
      <c r="G32" s="74">
        <v>23.3</v>
      </c>
      <c r="H32" s="74">
        <v>16.14</v>
      </c>
      <c r="I32" s="74">
        <v>6.19</v>
      </c>
      <c r="J32" s="74">
        <v>10.76</v>
      </c>
    </row>
    <row r="33" spans="1:10">
      <c r="A33" s="74" t="s">
        <v>637</v>
      </c>
      <c r="B33" s="74">
        <v>77.67</v>
      </c>
      <c r="C33" s="74" t="s">
        <v>295</v>
      </c>
      <c r="D33" s="74">
        <v>307.76</v>
      </c>
      <c r="E33" s="74">
        <v>1</v>
      </c>
      <c r="F33" s="74">
        <v>26.57</v>
      </c>
      <c r="G33" s="74">
        <v>0</v>
      </c>
      <c r="H33" s="74">
        <v>16.14</v>
      </c>
      <c r="I33" s="74">
        <v>6.19</v>
      </c>
      <c r="J33" s="74">
        <v>10.76</v>
      </c>
    </row>
    <row r="34" spans="1:10">
      <c r="A34" s="74" t="s">
        <v>638</v>
      </c>
      <c r="B34" s="74">
        <v>164.24</v>
      </c>
      <c r="C34" s="74" t="s">
        <v>295</v>
      </c>
      <c r="D34" s="74">
        <v>650.79999999999995</v>
      </c>
      <c r="E34" s="74">
        <v>1</v>
      </c>
      <c r="F34" s="74">
        <v>62.8</v>
      </c>
      <c r="G34" s="74">
        <v>0</v>
      </c>
      <c r="H34" s="74">
        <v>16.14</v>
      </c>
      <c r="I34" s="74"/>
      <c r="J34" s="74">
        <v>5.38</v>
      </c>
    </row>
    <row r="35" spans="1:10">
      <c r="A35" s="74" t="s">
        <v>639</v>
      </c>
      <c r="B35" s="74">
        <v>94.76</v>
      </c>
      <c r="C35" s="74" t="s">
        <v>295</v>
      </c>
      <c r="D35" s="74">
        <v>375.47</v>
      </c>
      <c r="E35" s="74">
        <v>1</v>
      </c>
      <c r="F35" s="74">
        <v>36.229999999999997</v>
      </c>
      <c r="G35" s="74">
        <v>0</v>
      </c>
      <c r="H35" s="74">
        <v>9.68</v>
      </c>
      <c r="I35" s="74">
        <v>46.51</v>
      </c>
      <c r="J35" s="74">
        <v>2.69</v>
      </c>
    </row>
    <row r="36" spans="1:10">
      <c r="A36" s="74" t="s">
        <v>640</v>
      </c>
      <c r="B36" s="74">
        <v>78.040000000000006</v>
      </c>
      <c r="C36" s="74" t="s">
        <v>295</v>
      </c>
      <c r="D36" s="74">
        <v>309.22000000000003</v>
      </c>
      <c r="E36" s="74">
        <v>1</v>
      </c>
      <c r="F36" s="74">
        <v>85.75</v>
      </c>
      <c r="G36" s="74">
        <v>0</v>
      </c>
      <c r="H36" s="74">
        <v>6.46</v>
      </c>
      <c r="I36" s="74">
        <v>23.2</v>
      </c>
      <c r="J36" s="74">
        <v>597.53</v>
      </c>
    </row>
    <row r="37" spans="1:10">
      <c r="A37" s="74" t="s">
        <v>641</v>
      </c>
      <c r="B37" s="74">
        <v>188.86</v>
      </c>
      <c r="C37" s="74" t="s">
        <v>295</v>
      </c>
      <c r="D37" s="74">
        <v>748.35</v>
      </c>
      <c r="E37" s="74">
        <v>1</v>
      </c>
      <c r="F37" s="74">
        <v>152.16999999999999</v>
      </c>
      <c r="G37" s="74">
        <v>65.62</v>
      </c>
      <c r="H37" s="74">
        <v>13.99</v>
      </c>
      <c r="I37" s="74">
        <v>1.39</v>
      </c>
      <c r="J37" s="74">
        <v>5.38</v>
      </c>
    </row>
    <row r="38" spans="1:10">
      <c r="A38" s="74" t="s">
        <v>642</v>
      </c>
      <c r="B38" s="74">
        <v>1308.19</v>
      </c>
      <c r="C38" s="74" t="s">
        <v>295</v>
      </c>
      <c r="D38" s="74">
        <v>5183.5600000000004</v>
      </c>
      <c r="E38" s="74">
        <v>1</v>
      </c>
      <c r="F38" s="74">
        <v>434.79</v>
      </c>
      <c r="G38" s="74">
        <v>85.24</v>
      </c>
      <c r="H38" s="74">
        <v>11.84</v>
      </c>
      <c r="I38" s="74">
        <v>3.1</v>
      </c>
      <c r="J38" s="74">
        <v>8.07</v>
      </c>
    </row>
    <row r="39" spans="1:10">
      <c r="A39" s="74" t="s">
        <v>643</v>
      </c>
      <c r="B39" s="74">
        <v>39.020000000000003</v>
      </c>
      <c r="C39" s="74" t="s">
        <v>295</v>
      </c>
      <c r="D39" s="74">
        <v>118.94</v>
      </c>
      <c r="E39" s="74">
        <v>4</v>
      </c>
      <c r="F39" s="74">
        <v>39.950000000000003</v>
      </c>
      <c r="G39" s="74">
        <v>13.18</v>
      </c>
      <c r="H39" s="74">
        <v>11.84</v>
      </c>
      <c r="I39" s="74">
        <v>26.01</v>
      </c>
      <c r="J39" s="74">
        <v>6.75</v>
      </c>
    </row>
    <row r="40" spans="1:10">
      <c r="A40" s="74" t="s">
        <v>644</v>
      </c>
      <c r="B40" s="74">
        <v>39.020000000000003</v>
      </c>
      <c r="C40" s="74" t="s">
        <v>295</v>
      </c>
      <c r="D40" s="74">
        <v>118.93</v>
      </c>
      <c r="E40" s="74">
        <v>4</v>
      </c>
      <c r="F40" s="74">
        <v>39.950000000000003</v>
      </c>
      <c r="G40" s="74">
        <v>13.18</v>
      </c>
      <c r="H40" s="74">
        <v>11.84</v>
      </c>
      <c r="I40" s="74">
        <v>26.01</v>
      </c>
      <c r="J40" s="74">
        <v>6.75</v>
      </c>
    </row>
    <row r="41" spans="1:10">
      <c r="A41" s="74" t="s">
        <v>645</v>
      </c>
      <c r="B41" s="74">
        <v>24.52</v>
      </c>
      <c r="C41" s="74" t="s">
        <v>295</v>
      </c>
      <c r="D41" s="74">
        <v>74.75</v>
      </c>
      <c r="E41" s="74">
        <v>76</v>
      </c>
      <c r="F41" s="74">
        <v>11.15</v>
      </c>
      <c r="G41" s="74">
        <v>3.68</v>
      </c>
      <c r="H41" s="74">
        <v>11.84</v>
      </c>
      <c r="I41" s="74">
        <v>16.350000000000001</v>
      </c>
      <c r="J41" s="74">
        <v>10.52</v>
      </c>
    </row>
    <row r="42" spans="1:10">
      <c r="A42" s="74" t="s">
        <v>646</v>
      </c>
      <c r="B42" s="74">
        <v>24.53</v>
      </c>
      <c r="C42" s="74" t="s">
        <v>295</v>
      </c>
      <c r="D42" s="74">
        <v>74.77</v>
      </c>
      <c r="E42" s="74">
        <v>76</v>
      </c>
      <c r="F42" s="74">
        <v>11.15</v>
      </c>
      <c r="G42" s="74">
        <v>3.68</v>
      </c>
      <c r="H42" s="74">
        <v>11.84</v>
      </c>
      <c r="I42" s="74">
        <v>16.350000000000001</v>
      </c>
      <c r="J42" s="74">
        <v>10.52</v>
      </c>
    </row>
    <row r="43" spans="1:10">
      <c r="A43" s="74" t="s">
        <v>647</v>
      </c>
      <c r="B43" s="74">
        <v>39.020000000000003</v>
      </c>
      <c r="C43" s="74" t="s">
        <v>295</v>
      </c>
      <c r="D43" s="74">
        <v>118.94</v>
      </c>
      <c r="E43" s="74">
        <v>4</v>
      </c>
      <c r="F43" s="74">
        <v>39.950000000000003</v>
      </c>
      <c r="G43" s="74">
        <v>13.18</v>
      </c>
      <c r="H43" s="74">
        <v>11.84</v>
      </c>
      <c r="I43" s="74">
        <v>26.01</v>
      </c>
      <c r="J43" s="74">
        <v>6.75</v>
      </c>
    </row>
    <row r="44" spans="1:10">
      <c r="A44" s="74" t="s">
        <v>648</v>
      </c>
      <c r="B44" s="74">
        <v>39.020000000000003</v>
      </c>
      <c r="C44" s="74" t="s">
        <v>295</v>
      </c>
      <c r="D44" s="74">
        <v>118.93</v>
      </c>
      <c r="E44" s="74">
        <v>4</v>
      </c>
      <c r="F44" s="74">
        <v>39.950000000000003</v>
      </c>
      <c r="G44" s="74">
        <v>13.18</v>
      </c>
      <c r="H44" s="74">
        <v>11.84</v>
      </c>
      <c r="I44" s="74">
        <v>26.01</v>
      </c>
      <c r="J44" s="74">
        <v>6.75</v>
      </c>
    </row>
    <row r="45" spans="1:10">
      <c r="A45" s="74" t="s">
        <v>649</v>
      </c>
      <c r="B45" s="74">
        <v>389.4</v>
      </c>
      <c r="C45" s="74" t="s">
        <v>295</v>
      </c>
      <c r="D45" s="74">
        <v>1186.9100000000001</v>
      </c>
      <c r="E45" s="74">
        <v>4</v>
      </c>
      <c r="F45" s="74">
        <v>48.31</v>
      </c>
      <c r="G45" s="74">
        <v>15.94</v>
      </c>
      <c r="H45" s="74">
        <v>5.38</v>
      </c>
      <c r="I45" s="74">
        <v>92.59</v>
      </c>
      <c r="J45" s="74">
        <v>0</v>
      </c>
    </row>
    <row r="46" spans="1:10">
      <c r="A46" s="74" t="s">
        <v>650</v>
      </c>
      <c r="B46" s="74">
        <v>39.020000000000003</v>
      </c>
      <c r="C46" s="74" t="s">
        <v>295</v>
      </c>
      <c r="D46" s="74">
        <v>118.94</v>
      </c>
      <c r="E46" s="74">
        <v>1</v>
      </c>
      <c r="F46" s="74">
        <v>39.950000000000003</v>
      </c>
      <c r="G46" s="74">
        <v>13.19</v>
      </c>
      <c r="H46" s="74">
        <v>11.84</v>
      </c>
      <c r="I46" s="74">
        <v>26.01</v>
      </c>
      <c r="J46" s="74">
        <v>6.75</v>
      </c>
    </row>
    <row r="47" spans="1:10">
      <c r="A47" s="74" t="s">
        <v>651</v>
      </c>
      <c r="B47" s="74">
        <v>39.020000000000003</v>
      </c>
      <c r="C47" s="74" t="s">
        <v>295</v>
      </c>
      <c r="D47" s="74">
        <v>118.93</v>
      </c>
      <c r="E47" s="74">
        <v>1</v>
      </c>
      <c r="F47" s="74">
        <v>39.950000000000003</v>
      </c>
      <c r="G47" s="74">
        <v>13.19</v>
      </c>
      <c r="H47" s="74">
        <v>11.84</v>
      </c>
      <c r="I47" s="74">
        <v>26.01</v>
      </c>
      <c r="J47" s="74">
        <v>6.75</v>
      </c>
    </row>
    <row r="48" spans="1:10">
      <c r="A48" s="74" t="s">
        <v>652</v>
      </c>
      <c r="B48" s="74">
        <v>24.53</v>
      </c>
      <c r="C48" s="74" t="s">
        <v>295</v>
      </c>
      <c r="D48" s="74">
        <v>74.77</v>
      </c>
      <c r="E48" s="74">
        <v>9</v>
      </c>
      <c r="F48" s="74">
        <v>20.440000000000001</v>
      </c>
      <c r="G48" s="74">
        <v>6.75</v>
      </c>
      <c r="H48" s="74">
        <v>11.84</v>
      </c>
      <c r="I48" s="74">
        <v>16.350000000000001</v>
      </c>
      <c r="J48" s="74">
        <v>10.52</v>
      </c>
    </row>
    <row r="49" spans="1:10">
      <c r="A49" s="74" t="s">
        <v>653</v>
      </c>
      <c r="B49" s="74">
        <v>331.66</v>
      </c>
      <c r="C49" s="74" t="s">
        <v>295</v>
      </c>
      <c r="D49" s="74">
        <v>1010.89</v>
      </c>
      <c r="E49" s="74">
        <v>1</v>
      </c>
      <c r="F49" s="74">
        <v>97.55</v>
      </c>
      <c r="G49" s="74">
        <v>32.21</v>
      </c>
      <c r="H49" s="74">
        <v>13.99</v>
      </c>
      <c r="I49" s="74">
        <v>1.39</v>
      </c>
      <c r="J49" s="74">
        <v>67.819999999999993</v>
      </c>
    </row>
    <row r="50" spans="1:10">
      <c r="A50" s="74" t="s">
        <v>654</v>
      </c>
      <c r="B50" s="74">
        <v>331.66</v>
      </c>
      <c r="C50" s="74" t="s">
        <v>295</v>
      </c>
      <c r="D50" s="74">
        <v>1010.89</v>
      </c>
      <c r="E50" s="74">
        <v>1</v>
      </c>
      <c r="F50" s="74">
        <v>97.55</v>
      </c>
      <c r="G50" s="74">
        <v>32.21</v>
      </c>
      <c r="H50" s="74">
        <v>13.99</v>
      </c>
      <c r="I50" s="74">
        <v>1.39</v>
      </c>
      <c r="J50" s="74">
        <v>67.819999999999993</v>
      </c>
    </row>
    <row r="51" spans="1:10">
      <c r="A51" s="74" t="s">
        <v>655</v>
      </c>
      <c r="B51" s="74">
        <v>103.3</v>
      </c>
      <c r="C51" s="74" t="s">
        <v>295</v>
      </c>
      <c r="D51" s="74">
        <v>314.87</v>
      </c>
      <c r="E51" s="74">
        <v>1</v>
      </c>
      <c r="F51" s="74">
        <v>87.33</v>
      </c>
      <c r="G51" s="74">
        <v>26.38</v>
      </c>
      <c r="H51" s="74">
        <v>12.91</v>
      </c>
      <c r="I51" s="74">
        <v>18.59</v>
      </c>
      <c r="J51" s="74">
        <v>2942.57</v>
      </c>
    </row>
    <row r="52" spans="1:10">
      <c r="A52" s="74" t="s">
        <v>656</v>
      </c>
      <c r="B52" s="74">
        <v>412.12</v>
      </c>
      <c r="C52" s="74" t="s">
        <v>295</v>
      </c>
      <c r="D52" s="74">
        <v>1256.1600000000001</v>
      </c>
      <c r="E52" s="74">
        <v>1</v>
      </c>
      <c r="F52" s="74">
        <v>85.47</v>
      </c>
      <c r="G52" s="74">
        <v>28.22</v>
      </c>
      <c r="H52" s="74">
        <v>5.38</v>
      </c>
      <c r="I52" s="74">
        <v>92.59</v>
      </c>
      <c r="J52" s="74">
        <v>292.07209999999998</v>
      </c>
    </row>
    <row r="53" spans="1:10">
      <c r="A53" s="74" t="s">
        <v>296</v>
      </c>
      <c r="B53" s="74">
        <v>11345.29</v>
      </c>
      <c r="C53" s="74"/>
      <c r="D53" s="74">
        <v>35184.81</v>
      </c>
      <c r="E53" s="74"/>
      <c r="F53" s="74">
        <v>4025.82</v>
      </c>
      <c r="G53" s="74">
        <v>1214.08</v>
      </c>
      <c r="H53" s="74">
        <v>10.763400000000001</v>
      </c>
      <c r="I53" s="74">
        <v>8.0399999999999991</v>
      </c>
      <c r="J53" s="74">
        <v>51.754199999999997</v>
      </c>
    </row>
    <row r="54" spans="1:10">
      <c r="A54" s="74" t="s">
        <v>657</v>
      </c>
      <c r="B54" s="74">
        <v>11345.29</v>
      </c>
      <c r="C54" s="74"/>
      <c r="D54" s="74">
        <v>35184.81</v>
      </c>
      <c r="E54" s="74"/>
      <c r="F54" s="74">
        <v>4025.82</v>
      </c>
      <c r="G54" s="74">
        <v>1214.08</v>
      </c>
      <c r="H54" s="74">
        <v>10.763400000000001</v>
      </c>
      <c r="I54" s="74">
        <v>8.0399999999999991</v>
      </c>
      <c r="J54" s="74">
        <v>51.754199999999997</v>
      </c>
    </row>
    <row r="55" spans="1:10">
      <c r="A55" s="74" t="s">
        <v>658</v>
      </c>
      <c r="B55" s="74">
        <v>0</v>
      </c>
      <c r="C55" s="74"/>
      <c r="D55" s="74">
        <v>0</v>
      </c>
      <c r="E55" s="74"/>
      <c r="F55" s="74">
        <v>0</v>
      </c>
      <c r="G55" s="74">
        <v>0</v>
      </c>
      <c r="H55" s="74"/>
      <c r="I55" s="74"/>
      <c r="J55" s="74"/>
    </row>
    <row r="57" spans="1:10">
      <c r="A57" s="70"/>
      <c r="B57" s="74" t="s">
        <v>182</v>
      </c>
      <c r="C57" s="74" t="s">
        <v>429</v>
      </c>
      <c r="D57" s="74" t="s">
        <v>560</v>
      </c>
      <c r="E57" s="74" t="s">
        <v>561</v>
      </c>
      <c r="F57" s="74" t="s">
        <v>562</v>
      </c>
      <c r="G57" s="74" t="s">
        <v>563</v>
      </c>
      <c r="H57" s="74" t="s">
        <v>564</v>
      </c>
      <c r="I57" s="74" t="s">
        <v>430</v>
      </c>
    </row>
    <row r="58" spans="1:10">
      <c r="A58" s="74" t="s">
        <v>431</v>
      </c>
      <c r="B58" s="74" t="s">
        <v>432</v>
      </c>
      <c r="C58" s="74">
        <v>0.3</v>
      </c>
      <c r="D58" s="74">
        <v>2.254</v>
      </c>
      <c r="E58" s="74">
        <v>3.4</v>
      </c>
      <c r="F58" s="74">
        <v>211.13</v>
      </c>
      <c r="G58" s="74">
        <v>0</v>
      </c>
      <c r="H58" s="74">
        <v>90</v>
      </c>
      <c r="I58" s="74" t="s">
        <v>433</v>
      </c>
    </row>
    <row r="59" spans="1:10">
      <c r="A59" s="74" t="s">
        <v>434</v>
      </c>
      <c r="B59" s="74" t="s">
        <v>432</v>
      </c>
      <c r="C59" s="74">
        <v>0.3</v>
      </c>
      <c r="D59" s="74">
        <v>2.254</v>
      </c>
      <c r="E59" s="74">
        <v>3.4</v>
      </c>
      <c r="F59" s="74">
        <v>55.76</v>
      </c>
      <c r="G59" s="74">
        <v>90</v>
      </c>
      <c r="H59" s="74">
        <v>90</v>
      </c>
      <c r="I59" s="74" t="s">
        <v>435</v>
      </c>
    </row>
    <row r="60" spans="1:10">
      <c r="A60" s="74" t="s">
        <v>436</v>
      </c>
      <c r="B60" s="74" t="s">
        <v>432</v>
      </c>
      <c r="C60" s="74">
        <v>0.3</v>
      </c>
      <c r="D60" s="74">
        <v>2.254</v>
      </c>
      <c r="E60" s="74">
        <v>3.4</v>
      </c>
      <c r="F60" s="74">
        <v>211.13</v>
      </c>
      <c r="G60" s="74">
        <v>180</v>
      </c>
      <c r="H60" s="74">
        <v>90</v>
      </c>
      <c r="I60" s="74" t="s">
        <v>437</v>
      </c>
    </row>
    <row r="61" spans="1:10">
      <c r="A61" s="74" t="s">
        <v>438</v>
      </c>
      <c r="B61" s="74" t="s">
        <v>432</v>
      </c>
      <c r="C61" s="74">
        <v>0.3</v>
      </c>
      <c r="D61" s="74">
        <v>2.254</v>
      </c>
      <c r="E61" s="74">
        <v>3.4</v>
      </c>
      <c r="F61" s="74">
        <v>55.76</v>
      </c>
      <c r="G61" s="74">
        <v>270</v>
      </c>
      <c r="H61" s="74">
        <v>90</v>
      </c>
      <c r="I61" s="74" t="s">
        <v>439</v>
      </c>
    </row>
    <row r="62" spans="1:10">
      <c r="A62" s="74" t="s">
        <v>440</v>
      </c>
      <c r="B62" s="74" t="s">
        <v>432</v>
      </c>
      <c r="C62" s="74">
        <v>0.3</v>
      </c>
      <c r="D62" s="74">
        <v>1.8620000000000001</v>
      </c>
      <c r="E62" s="74">
        <v>3.4</v>
      </c>
      <c r="F62" s="74">
        <v>1978.83</v>
      </c>
      <c r="G62" s="74">
        <v>0</v>
      </c>
      <c r="H62" s="74">
        <v>180</v>
      </c>
      <c r="I62" s="74"/>
    </row>
    <row r="63" spans="1:10">
      <c r="A63" s="74" t="s">
        <v>441</v>
      </c>
      <c r="B63" s="74" t="s">
        <v>442</v>
      </c>
      <c r="C63" s="74">
        <v>0.08</v>
      </c>
      <c r="D63" s="74">
        <v>0.69799999999999995</v>
      </c>
      <c r="E63" s="74">
        <v>0.78</v>
      </c>
      <c r="F63" s="74">
        <v>45.89</v>
      </c>
      <c r="G63" s="74">
        <v>180</v>
      </c>
      <c r="H63" s="74">
        <v>90</v>
      </c>
      <c r="I63" s="74" t="s">
        <v>437</v>
      </c>
    </row>
    <row r="64" spans="1:10">
      <c r="A64" s="74" t="s">
        <v>443</v>
      </c>
      <c r="B64" s="74" t="s">
        <v>442</v>
      </c>
      <c r="C64" s="74">
        <v>0.08</v>
      </c>
      <c r="D64" s="74">
        <v>0.69799999999999995</v>
      </c>
      <c r="E64" s="74">
        <v>0.78</v>
      </c>
      <c r="F64" s="74">
        <v>22.95</v>
      </c>
      <c r="G64" s="74">
        <v>270</v>
      </c>
      <c r="H64" s="74">
        <v>90</v>
      </c>
      <c r="I64" s="74" t="s">
        <v>439</v>
      </c>
    </row>
    <row r="65" spans="1:9">
      <c r="A65" s="74" t="s">
        <v>444</v>
      </c>
      <c r="B65" s="74" t="s">
        <v>445</v>
      </c>
      <c r="C65" s="74">
        <v>0.3</v>
      </c>
      <c r="D65" s="74">
        <v>0.35699999999999998</v>
      </c>
      <c r="E65" s="74">
        <v>0.38</v>
      </c>
      <c r="F65" s="74">
        <v>67.069999999999993</v>
      </c>
      <c r="G65" s="74">
        <v>180</v>
      </c>
      <c r="H65" s="74">
        <v>0</v>
      </c>
      <c r="I65" s="74"/>
    </row>
    <row r="66" spans="1:9">
      <c r="A66" s="74" t="s">
        <v>446</v>
      </c>
      <c r="B66" s="74" t="s">
        <v>442</v>
      </c>
      <c r="C66" s="74">
        <v>0.08</v>
      </c>
      <c r="D66" s="74">
        <v>0.69799999999999995</v>
      </c>
      <c r="E66" s="74">
        <v>0.78</v>
      </c>
      <c r="F66" s="74">
        <v>26.57</v>
      </c>
      <c r="G66" s="74">
        <v>270</v>
      </c>
      <c r="H66" s="74">
        <v>90</v>
      </c>
      <c r="I66" s="74" t="s">
        <v>439</v>
      </c>
    </row>
    <row r="67" spans="1:9">
      <c r="A67" s="74" t="s">
        <v>447</v>
      </c>
      <c r="B67" s="74" t="s">
        <v>442</v>
      </c>
      <c r="C67" s="74">
        <v>0.08</v>
      </c>
      <c r="D67" s="74">
        <v>0.69799999999999995</v>
      </c>
      <c r="E67" s="74">
        <v>0.78</v>
      </c>
      <c r="F67" s="74">
        <v>62.8</v>
      </c>
      <c r="G67" s="74">
        <v>0</v>
      </c>
      <c r="H67" s="74">
        <v>90</v>
      </c>
      <c r="I67" s="74" t="s">
        <v>433</v>
      </c>
    </row>
    <row r="68" spans="1:9">
      <c r="A68" s="74" t="s">
        <v>448</v>
      </c>
      <c r="B68" s="74" t="s">
        <v>442</v>
      </c>
      <c r="C68" s="74">
        <v>0.08</v>
      </c>
      <c r="D68" s="74">
        <v>0.69799999999999995</v>
      </c>
      <c r="E68" s="74">
        <v>0.78</v>
      </c>
      <c r="F68" s="74">
        <v>36.229999999999997</v>
      </c>
      <c r="G68" s="74">
        <v>0</v>
      </c>
      <c r="H68" s="74">
        <v>90</v>
      </c>
      <c r="I68" s="74" t="s">
        <v>433</v>
      </c>
    </row>
    <row r="69" spans="1:9">
      <c r="A69" s="74" t="s">
        <v>449</v>
      </c>
      <c r="B69" s="74" t="s">
        <v>442</v>
      </c>
      <c r="C69" s="74">
        <v>0.08</v>
      </c>
      <c r="D69" s="74">
        <v>0.69799999999999995</v>
      </c>
      <c r="E69" s="74">
        <v>0.78</v>
      </c>
      <c r="F69" s="74">
        <v>18.12</v>
      </c>
      <c r="G69" s="74">
        <v>0</v>
      </c>
      <c r="H69" s="74">
        <v>90</v>
      </c>
      <c r="I69" s="74" t="s">
        <v>433</v>
      </c>
    </row>
    <row r="70" spans="1:9">
      <c r="A70" s="74" t="s">
        <v>450</v>
      </c>
      <c r="B70" s="74" t="s">
        <v>442</v>
      </c>
      <c r="C70" s="74">
        <v>0.08</v>
      </c>
      <c r="D70" s="74">
        <v>0.69799999999999995</v>
      </c>
      <c r="E70" s="74">
        <v>0.78</v>
      </c>
      <c r="F70" s="74">
        <v>67.63</v>
      </c>
      <c r="G70" s="74">
        <v>90</v>
      </c>
      <c r="H70" s="74">
        <v>90</v>
      </c>
      <c r="I70" s="74" t="s">
        <v>435</v>
      </c>
    </row>
    <row r="71" spans="1:9">
      <c r="A71" s="74" t="s">
        <v>451</v>
      </c>
      <c r="B71" s="74" t="s">
        <v>442</v>
      </c>
      <c r="C71" s="74">
        <v>0.08</v>
      </c>
      <c r="D71" s="74">
        <v>0.69799999999999995</v>
      </c>
      <c r="E71" s="74">
        <v>0.78</v>
      </c>
      <c r="F71" s="74">
        <v>22.95</v>
      </c>
      <c r="G71" s="74">
        <v>90</v>
      </c>
      <c r="H71" s="74">
        <v>90</v>
      </c>
      <c r="I71" s="74" t="s">
        <v>435</v>
      </c>
    </row>
    <row r="72" spans="1:9">
      <c r="A72" s="74" t="s">
        <v>452</v>
      </c>
      <c r="B72" s="74" t="s">
        <v>442</v>
      </c>
      <c r="C72" s="74">
        <v>0.08</v>
      </c>
      <c r="D72" s="74">
        <v>0.69799999999999995</v>
      </c>
      <c r="E72" s="74">
        <v>0.78</v>
      </c>
      <c r="F72" s="74">
        <v>129.22999999999999</v>
      </c>
      <c r="G72" s="74">
        <v>180</v>
      </c>
      <c r="H72" s="74">
        <v>90</v>
      </c>
      <c r="I72" s="74" t="s">
        <v>437</v>
      </c>
    </row>
    <row r="73" spans="1:9">
      <c r="A73" s="74" t="s">
        <v>453</v>
      </c>
      <c r="B73" s="74" t="s">
        <v>445</v>
      </c>
      <c r="C73" s="74">
        <v>0.3</v>
      </c>
      <c r="D73" s="74">
        <v>0.35699999999999998</v>
      </c>
      <c r="E73" s="74">
        <v>0.38</v>
      </c>
      <c r="F73" s="74">
        <v>188.86</v>
      </c>
      <c r="G73" s="74">
        <v>180</v>
      </c>
      <c r="H73" s="74">
        <v>0</v>
      </c>
      <c r="I73" s="74"/>
    </row>
    <row r="74" spans="1:9">
      <c r="A74" s="74" t="s">
        <v>454</v>
      </c>
      <c r="B74" s="74" t="s">
        <v>442</v>
      </c>
      <c r="C74" s="74">
        <v>0.08</v>
      </c>
      <c r="D74" s="74">
        <v>0.69799999999999995</v>
      </c>
      <c r="E74" s="74">
        <v>0.78</v>
      </c>
      <c r="F74" s="74">
        <v>213.77</v>
      </c>
      <c r="G74" s="74">
        <v>0</v>
      </c>
      <c r="H74" s="74">
        <v>90</v>
      </c>
      <c r="I74" s="74" t="s">
        <v>433</v>
      </c>
    </row>
    <row r="75" spans="1:9">
      <c r="A75" s="74" t="s">
        <v>455</v>
      </c>
      <c r="B75" s="74" t="s">
        <v>442</v>
      </c>
      <c r="C75" s="74">
        <v>0.08</v>
      </c>
      <c r="D75" s="74">
        <v>0.69799999999999995</v>
      </c>
      <c r="E75" s="74">
        <v>0.78</v>
      </c>
      <c r="F75" s="74">
        <v>12.08</v>
      </c>
      <c r="G75" s="74">
        <v>0</v>
      </c>
      <c r="H75" s="74">
        <v>90</v>
      </c>
      <c r="I75" s="74" t="s">
        <v>433</v>
      </c>
    </row>
    <row r="76" spans="1:9">
      <c r="A76" s="74" t="s">
        <v>456</v>
      </c>
      <c r="B76" s="74" t="s">
        <v>442</v>
      </c>
      <c r="C76" s="74">
        <v>0.08</v>
      </c>
      <c r="D76" s="74">
        <v>0.69799999999999995</v>
      </c>
      <c r="E76" s="74">
        <v>0.78</v>
      </c>
      <c r="F76" s="74">
        <v>167.88</v>
      </c>
      <c r="G76" s="74">
        <v>180</v>
      </c>
      <c r="H76" s="74">
        <v>90</v>
      </c>
      <c r="I76" s="74" t="s">
        <v>437</v>
      </c>
    </row>
    <row r="77" spans="1:9">
      <c r="A77" s="74" t="s">
        <v>457</v>
      </c>
      <c r="B77" s="74" t="s">
        <v>442</v>
      </c>
      <c r="C77" s="74">
        <v>0.08</v>
      </c>
      <c r="D77" s="74">
        <v>0.69799999999999995</v>
      </c>
      <c r="E77" s="74">
        <v>0.78</v>
      </c>
      <c r="F77" s="74">
        <v>41.06</v>
      </c>
      <c r="G77" s="74">
        <v>270</v>
      </c>
      <c r="H77" s="74">
        <v>90</v>
      </c>
      <c r="I77" s="74" t="s">
        <v>439</v>
      </c>
    </row>
    <row r="78" spans="1:9">
      <c r="A78" s="74" t="s">
        <v>458</v>
      </c>
      <c r="B78" s="74" t="s">
        <v>445</v>
      </c>
      <c r="C78" s="74">
        <v>0.3</v>
      </c>
      <c r="D78" s="74">
        <v>0.35699999999999998</v>
      </c>
      <c r="E78" s="74">
        <v>0.38</v>
      </c>
      <c r="F78" s="74">
        <v>245.35</v>
      </c>
      <c r="G78" s="74">
        <v>180</v>
      </c>
      <c r="H78" s="74">
        <v>0</v>
      </c>
      <c r="I78" s="74"/>
    </row>
    <row r="79" spans="1:9">
      <c r="A79" s="74" t="s">
        <v>459</v>
      </c>
      <c r="B79" s="74" t="s">
        <v>442</v>
      </c>
      <c r="C79" s="74">
        <v>0.08</v>
      </c>
      <c r="D79" s="74">
        <v>0.69799999999999995</v>
      </c>
      <c r="E79" s="74">
        <v>0.78</v>
      </c>
      <c r="F79" s="74">
        <v>55.74</v>
      </c>
      <c r="G79" s="74">
        <v>180</v>
      </c>
      <c r="H79" s="74">
        <v>90</v>
      </c>
      <c r="I79" s="74" t="s">
        <v>437</v>
      </c>
    </row>
    <row r="80" spans="1:9">
      <c r="A80" s="74" t="s">
        <v>460</v>
      </c>
      <c r="B80" s="74" t="s">
        <v>442</v>
      </c>
      <c r="C80" s="74">
        <v>0.08</v>
      </c>
      <c r="D80" s="74">
        <v>0.69799999999999995</v>
      </c>
      <c r="E80" s="74">
        <v>0.78</v>
      </c>
      <c r="F80" s="74">
        <v>104.06</v>
      </c>
      <c r="G80" s="74">
        <v>270</v>
      </c>
      <c r="H80" s="74">
        <v>90</v>
      </c>
      <c r="I80" s="74" t="s">
        <v>439</v>
      </c>
    </row>
    <row r="81" spans="1:9">
      <c r="A81" s="74" t="s">
        <v>461</v>
      </c>
      <c r="B81" s="74" t="s">
        <v>442</v>
      </c>
      <c r="C81" s="74">
        <v>0.08</v>
      </c>
      <c r="D81" s="74">
        <v>0.69799999999999995</v>
      </c>
      <c r="E81" s="74">
        <v>0.78</v>
      </c>
      <c r="F81" s="74">
        <v>55.74</v>
      </c>
      <c r="G81" s="74">
        <v>0</v>
      </c>
      <c r="H81" s="74">
        <v>90</v>
      </c>
      <c r="I81" s="74" t="s">
        <v>433</v>
      </c>
    </row>
    <row r="82" spans="1:9">
      <c r="A82" s="74" t="s">
        <v>462</v>
      </c>
      <c r="B82" s="74" t="s">
        <v>442</v>
      </c>
      <c r="C82" s="74">
        <v>0.08</v>
      </c>
      <c r="D82" s="74">
        <v>0.69799999999999995</v>
      </c>
      <c r="E82" s="74">
        <v>0.78</v>
      </c>
      <c r="F82" s="74">
        <v>104.05</v>
      </c>
      <c r="G82" s="74">
        <v>270</v>
      </c>
      <c r="H82" s="74">
        <v>90</v>
      </c>
      <c r="I82" s="74" t="s">
        <v>439</v>
      </c>
    </row>
    <row r="83" spans="1:9">
      <c r="A83" s="74" t="s">
        <v>463</v>
      </c>
      <c r="B83" s="74" t="s">
        <v>442</v>
      </c>
      <c r="C83" s="74">
        <v>0.08</v>
      </c>
      <c r="D83" s="74">
        <v>0.69799999999999995</v>
      </c>
      <c r="E83" s="74">
        <v>0.78</v>
      </c>
      <c r="F83" s="74">
        <v>847.14</v>
      </c>
      <c r="G83" s="74">
        <v>180</v>
      </c>
      <c r="H83" s="74">
        <v>90</v>
      </c>
      <c r="I83" s="74" t="s">
        <v>437</v>
      </c>
    </row>
    <row r="84" spans="1:9">
      <c r="A84" s="74" t="s">
        <v>464</v>
      </c>
      <c r="B84" s="74" t="s">
        <v>442</v>
      </c>
      <c r="C84" s="74">
        <v>0.08</v>
      </c>
      <c r="D84" s="74">
        <v>0.69799999999999995</v>
      </c>
      <c r="E84" s="74">
        <v>0.78</v>
      </c>
      <c r="F84" s="74">
        <v>847.37</v>
      </c>
      <c r="G84" s="74">
        <v>0</v>
      </c>
      <c r="H84" s="74">
        <v>90</v>
      </c>
      <c r="I84" s="74" t="s">
        <v>433</v>
      </c>
    </row>
    <row r="85" spans="1:9">
      <c r="A85" s="74" t="s">
        <v>465</v>
      </c>
      <c r="B85" s="74" t="s">
        <v>442</v>
      </c>
      <c r="C85" s="74">
        <v>0.08</v>
      </c>
      <c r="D85" s="74">
        <v>0.69799999999999995</v>
      </c>
      <c r="E85" s="74">
        <v>0.78</v>
      </c>
      <c r="F85" s="74">
        <v>104.06</v>
      </c>
      <c r="G85" s="74">
        <v>90</v>
      </c>
      <c r="H85" s="74">
        <v>90</v>
      </c>
      <c r="I85" s="74" t="s">
        <v>435</v>
      </c>
    </row>
    <row r="86" spans="1:9">
      <c r="A86" s="74" t="s">
        <v>466</v>
      </c>
      <c r="B86" s="74" t="s">
        <v>442</v>
      </c>
      <c r="C86" s="74">
        <v>0.08</v>
      </c>
      <c r="D86" s="74">
        <v>0.69799999999999995</v>
      </c>
      <c r="E86" s="74">
        <v>0.78</v>
      </c>
      <c r="F86" s="74">
        <v>55.74</v>
      </c>
      <c r="G86" s="74">
        <v>180</v>
      </c>
      <c r="H86" s="74">
        <v>90</v>
      </c>
      <c r="I86" s="74" t="s">
        <v>437</v>
      </c>
    </row>
    <row r="87" spans="1:9">
      <c r="A87" s="74" t="s">
        <v>467</v>
      </c>
      <c r="B87" s="74" t="s">
        <v>442</v>
      </c>
      <c r="C87" s="74">
        <v>0.08</v>
      </c>
      <c r="D87" s="74">
        <v>0.69799999999999995</v>
      </c>
      <c r="E87" s="74">
        <v>0.78</v>
      </c>
      <c r="F87" s="74">
        <v>55.74</v>
      </c>
      <c r="G87" s="74">
        <v>0</v>
      </c>
      <c r="H87" s="74">
        <v>90</v>
      </c>
      <c r="I87" s="74" t="s">
        <v>433</v>
      </c>
    </row>
    <row r="88" spans="1:9">
      <c r="A88" s="74" t="s">
        <v>468</v>
      </c>
      <c r="B88" s="74" t="s">
        <v>442</v>
      </c>
      <c r="C88" s="74">
        <v>0.08</v>
      </c>
      <c r="D88" s="74">
        <v>0.69799999999999995</v>
      </c>
      <c r="E88" s="74">
        <v>0.78</v>
      </c>
      <c r="F88" s="74">
        <v>104.05</v>
      </c>
      <c r="G88" s="74">
        <v>90</v>
      </c>
      <c r="H88" s="74">
        <v>90</v>
      </c>
      <c r="I88" s="74" t="s">
        <v>435</v>
      </c>
    </row>
    <row r="89" spans="1:9">
      <c r="A89" s="74" t="s">
        <v>469</v>
      </c>
      <c r="B89" s="74" t="s">
        <v>442</v>
      </c>
      <c r="C89" s="74">
        <v>0.08</v>
      </c>
      <c r="D89" s="74">
        <v>0.69799999999999995</v>
      </c>
      <c r="E89" s="74">
        <v>0.78</v>
      </c>
      <c r="F89" s="74">
        <v>70.599999999999994</v>
      </c>
      <c r="G89" s="74">
        <v>0</v>
      </c>
      <c r="H89" s="74">
        <v>90</v>
      </c>
      <c r="I89" s="74" t="s">
        <v>433</v>
      </c>
    </row>
    <row r="90" spans="1:9">
      <c r="A90" s="74" t="s">
        <v>470</v>
      </c>
      <c r="B90" s="74" t="s">
        <v>442</v>
      </c>
      <c r="C90" s="74">
        <v>0.08</v>
      </c>
      <c r="D90" s="74">
        <v>0.69799999999999995</v>
      </c>
      <c r="E90" s="74">
        <v>0.78</v>
      </c>
      <c r="F90" s="74">
        <v>26.01</v>
      </c>
      <c r="G90" s="74">
        <v>0</v>
      </c>
      <c r="H90" s="74">
        <v>90</v>
      </c>
      <c r="I90" s="74" t="s">
        <v>433</v>
      </c>
    </row>
    <row r="91" spans="1:9">
      <c r="A91" s="74" t="s">
        <v>471</v>
      </c>
      <c r="B91" s="74" t="s">
        <v>442</v>
      </c>
      <c r="C91" s="74">
        <v>0.08</v>
      </c>
      <c r="D91" s="74">
        <v>0.69799999999999995</v>
      </c>
      <c r="E91" s="74">
        <v>0.78</v>
      </c>
      <c r="F91" s="74">
        <v>26.02</v>
      </c>
      <c r="G91" s="74">
        <v>180</v>
      </c>
      <c r="H91" s="74">
        <v>90</v>
      </c>
      <c r="I91" s="74" t="s">
        <v>437</v>
      </c>
    </row>
    <row r="92" spans="1:9">
      <c r="A92" s="74" t="s">
        <v>472</v>
      </c>
      <c r="B92" s="74" t="s">
        <v>442</v>
      </c>
      <c r="C92" s="74">
        <v>0.08</v>
      </c>
      <c r="D92" s="74">
        <v>0.69799999999999995</v>
      </c>
      <c r="E92" s="74">
        <v>0.78</v>
      </c>
      <c r="F92" s="74">
        <v>70.599999999999994</v>
      </c>
      <c r="G92" s="74">
        <v>180</v>
      </c>
      <c r="H92" s="74">
        <v>90</v>
      </c>
      <c r="I92" s="74" t="s">
        <v>437</v>
      </c>
    </row>
    <row r="93" spans="1:9">
      <c r="A93" s="74" t="s">
        <v>473</v>
      </c>
      <c r="B93" s="74" t="s">
        <v>442</v>
      </c>
      <c r="C93" s="74">
        <v>0.08</v>
      </c>
      <c r="D93" s="74">
        <v>0.69799999999999995</v>
      </c>
      <c r="E93" s="74">
        <v>0.78</v>
      </c>
      <c r="F93" s="74">
        <v>13.94</v>
      </c>
      <c r="G93" s="74">
        <v>180</v>
      </c>
      <c r="H93" s="74">
        <v>90</v>
      </c>
      <c r="I93" s="74" t="s">
        <v>437</v>
      </c>
    </row>
    <row r="94" spans="1:9">
      <c r="A94" s="74" t="s">
        <v>474</v>
      </c>
      <c r="B94" s="74" t="s">
        <v>442</v>
      </c>
      <c r="C94" s="74">
        <v>0.08</v>
      </c>
      <c r="D94" s="74">
        <v>0.69799999999999995</v>
      </c>
      <c r="E94" s="74">
        <v>0.78</v>
      </c>
      <c r="F94" s="74">
        <v>26.01</v>
      </c>
      <c r="G94" s="74">
        <v>270</v>
      </c>
      <c r="H94" s="74">
        <v>90</v>
      </c>
      <c r="I94" s="74" t="s">
        <v>439</v>
      </c>
    </row>
    <row r="95" spans="1:9">
      <c r="A95" s="74" t="s">
        <v>475</v>
      </c>
      <c r="B95" s="74" t="s">
        <v>445</v>
      </c>
      <c r="C95" s="74">
        <v>0.3</v>
      </c>
      <c r="D95" s="74">
        <v>0.35699999999999998</v>
      </c>
      <c r="E95" s="74">
        <v>0.38</v>
      </c>
      <c r="F95" s="74">
        <v>39.020000000000003</v>
      </c>
      <c r="G95" s="74">
        <v>180</v>
      </c>
      <c r="H95" s="74">
        <v>0</v>
      </c>
      <c r="I95" s="74"/>
    </row>
    <row r="96" spans="1:9">
      <c r="A96" s="74" t="s">
        <v>476</v>
      </c>
      <c r="B96" s="74" t="s">
        <v>442</v>
      </c>
      <c r="C96" s="74">
        <v>0.08</v>
      </c>
      <c r="D96" s="74">
        <v>0.69799999999999995</v>
      </c>
      <c r="E96" s="74">
        <v>0.78</v>
      </c>
      <c r="F96" s="74">
        <v>13.94</v>
      </c>
      <c r="G96" s="74">
        <v>0</v>
      </c>
      <c r="H96" s="74">
        <v>90</v>
      </c>
      <c r="I96" s="74" t="s">
        <v>433</v>
      </c>
    </row>
    <row r="97" spans="1:9">
      <c r="A97" s="74" t="s">
        <v>477</v>
      </c>
      <c r="B97" s="74" t="s">
        <v>442</v>
      </c>
      <c r="C97" s="74">
        <v>0.08</v>
      </c>
      <c r="D97" s="74">
        <v>0.69799999999999995</v>
      </c>
      <c r="E97" s="74">
        <v>0.78</v>
      </c>
      <c r="F97" s="74">
        <v>26.01</v>
      </c>
      <c r="G97" s="74">
        <v>270</v>
      </c>
      <c r="H97" s="74">
        <v>90</v>
      </c>
      <c r="I97" s="74" t="s">
        <v>439</v>
      </c>
    </row>
    <row r="98" spans="1:9">
      <c r="A98" s="74" t="s">
        <v>478</v>
      </c>
      <c r="B98" s="74" t="s">
        <v>445</v>
      </c>
      <c r="C98" s="74">
        <v>0.3</v>
      </c>
      <c r="D98" s="74">
        <v>0.35699999999999998</v>
      </c>
      <c r="E98" s="74">
        <v>0.38</v>
      </c>
      <c r="F98" s="74">
        <v>39.020000000000003</v>
      </c>
      <c r="G98" s="74">
        <v>180</v>
      </c>
      <c r="H98" s="74">
        <v>0</v>
      </c>
      <c r="I98" s="74"/>
    </row>
    <row r="99" spans="1:9">
      <c r="A99" s="74" t="s">
        <v>479</v>
      </c>
      <c r="B99" s="74" t="s">
        <v>442</v>
      </c>
      <c r="C99" s="74">
        <v>0.08</v>
      </c>
      <c r="D99" s="74">
        <v>0.69799999999999995</v>
      </c>
      <c r="E99" s="74">
        <v>0.78</v>
      </c>
      <c r="F99" s="74">
        <v>183.96</v>
      </c>
      <c r="G99" s="74">
        <v>180</v>
      </c>
      <c r="H99" s="74">
        <v>90</v>
      </c>
      <c r="I99" s="74" t="s">
        <v>437</v>
      </c>
    </row>
    <row r="100" spans="1:9">
      <c r="A100" s="74" t="s">
        <v>480</v>
      </c>
      <c r="B100" s="74" t="s">
        <v>445</v>
      </c>
      <c r="C100" s="74">
        <v>0.3</v>
      </c>
      <c r="D100" s="74">
        <v>0.35699999999999998</v>
      </c>
      <c r="E100" s="74">
        <v>0.38</v>
      </c>
      <c r="F100" s="74">
        <v>220.77</v>
      </c>
      <c r="G100" s="74">
        <v>180</v>
      </c>
      <c r="H100" s="74">
        <v>0</v>
      </c>
      <c r="I100" s="74"/>
    </row>
    <row r="101" spans="1:9">
      <c r="A101" s="74" t="s">
        <v>481</v>
      </c>
      <c r="B101" s="74" t="s">
        <v>442</v>
      </c>
      <c r="C101" s="74">
        <v>0.08</v>
      </c>
      <c r="D101" s="74">
        <v>0.69799999999999995</v>
      </c>
      <c r="E101" s="74">
        <v>0.78</v>
      </c>
      <c r="F101" s="74">
        <v>97.55</v>
      </c>
      <c r="G101" s="74">
        <v>0</v>
      </c>
      <c r="H101" s="74">
        <v>90</v>
      </c>
      <c r="I101" s="74" t="s">
        <v>433</v>
      </c>
    </row>
    <row r="102" spans="1:9">
      <c r="A102" s="74" t="s">
        <v>482</v>
      </c>
      <c r="B102" s="74" t="s">
        <v>445</v>
      </c>
      <c r="C102" s="74">
        <v>0.3</v>
      </c>
      <c r="D102" s="74">
        <v>0.35699999999999998</v>
      </c>
      <c r="E102" s="74">
        <v>0.38</v>
      </c>
      <c r="F102" s="74">
        <v>331.66</v>
      </c>
      <c r="G102" s="74">
        <v>180</v>
      </c>
      <c r="H102" s="74">
        <v>0</v>
      </c>
      <c r="I102" s="74"/>
    </row>
    <row r="103" spans="1:9">
      <c r="A103" s="74" t="s">
        <v>483</v>
      </c>
      <c r="B103" s="74" t="s">
        <v>442</v>
      </c>
      <c r="C103" s="74">
        <v>0.08</v>
      </c>
      <c r="D103" s="74">
        <v>0.69799999999999995</v>
      </c>
      <c r="E103" s="74">
        <v>0.78</v>
      </c>
      <c r="F103" s="74">
        <v>97.55</v>
      </c>
      <c r="G103" s="74">
        <v>0</v>
      </c>
      <c r="H103" s="74">
        <v>90</v>
      </c>
      <c r="I103" s="74" t="s">
        <v>433</v>
      </c>
    </row>
    <row r="104" spans="1:9">
      <c r="A104" s="74" t="s">
        <v>484</v>
      </c>
      <c r="B104" s="74" t="s">
        <v>445</v>
      </c>
      <c r="C104" s="74">
        <v>0.3</v>
      </c>
      <c r="D104" s="74">
        <v>0.35699999999999998</v>
      </c>
      <c r="E104" s="74">
        <v>0.38</v>
      </c>
      <c r="F104" s="74">
        <v>331.66</v>
      </c>
      <c r="G104" s="74">
        <v>180</v>
      </c>
      <c r="H104" s="74">
        <v>0</v>
      </c>
      <c r="I104" s="74"/>
    </row>
    <row r="105" spans="1:9">
      <c r="A105" s="74" t="s">
        <v>485</v>
      </c>
      <c r="B105" s="74" t="s">
        <v>442</v>
      </c>
      <c r="C105" s="74">
        <v>0.08</v>
      </c>
      <c r="D105" s="74">
        <v>0.69799999999999995</v>
      </c>
      <c r="E105" s="74">
        <v>0.78</v>
      </c>
      <c r="F105" s="74">
        <v>21.37</v>
      </c>
      <c r="G105" s="74">
        <v>0</v>
      </c>
      <c r="H105" s="74">
        <v>90</v>
      </c>
      <c r="I105" s="74" t="s">
        <v>433</v>
      </c>
    </row>
    <row r="106" spans="1:9">
      <c r="A106" s="74" t="s">
        <v>486</v>
      </c>
      <c r="B106" s="74" t="s">
        <v>442</v>
      </c>
      <c r="C106" s="74">
        <v>0.08</v>
      </c>
      <c r="D106" s="74">
        <v>0.69799999999999995</v>
      </c>
      <c r="E106" s="74">
        <v>0.78</v>
      </c>
      <c r="F106" s="74">
        <v>52.03</v>
      </c>
      <c r="G106" s="74">
        <v>90</v>
      </c>
      <c r="H106" s="74">
        <v>90</v>
      </c>
      <c r="I106" s="74" t="s">
        <v>435</v>
      </c>
    </row>
    <row r="107" spans="1:9">
      <c r="A107" s="74" t="s">
        <v>487</v>
      </c>
      <c r="B107" s="74" t="s">
        <v>442</v>
      </c>
      <c r="C107" s="74">
        <v>0.08</v>
      </c>
      <c r="D107" s="74">
        <v>0.69799999999999995</v>
      </c>
      <c r="E107" s="74">
        <v>0.78</v>
      </c>
      <c r="F107" s="74">
        <v>13.94</v>
      </c>
      <c r="G107" s="74">
        <v>180</v>
      </c>
      <c r="H107" s="74">
        <v>90</v>
      </c>
      <c r="I107" s="74" t="s">
        <v>437</v>
      </c>
    </row>
    <row r="108" spans="1:9">
      <c r="A108" s="74" t="s">
        <v>488</v>
      </c>
      <c r="B108" s="74" t="s">
        <v>445</v>
      </c>
      <c r="C108" s="74">
        <v>0.3</v>
      </c>
      <c r="D108" s="74">
        <v>0.35699999999999998</v>
      </c>
      <c r="E108" s="74">
        <v>0.38</v>
      </c>
      <c r="F108" s="74">
        <v>103.3</v>
      </c>
      <c r="G108" s="74">
        <v>270</v>
      </c>
      <c r="H108" s="74">
        <v>0</v>
      </c>
      <c r="I108" s="74"/>
    </row>
    <row r="109" spans="1:9">
      <c r="A109" s="74" t="s">
        <v>489</v>
      </c>
      <c r="B109" s="74" t="s">
        <v>442</v>
      </c>
      <c r="C109" s="74">
        <v>0.08</v>
      </c>
      <c r="D109" s="74">
        <v>0.69799999999999995</v>
      </c>
      <c r="E109" s="74">
        <v>0.78</v>
      </c>
      <c r="F109" s="74">
        <v>17.649999999999999</v>
      </c>
      <c r="G109" s="74">
        <v>0</v>
      </c>
      <c r="H109" s="74">
        <v>90</v>
      </c>
      <c r="I109" s="74" t="s">
        <v>433</v>
      </c>
    </row>
    <row r="110" spans="1:9">
      <c r="A110" s="74" t="s">
        <v>490</v>
      </c>
      <c r="B110" s="74" t="s">
        <v>442</v>
      </c>
      <c r="C110" s="74">
        <v>0.08</v>
      </c>
      <c r="D110" s="74">
        <v>0.69799999999999995</v>
      </c>
      <c r="E110" s="74">
        <v>0.78</v>
      </c>
      <c r="F110" s="74">
        <v>15.79</v>
      </c>
      <c r="G110" s="74">
        <v>0</v>
      </c>
      <c r="H110" s="74">
        <v>90</v>
      </c>
      <c r="I110" s="74" t="s">
        <v>433</v>
      </c>
    </row>
    <row r="111" spans="1:9">
      <c r="A111" s="74" t="s">
        <v>491</v>
      </c>
      <c r="B111" s="74" t="s">
        <v>442</v>
      </c>
      <c r="C111" s="74">
        <v>0.08</v>
      </c>
      <c r="D111" s="74">
        <v>0.69799999999999995</v>
      </c>
      <c r="E111" s="74">
        <v>0.78</v>
      </c>
      <c r="F111" s="74">
        <v>52.03</v>
      </c>
      <c r="G111" s="74">
        <v>180</v>
      </c>
      <c r="H111" s="74">
        <v>90</v>
      </c>
      <c r="I111" s="74" t="s">
        <v>437</v>
      </c>
    </row>
    <row r="112" spans="1:9">
      <c r="A112" s="74" t="s">
        <v>492</v>
      </c>
      <c r="B112" s="74" t="s">
        <v>445</v>
      </c>
      <c r="C112" s="74">
        <v>0.3</v>
      </c>
      <c r="D112" s="74">
        <v>0.35699999999999998</v>
      </c>
      <c r="E112" s="74">
        <v>0.38</v>
      </c>
      <c r="F112" s="74">
        <v>244.71</v>
      </c>
      <c r="G112" s="74">
        <v>90</v>
      </c>
      <c r="H112" s="74">
        <v>0</v>
      </c>
      <c r="I112" s="74"/>
    </row>
    <row r="113" spans="1:11">
      <c r="A113" s="74" t="s">
        <v>493</v>
      </c>
      <c r="B113" s="74" t="s">
        <v>445</v>
      </c>
      <c r="C113" s="74">
        <v>0.3</v>
      </c>
      <c r="D113" s="74">
        <v>0.35699999999999998</v>
      </c>
      <c r="E113" s="74">
        <v>0.38</v>
      </c>
      <c r="F113" s="74">
        <v>167.42</v>
      </c>
      <c r="G113" s="74">
        <v>270</v>
      </c>
      <c r="H113" s="74">
        <v>0</v>
      </c>
      <c r="I113" s="74"/>
    </row>
    <row r="115" spans="1:11">
      <c r="A115" s="70"/>
      <c r="B115" s="74" t="s">
        <v>182</v>
      </c>
      <c r="C115" s="74" t="s">
        <v>565</v>
      </c>
      <c r="D115" s="74" t="s">
        <v>566</v>
      </c>
      <c r="E115" s="74" t="s">
        <v>567</v>
      </c>
      <c r="F115" s="74" t="s">
        <v>177</v>
      </c>
      <c r="G115" s="74" t="s">
        <v>494</v>
      </c>
      <c r="H115" s="74" t="s">
        <v>495</v>
      </c>
      <c r="I115" s="74" t="s">
        <v>496</v>
      </c>
      <c r="J115" s="74" t="s">
        <v>563</v>
      </c>
      <c r="K115" s="74" t="s">
        <v>430</v>
      </c>
    </row>
    <row r="116" spans="1:11">
      <c r="A116" s="74" t="s">
        <v>497</v>
      </c>
      <c r="B116" s="74" t="s">
        <v>498</v>
      </c>
      <c r="C116" s="74">
        <v>23.3</v>
      </c>
      <c r="D116" s="74">
        <v>23.3</v>
      </c>
      <c r="E116" s="74">
        <v>3.18</v>
      </c>
      <c r="F116" s="74">
        <v>0.26200000000000001</v>
      </c>
      <c r="G116" s="74">
        <v>0.318</v>
      </c>
      <c r="H116" s="74" t="s">
        <v>499</v>
      </c>
      <c r="I116" s="74" t="s">
        <v>441</v>
      </c>
      <c r="J116" s="74">
        <v>180</v>
      </c>
      <c r="K116" s="74" t="s">
        <v>437</v>
      </c>
    </row>
    <row r="117" spans="1:11">
      <c r="A117" s="74" t="s">
        <v>500</v>
      </c>
      <c r="B117" s="74" t="s">
        <v>498</v>
      </c>
      <c r="C117" s="74">
        <v>65.62</v>
      </c>
      <c r="D117" s="74">
        <v>65.62</v>
      </c>
      <c r="E117" s="74">
        <v>3.18</v>
      </c>
      <c r="F117" s="74">
        <v>0.26200000000000001</v>
      </c>
      <c r="G117" s="74">
        <v>0.318</v>
      </c>
      <c r="H117" s="74" t="s">
        <v>499</v>
      </c>
      <c r="I117" s="74" t="s">
        <v>452</v>
      </c>
      <c r="J117" s="74">
        <v>180</v>
      </c>
      <c r="K117" s="74" t="s">
        <v>437</v>
      </c>
    </row>
    <row r="118" spans="1:11">
      <c r="A118" s="74" t="s">
        <v>501</v>
      </c>
      <c r="B118" s="74" t="s">
        <v>498</v>
      </c>
      <c r="C118" s="74">
        <v>85.24</v>
      </c>
      <c r="D118" s="74">
        <v>85.24</v>
      </c>
      <c r="E118" s="74">
        <v>3.18</v>
      </c>
      <c r="F118" s="74">
        <v>0.26200000000000001</v>
      </c>
      <c r="G118" s="74">
        <v>0.318</v>
      </c>
      <c r="H118" s="74" t="s">
        <v>499</v>
      </c>
      <c r="I118" s="74" t="s">
        <v>456</v>
      </c>
      <c r="J118" s="74">
        <v>180</v>
      </c>
      <c r="K118" s="74" t="s">
        <v>437</v>
      </c>
    </row>
    <row r="119" spans="1:11">
      <c r="A119" s="74" t="s">
        <v>502</v>
      </c>
      <c r="B119" s="74" t="s">
        <v>498</v>
      </c>
      <c r="C119" s="74">
        <v>4.5999999999999996</v>
      </c>
      <c r="D119" s="74">
        <v>18.39</v>
      </c>
      <c r="E119" s="74">
        <v>3.18</v>
      </c>
      <c r="F119" s="74">
        <v>0.26200000000000001</v>
      </c>
      <c r="G119" s="74">
        <v>0.318</v>
      </c>
      <c r="H119" s="74" t="s">
        <v>499</v>
      </c>
      <c r="I119" s="74" t="s">
        <v>459</v>
      </c>
      <c r="J119" s="74">
        <v>180</v>
      </c>
      <c r="K119" s="74" t="s">
        <v>437</v>
      </c>
    </row>
    <row r="120" spans="1:11">
      <c r="A120" s="74" t="s">
        <v>503</v>
      </c>
      <c r="B120" s="74" t="s">
        <v>504</v>
      </c>
      <c r="C120" s="74">
        <v>8.58</v>
      </c>
      <c r="D120" s="74">
        <v>34.33</v>
      </c>
      <c r="E120" s="74">
        <v>3.18</v>
      </c>
      <c r="F120" s="74">
        <v>0.26200000000000001</v>
      </c>
      <c r="G120" s="74">
        <v>0.318</v>
      </c>
      <c r="H120" s="74" t="s">
        <v>499</v>
      </c>
      <c r="I120" s="74" t="s">
        <v>460</v>
      </c>
      <c r="J120" s="74">
        <v>270</v>
      </c>
      <c r="K120" s="74" t="s">
        <v>439</v>
      </c>
    </row>
    <row r="121" spans="1:11">
      <c r="A121" s="74" t="s">
        <v>505</v>
      </c>
      <c r="B121" s="74" t="s">
        <v>506</v>
      </c>
      <c r="C121" s="74">
        <v>4.5999999999999996</v>
      </c>
      <c r="D121" s="74">
        <v>18.39</v>
      </c>
      <c r="E121" s="74">
        <v>3.18</v>
      </c>
      <c r="F121" s="74">
        <v>0.40200000000000002</v>
      </c>
      <c r="G121" s="74">
        <v>0.495</v>
      </c>
      <c r="H121" s="74" t="s">
        <v>499</v>
      </c>
      <c r="I121" s="74" t="s">
        <v>461</v>
      </c>
      <c r="J121" s="74">
        <v>0</v>
      </c>
      <c r="K121" s="74" t="s">
        <v>433</v>
      </c>
    </row>
    <row r="122" spans="1:11">
      <c r="A122" s="74" t="s">
        <v>507</v>
      </c>
      <c r="B122" s="74" t="s">
        <v>504</v>
      </c>
      <c r="C122" s="74">
        <v>8.58</v>
      </c>
      <c r="D122" s="74">
        <v>34.33</v>
      </c>
      <c r="E122" s="74">
        <v>3.18</v>
      </c>
      <c r="F122" s="74">
        <v>0.26200000000000001</v>
      </c>
      <c r="G122" s="74">
        <v>0.318</v>
      </c>
      <c r="H122" s="74" t="s">
        <v>499</v>
      </c>
      <c r="I122" s="74" t="s">
        <v>462</v>
      </c>
      <c r="J122" s="74">
        <v>270</v>
      </c>
      <c r="K122" s="74" t="s">
        <v>439</v>
      </c>
    </row>
    <row r="123" spans="1:11">
      <c r="A123" s="74" t="s">
        <v>508</v>
      </c>
      <c r="B123" s="74" t="s">
        <v>498</v>
      </c>
      <c r="C123" s="74">
        <v>3.68</v>
      </c>
      <c r="D123" s="74">
        <v>279.51</v>
      </c>
      <c r="E123" s="74">
        <v>3.18</v>
      </c>
      <c r="F123" s="74">
        <v>0.26200000000000001</v>
      </c>
      <c r="G123" s="74">
        <v>0.318</v>
      </c>
      <c r="H123" s="74" t="s">
        <v>499</v>
      </c>
      <c r="I123" s="74" t="s">
        <v>463</v>
      </c>
      <c r="J123" s="74">
        <v>180</v>
      </c>
      <c r="K123" s="74" t="s">
        <v>437</v>
      </c>
    </row>
    <row r="124" spans="1:11">
      <c r="A124" s="74" t="s">
        <v>509</v>
      </c>
      <c r="B124" s="74" t="s">
        <v>506</v>
      </c>
      <c r="C124" s="74">
        <v>3.68</v>
      </c>
      <c r="D124" s="74">
        <v>279.60000000000002</v>
      </c>
      <c r="E124" s="74">
        <v>3.18</v>
      </c>
      <c r="F124" s="74">
        <v>0.40200000000000002</v>
      </c>
      <c r="G124" s="74">
        <v>0.495</v>
      </c>
      <c r="H124" s="74" t="s">
        <v>499</v>
      </c>
      <c r="I124" s="74" t="s">
        <v>464</v>
      </c>
      <c r="J124" s="74">
        <v>0</v>
      </c>
      <c r="K124" s="74" t="s">
        <v>433</v>
      </c>
    </row>
    <row r="125" spans="1:11">
      <c r="A125" s="74" t="s">
        <v>510</v>
      </c>
      <c r="B125" s="74" t="s">
        <v>511</v>
      </c>
      <c r="C125" s="74">
        <v>8.58</v>
      </c>
      <c r="D125" s="74">
        <v>34.33</v>
      </c>
      <c r="E125" s="74">
        <v>3.18</v>
      </c>
      <c r="F125" s="74">
        <v>0.26200000000000001</v>
      </c>
      <c r="G125" s="74">
        <v>0.318</v>
      </c>
      <c r="H125" s="74" t="s">
        <v>499</v>
      </c>
      <c r="I125" s="74" t="s">
        <v>465</v>
      </c>
      <c r="J125" s="74">
        <v>90</v>
      </c>
      <c r="K125" s="74" t="s">
        <v>435</v>
      </c>
    </row>
    <row r="126" spans="1:11">
      <c r="A126" s="74" t="s">
        <v>512</v>
      </c>
      <c r="B126" s="74" t="s">
        <v>498</v>
      </c>
      <c r="C126" s="74">
        <v>4.5999999999999996</v>
      </c>
      <c r="D126" s="74">
        <v>18.39</v>
      </c>
      <c r="E126" s="74">
        <v>3.18</v>
      </c>
      <c r="F126" s="74">
        <v>0.26200000000000001</v>
      </c>
      <c r="G126" s="74">
        <v>0.318</v>
      </c>
      <c r="H126" s="74" t="s">
        <v>499</v>
      </c>
      <c r="I126" s="74" t="s">
        <v>466</v>
      </c>
      <c r="J126" s="74">
        <v>180</v>
      </c>
      <c r="K126" s="74" t="s">
        <v>437</v>
      </c>
    </row>
    <row r="127" spans="1:11">
      <c r="A127" s="74" t="s">
        <v>513</v>
      </c>
      <c r="B127" s="74" t="s">
        <v>506</v>
      </c>
      <c r="C127" s="74">
        <v>4.5999999999999996</v>
      </c>
      <c r="D127" s="74">
        <v>18.39</v>
      </c>
      <c r="E127" s="74">
        <v>3.18</v>
      </c>
      <c r="F127" s="74">
        <v>0.40200000000000002</v>
      </c>
      <c r="G127" s="74">
        <v>0.495</v>
      </c>
      <c r="H127" s="74" t="s">
        <v>499</v>
      </c>
      <c r="I127" s="74" t="s">
        <v>467</v>
      </c>
      <c r="J127" s="74">
        <v>0</v>
      </c>
      <c r="K127" s="74" t="s">
        <v>433</v>
      </c>
    </row>
    <row r="128" spans="1:11">
      <c r="A128" s="74" t="s">
        <v>514</v>
      </c>
      <c r="B128" s="74" t="s">
        <v>511</v>
      </c>
      <c r="C128" s="74">
        <v>8.58</v>
      </c>
      <c r="D128" s="74">
        <v>34.33</v>
      </c>
      <c r="E128" s="74">
        <v>3.18</v>
      </c>
      <c r="F128" s="74">
        <v>0.26200000000000001</v>
      </c>
      <c r="G128" s="74">
        <v>0.318</v>
      </c>
      <c r="H128" s="74" t="s">
        <v>499</v>
      </c>
      <c r="I128" s="74" t="s">
        <v>468</v>
      </c>
      <c r="J128" s="74">
        <v>90</v>
      </c>
      <c r="K128" s="74" t="s">
        <v>435</v>
      </c>
    </row>
    <row r="129" spans="1:11">
      <c r="A129" s="74" t="s">
        <v>515</v>
      </c>
      <c r="B129" s="74" t="s">
        <v>506</v>
      </c>
      <c r="C129" s="74">
        <v>5.82</v>
      </c>
      <c r="D129" s="74">
        <v>23.29</v>
      </c>
      <c r="E129" s="74">
        <v>3.18</v>
      </c>
      <c r="F129" s="74">
        <v>0.40200000000000002</v>
      </c>
      <c r="G129" s="74">
        <v>0.495</v>
      </c>
      <c r="H129" s="74" t="s">
        <v>499</v>
      </c>
      <c r="I129" s="74" t="s">
        <v>469</v>
      </c>
      <c r="J129" s="74">
        <v>0</v>
      </c>
      <c r="K129" s="74" t="s">
        <v>433</v>
      </c>
    </row>
    <row r="130" spans="1:11">
      <c r="A130" s="74" t="s">
        <v>516</v>
      </c>
      <c r="B130" s="74" t="s">
        <v>506</v>
      </c>
      <c r="C130" s="74">
        <v>2.15</v>
      </c>
      <c r="D130" s="74">
        <v>8.59</v>
      </c>
      <c r="E130" s="74">
        <v>3.18</v>
      </c>
      <c r="F130" s="74">
        <v>0.40200000000000002</v>
      </c>
      <c r="G130" s="74">
        <v>0.495</v>
      </c>
      <c r="H130" s="74" t="s">
        <v>499</v>
      </c>
      <c r="I130" s="74" t="s">
        <v>470</v>
      </c>
      <c r="J130" s="74">
        <v>0</v>
      </c>
      <c r="K130" s="74" t="s">
        <v>433</v>
      </c>
    </row>
    <row r="131" spans="1:11">
      <c r="A131" s="74" t="s">
        <v>517</v>
      </c>
      <c r="B131" s="74" t="s">
        <v>498</v>
      </c>
      <c r="C131" s="74">
        <v>2.15</v>
      </c>
      <c r="D131" s="74">
        <v>8.58</v>
      </c>
      <c r="E131" s="74">
        <v>3.18</v>
      </c>
      <c r="F131" s="74">
        <v>0.26200000000000001</v>
      </c>
      <c r="G131" s="74">
        <v>0.318</v>
      </c>
      <c r="H131" s="74" t="s">
        <v>499</v>
      </c>
      <c r="I131" s="74" t="s">
        <v>471</v>
      </c>
      <c r="J131" s="74">
        <v>180</v>
      </c>
      <c r="K131" s="74" t="s">
        <v>437</v>
      </c>
    </row>
    <row r="132" spans="1:11">
      <c r="A132" s="74" t="s">
        <v>518</v>
      </c>
      <c r="B132" s="74" t="s">
        <v>498</v>
      </c>
      <c r="C132" s="74">
        <v>5.82</v>
      </c>
      <c r="D132" s="74">
        <v>23.29</v>
      </c>
      <c r="E132" s="74">
        <v>3.18</v>
      </c>
      <c r="F132" s="74">
        <v>0.26200000000000001</v>
      </c>
      <c r="G132" s="74">
        <v>0.318</v>
      </c>
      <c r="H132" s="74" t="s">
        <v>499</v>
      </c>
      <c r="I132" s="74" t="s">
        <v>472</v>
      </c>
      <c r="J132" s="74">
        <v>180</v>
      </c>
      <c r="K132" s="74" t="s">
        <v>437</v>
      </c>
    </row>
    <row r="133" spans="1:11">
      <c r="A133" s="74" t="s">
        <v>519</v>
      </c>
      <c r="B133" s="74" t="s">
        <v>498</v>
      </c>
      <c r="C133" s="74">
        <v>4.5999999999999996</v>
      </c>
      <c r="D133" s="74">
        <v>4.5999999999999996</v>
      </c>
      <c r="E133" s="74">
        <v>3.18</v>
      </c>
      <c r="F133" s="74">
        <v>0.26200000000000001</v>
      </c>
      <c r="G133" s="74">
        <v>0.318</v>
      </c>
      <c r="H133" s="74" t="s">
        <v>499</v>
      </c>
      <c r="I133" s="74" t="s">
        <v>473</v>
      </c>
      <c r="J133" s="74">
        <v>180</v>
      </c>
      <c r="K133" s="74" t="s">
        <v>437</v>
      </c>
    </row>
    <row r="134" spans="1:11">
      <c r="A134" s="74" t="s">
        <v>520</v>
      </c>
      <c r="B134" s="74" t="s">
        <v>504</v>
      </c>
      <c r="C134" s="74">
        <v>8.59</v>
      </c>
      <c r="D134" s="74">
        <v>8.59</v>
      </c>
      <c r="E134" s="74">
        <v>3.18</v>
      </c>
      <c r="F134" s="74">
        <v>0.26200000000000001</v>
      </c>
      <c r="G134" s="74">
        <v>0.318</v>
      </c>
      <c r="H134" s="74" t="s">
        <v>499</v>
      </c>
      <c r="I134" s="74" t="s">
        <v>474</v>
      </c>
      <c r="J134" s="74">
        <v>270</v>
      </c>
      <c r="K134" s="74" t="s">
        <v>439</v>
      </c>
    </row>
    <row r="135" spans="1:11">
      <c r="A135" s="74" t="s">
        <v>521</v>
      </c>
      <c r="B135" s="74" t="s">
        <v>506</v>
      </c>
      <c r="C135" s="74">
        <v>4.5999999999999996</v>
      </c>
      <c r="D135" s="74">
        <v>4.5999999999999996</v>
      </c>
      <c r="E135" s="74">
        <v>3.18</v>
      </c>
      <c r="F135" s="74">
        <v>0.40200000000000002</v>
      </c>
      <c r="G135" s="74">
        <v>0.495</v>
      </c>
      <c r="H135" s="74" t="s">
        <v>499</v>
      </c>
      <c r="I135" s="74" t="s">
        <v>476</v>
      </c>
      <c r="J135" s="74">
        <v>0</v>
      </c>
      <c r="K135" s="74" t="s">
        <v>433</v>
      </c>
    </row>
    <row r="136" spans="1:11">
      <c r="A136" s="74" t="s">
        <v>522</v>
      </c>
      <c r="B136" s="74" t="s">
        <v>504</v>
      </c>
      <c r="C136" s="74">
        <v>8.59</v>
      </c>
      <c r="D136" s="74">
        <v>8.59</v>
      </c>
      <c r="E136" s="74">
        <v>3.18</v>
      </c>
      <c r="F136" s="74">
        <v>0.26200000000000001</v>
      </c>
      <c r="G136" s="74">
        <v>0.318</v>
      </c>
      <c r="H136" s="74" t="s">
        <v>499</v>
      </c>
      <c r="I136" s="74" t="s">
        <v>477</v>
      </c>
      <c r="J136" s="74">
        <v>270</v>
      </c>
      <c r="K136" s="74" t="s">
        <v>439</v>
      </c>
    </row>
    <row r="137" spans="1:11">
      <c r="A137" s="74" t="s">
        <v>523</v>
      </c>
      <c r="B137" s="74" t="s">
        <v>498</v>
      </c>
      <c r="C137" s="74">
        <v>6.75</v>
      </c>
      <c r="D137" s="74">
        <v>60.74</v>
      </c>
      <c r="E137" s="74">
        <v>3.18</v>
      </c>
      <c r="F137" s="74">
        <v>0.26200000000000001</v>
      </c>
      <c r="G137" s="74">
        <v>0.318</v>
      </c>
      <c r="H137" s="74" t="s">
        <v>499</v>
      </c>
      <c r="I137" s="74" t="s">
        <v>479</v>
      </c>
      <c r="J137" s="74">
        <v>180</v>
      </c>
      <c r="K137" s="74" t="s">
        <v>437</v>
      </c>
    </row>
    <row r="138" spans="1:11">
      <c r="A138" s="74" t="s">
        <v>524</v>
      </c>
      <c r="B138" s="74" t="s">
        <v>506</v>
      </c>
      <c r="C138" s="74">
        <v>32.21</v>
      </c>
      <c r="D138" s="74">
        <v>32.21</v>
      </c>
      <c r="E138" s="74">
        <v>3.18</v>
      </c>
      <c r="F138" s="74">
        <v>0.40200000000000002</v>
      </c>
      <c r="G138" s="74">
        <v>0.495</v>
      </c>
      <c r="H138" s="74" t="s">
        <v>499</v>
      </c>
      <c r="I138" s="74" t="s">
        <v>481</v>
      </c>
      <c r="J138" s="74">
        <v>0</v>
      </c>
      <c r="K138" s="74" t="s">
        <v>433</v>
      </c>
    </row>
    <row r="139" spans="1:11">
      <c r="A139" s="74" t="s">
        <v>525</v>
      </c>
      <c r="B139" s="74" t="s">
        <v>506</v>
      </c>
      <c r="C139" s="74">
        <v>32.21</v>
      </c>
      <c r="D139" s="74">
        <v>32.21</v>
      </c>
      <c r="E139" s="74">
        <v>3.18</v>
      </c>
      <c r="F139" s="74">
        <v>0.40200000000000002</v>
      </c>
      <c r="G139" s="74">
        <v>0.495</v>
      </c>
      <c r="H139" s="74" t="s">
        <v>499</v>
      </c>
      <c r="I139" s="74" t="s">
        <v>483</v>
      </c>
      <c r="J139" s="74">
        <v>0</v>
      </c>
      <c r="K139" s="74" t="s">
        <v>433</v>
      </c>
    </row>
    <row r="140" spans="1:11">
      <c r="A140" s="74" t="s">
        <v>526</v>
      </c>
      <c r="B140" s="74" t="s">
        <v>506</v>
      </c>
      <c r="C140" s="74">
        <v>4.5999999999999996</v>
      </c>
      <c r="D140" s="74">
        <v>4.5999999999999996</v>
      </c>
      <c r="E140" s="74">
        <v>3.18</v>
      </c>
      <c r="F140" s="74">
        <v>0.40200000000000002</v>
      </c>
      <c r="G140" s="74">
        <v>0.495</v>
      </c>
      <c r="H140" s="74" t="s">
        <v>499</v>
      </c>
      <c r="I140" s="74" t="s">
        <v>485</v>
      </c>
      <c r="J140" s="74">
        <v>0</v>
      </c>
      <c r="K140" s="74" t="s">
        <v>433</v>
      </c>
    </row>
    <row r="141" spans="1:11">
      <c r="A141" s="74" t="s">
        <v>527</v>
      </c>
      <c r="B141" s="74" t="s">
        <v>511</v>
      </c>
      <c r="C141" s="74">
        <v>17.18</v>
      </c>
      <c r="D141" s="74">
        <v>17.18</v>
      </c>
      <c r="E141" s="74">
        <v>3.18</v>
      </c>
      <c r="F141" s="74">
        <v>0.26200000000000001</v>
      </c>
      <c r="G141" s="74">
        <v>0.318</v>
      </c>
      <c r="H141" s="74" t="s">
        <v>499</v>
      </c>
      <c r="I141" s="74" t="s">
        <v>486</v>
      </c>
      <c r="J141" s="74">
        <v>90</v>
      </c>
      <c r="K141" s="74" t="s">
        <v>435</v>
      </c>
    </row>
    <row r="142" spans="1:11">
      <c r="A142" s="74" t="s">
        <v>528</v>
      </c>
      <c r="B142" s="74" t="s">
        <v>498</v>
      </c>
      <c r="C142" s="74">
        <v>4.5999999999999996</v>
      </c>
      <c r="D142" s="74">
        <v>4.5999999999999996</v>
      </c>
      <c r="E142" s="74">
        <v>3.18</v>
      </c>
      <c r="F142" s="74">
        <v>0.26200000000000001</v>
      </c>
      <c r="G142" s="74">
        <v>0.318</v>
      </c>
      <c r="H142" s="74" t="s">
        <v>499</v>
      </c>
      <c r="I142" s="74" t="s">
        <v>487</v>
      </c>
      <c r="J142" s="74">
        <v>180</v>
      </c>
      <c r="K142" s="74" t="s">
        <v>437</v>
      </c>
    </row>
    <row r="143" spans="1:11">
      <c r="A143" s="74" t="s">
        <v>529</v>
      </c>
      <c r="B143" s="74" t="s">
        <v>506</v>
      </c>
      <c r="C143" s="74">
        <v>5.83</v>
      </c>
      <c r="D143" s="74">
        <v>5.83</v>
      </c>
      <c r="E143" s="74">
        <v>3.18</v>
      </c>
      <c r="F143" s="74">
        <v>0.40200000000000002</v>
      </c>
      <c r="G143" s="74">
        <v>0.495</v>
      </c>
      <c r="H143" s="74" t="s">
        <v>499</v>
      </c>
      <c r="I143" s="74" t="s">
        <v>489</v>
      </c>
      <c r="J143" s="74">
        <v>0</v>
      </c>
      <c r="K143" s="74" t="s">
        <v>433</v>
      </c>
    </row>
    <row r="144" spans="1:11">
      <c r="A144" s="74" t="s">
        <v>530</v>
      </c>
      <c r="B144" s="74" t="s">
        <v>506</v>
      </c>
      <c r="C144" s="74">
        <v>5.21</v>
      </c>
      <c r="D144" s="74">
        <v>5.21</v>
      </c>
      <c r="E144" s="74">
        <v>3.18</v>
      </c>
      <c r="F144" s="74">
        <v>0.40200000000000002</v>
      </c>
      <c r="G144" s="74">
        <v>0.495</v>
      </c>
      <c r="H144" s="74" t="s">
        <v>499</v>
      </c>
      <c r="I144" s="74" t="s">
        <v>490</v>
      </c>
      <c r="J144" s="74">
        <v>0</v>
      </c>
      <c r="K144" s="74" t="s">
        <v>433</v>
      </c>
    </row>
    <row r="145" spans="1:11">
      <c r="A145" s="74" t="s">
        <v>531</v>
      </c>
      <c r="B145" s="74" t="s">
        <v>498</v>
      </c>
      <c r="C145" s="74">
        <v>17.18</v>
      </c>
      <c r="D145" s="74">
        <v>17.18</v>
      </c>
      <c r="E145" s="74">
        <v>3.18</v>
      </c>
      <c r="F145" s="74">
        <v>0.26200000000000001</v>
      </c>
      <c r="G145" s="74">
        <v>0.318</v>
      </c>
      <c r="H145" s="74" t="s">
        <v>499</v>
      </c>
      <c r="I145" s="74" t="s">
        <v>491</v>
      </c>
      <c r="J145" s="74">
        <v>180</v>
      </c>
      <c r="K145" s="74" t="s">
        <v>437</v>
      </c>
    </row>
    <row r="146" spans="1:11">
      <c r="A146" s="74" t="s">
        <v>568</v>
      </c>
      <c r="B146" s="74"/>
      <c r="C146" s="74"/>
      <c r="D146" s="74">
        <v>1214.08</v>
      </c>
      <c r="E146" s="74">
        <v>3.18</v>
      </c>
      <c r="F146" s="74">
        <v>0.312</v>
      </c>
      <c r="G146" s="74">
        <v>0.38100000000000001</v>
      </c>
      <c r="H146" s="74"/>
      <c r="I146" s="74"/>
      <c r="J146" s="74"/>
      <c r="K146" s="74"/>
    </row>
    <row r="147" spans="1:11">
      <c r="A147" s="74" t="s">
        <v>569</v>
      </c>
      <c r="B147" s="74"/>
      <c r="C147" s="74"/>
      <c r="D147" s="74">
        <v>432.93</v>
      </c>
      <c r="E147" s="74">
        <v>3.18</v>
      </c>
      <c r="F147" s="74">
        <v>0.40200000000000002</v>
      </c>
      <c r="G147" s="74">
        <v>0.495</v>
      </c>
      <c r="H147" s="74"/>
      <c r="I147" s="74"/>
      <c r="J147" s="74"/>
      <c r="K147" s="74"/>
    </row>
    <row r="148" spans="1:11">
      <c r="A148" s="74" t="s">
        <v>570</v>
      </c>
      <c r="B148" s="74"/>
      <c r="C148" s="74"/>
      <c r="D148" s="74">
        <v>781.15</v>
      </c>
      <c r="E148" s="74">
        <v>3.18</v>
      </c>
      <c r="F148" s="74">
        <v>0.26200000000000001</v>
      </c>
      <c r="G148" s="74">
        <v>0.318</v>
      </c>
      <c r="H148" s="74"/>
      <c r="I148" s="74"/>
      <c r="J148" s="74"/>
      <c r="K148" s="74"/>
    </row>
    <row r="150" spans="1:11">
      <c r="A150" s="70"/>
      <c r="B150" s="74" t="s">
        <v>247</v>
      </c>
      <c r="C150" s="74" t="s">
        <v>659</v>
      </c>
      <c r="D150" s="74" t="s">
        <v>575</v>
      </c>
    </row>
    <row r="151" spans="1:11">
      <c r="A151" s="74" t="s">
        <v>660</v>
      </c>
      <c r="B151" s="74" t="s">
        <v>661</v>
      </c>
      <c r="C151" s="74">
        <v>2182146.31</v>
      </c>
      <c r="D151" s="74">
        <v>2.8</v>
      </c>
    </row>
    <row r="152" spans="1:11">
      <c r="A152" s="74" t="s">
        <v>662</v>
      </c>
      <c r="B152" s="74" t="s">
        <v>663</v>
      </c>
      <c r="C152" s="74">
        <v>1074399.3600000001</v>
      </c>
      <c r="D152" s="74">
        <v>0.79</v>
      </c>
    </row>
    <row r="154" spans="1:11">
      <c r="A154" s="70"/>
      <c r="B154" s="74" t="s">
        <v>247</v>
      </c>
      <c r="C154" s="74" t="s">
        <v>571</v>
      </c>
      <c r="D154" s="74" t="s">
        <v>572</v>
      </c>
      <c r="E154" s="74" t="s">
        <v>573</v>
      </c>
      <c r="F154" s="74" t="s">
        <v>574</v>
      </c>
      <c r="G154" s="74" t="s">
        <v>575</v>
      </c>
    </row>
    <row r="155" spans="1:11">
      <c r="A155" s="74" t="s">
        <v>576</v>
      </c>
      <c r="B155" s="74" t="s">
        <v>577</v>
      </c>
      <c r="C155" s="74">
        <v>21191.21</v>
      </c>
      <c r="D155" s="74" t="s">
        <v>578</v>
      </c>
      <c r="E155" s="74" t="s">
        <v>578</v>
      </c>
      <c r="F155" s="74" t="s">
        <v>578</v>
      </c>
      <c r="G155" s="74" t="s">
        <v>578</v>
      </c>
    </row>
    <row r="156" spans="1:11">
      <c r="A156" s="74" t="s">
        <v>579</v>
      </c>
      <c r="B156" s="74" t="s">
        <v>577</v>
      </c>
      <c r="C156" s="74">
        <v>21069.96</v>
      </c>
      <c r="D156" s="74" t="s">
        <v>578</v>
      </c>
      <c r="E156" s="74" t="s">
        <v>578</v>
      </c>
      <c r="F156" s="74" t="s">
        <v>578</v>
      </c>
      <c r="G156" s="74" t="s">
        <v>578</v>
      </c>
    </row>
    <row r="157" spans="1:11">
      <c r="A157" s="74" t="s">
        <v>580</v>
      </c>
      <c r="B157" s="74" t="s">
        <v>577</v>
      </c>
      <c r="C157" s="74">
        <v>199478.15</v>
      </c>
      <c r="D157" s="74" t="s">
        <v>578</v>
      </c>
      <c r="E157" s="74" t="s">
        <v>578</v>
      </c>
      <c r="F157" s="74" t="s">
        <v>578</v>
      </c>
      <c r="G157" s="74" t="s">
        <v>578</v>
      </c>
    </row>
    <row r="158" spans="1:11">
      <c r="A158" s="74" t="s">
        <v>581</v>
      </c>
      <c r="B158" s="74" t="s">
        <v>577</v>
      </c>
      <c r="C158" s="74">
        <v>183872.44</v>
      </c>
      <c r="D158" s="74" t="s">
        <v>578</v>
      </c>
      <c r="E158" s="74" t="s">
        <v>578</v>
      </c>
      <c r="F158" s="74" t="s">
        <v>578</v>
      </c>
      <c r="G158" s="74" t="s">
        <v>578</v>
      </c>
    </row>
    <row r="159" spans="1:11">
      <c r="A159" s="74" t="s">
        <v>582</v>
      </c>
      <c r="B159" s="74" t="s">
        <v>577</v>
      </c>
      <c r="C159" s="74">
        <v>12775.53</v>
      </c>
      <c r="D159" s="74" t="s">
        <v>578</v>
      </c>
      <c r="E159" s="74" t="s">
        <v>578</v>
      </c>
      <c r="F159" s="74" t="s">
        <v>578</v>
      </c>
      <c r="G159" s="74" t="s">
        <v>578</v>
      </c>
    </row>
    <row r="160" spans="1:11">
      <c r="A160" s="74" t="s">
        <v>583</v>
      </c>
      <c r="B160" s="74" t="s">
        <v>577</v>
      </c>
      <c r="C160" s="74">
        <v>11969.17</v>
      </c>
      <c r="D160" s="74" t="s">
        <v>578</v>
      </c>
      <c r="E160" s="74" t="s">
        <v>578</v>
      </c>
      <c r="F160" s="74" t="s">
        <v>578</v>
      </c>
      <c r="G160" s="74" t="s">
        <v>578</v>
      </c>
    </row>
    <row r="161" spans="1:7">
      <c r="A161" s="74" t="s">
        <v>584</v>
      </c>
      <c r="B161" s="74" t="s">
        <v>577</v>
      </c>
      <c r="C161" s="74">
        <v>6581.75</v>
      </c>
      <c r="D161" s="74" t="s">
        <v>578</v>
      </c>
      <c r="E161" s="74" t="s">
        <v>578</v>
      </c>
      <c r="F161" s="74" t="s">
        <v>578</v>
      </c>
      <c r="G161" s="74" t="s">
        <v>578</v>
      </c>
    </row>
    <row r="162" spans="1:7">
      <c r="A162" s="74" t="s">
        <v>585</v>
      </c>
      <c r="B162" s="74" t="s">
        <v>577</v>
      </c>
      <c r="C162" s="74">
        <v>6640.23</v>
      </c>
      <c r="D162" s="74" t="s">
        <v>578</v>
      </c>
      <c r="E162" s="74" t="s">
        <v>578</v>
      </c>
      <c r="F162" s="74" t="s">
        <v>578</v>
      </c>
      <c r="G162" s="74" t="s">
        <v>578</v>
      </c>
    </row>
    <row r="163" spans="1:7">
      <c r="A163" s="74" t="s">
        <v>586</v>
      </c>
      <c r="B163" s="74" t="s">
        <v>577</v>
      </c>
      <c r="C163" s="74">
        <v>34425.47</v>
      </c>
      <c r="D163" s="74" t="s">
        <v>578</v>
      </c>
      <c r="E163" s="74" t="s">
        <v>578</v>
      </c>
      <c r="F163" s="74" t="s">
        <v>578</v>
      </c>
      <c r="G163" s="74" t="s">
        <v>578</v>
      </c>
    </row>
    <row r="164" spans="1:7">
      <c r="A164" s="74" t="s">
        <v>587</v>
      </c>
      <c r="B164" s="74" t="s">
        <v>577</v>
      </c>
      <c r="C164" s="74">
        <v>1078263.69</v>
      </c>
      <c r="D164" s="74" t="s">
        <v>578</v>
      </c>
      <c r="E164" s="74" t="s">
        <v>578</v>
      </c>
      <c r="F164" s="74" t="s">
        <v>578</v>
      </c>
      <c r="G164" s="74" t="s">
        <v>578</v>
      </c>
    </row>
    <row r="165" spans="1:7">
      <c r="A165" s="74" t="s">
        <v>588</v>
      </c>
      <c r="B165" s="74" t="s">
        <v>577</v>
      </c>
      <c r="C165" s="74">
        <v>670032.80000000005</v>
      </c>
      <c r="D165" s="74" t="s">
        <v>578</v>
      </c>
      <c r="E165" s="74" t="s">
        <v>578</v>
      </c>
      <c r="F165" s="74" t="s">
        <v>578</v>
      </c>
      <c r="G165" s="74" t="s">
        <v>578</v>
      </c>
    </row>
    <row r="166" spans="1:7">
      <c r="A166" s="74" t="s">
        <v>589</v>
      </c>
      <c r="B166" s="74" t="s">
        <v>577</v>
      </c>
      <c r="C166" s="74">
        <v>9488.26</v>
      </c>
      <c r="D166" s="74" t="s">
        <v>578</v>
      </c>
      <c r="E166" s="74" t="s">
        <v>578</v>
      </c>
      <c r="F166" s="74" t="s">
        <v>578</v>
      </c>
      <c r="G166" s="74" t="s">
        <v>578</v>
      </c>
    </row>
    <row r="168" spans="1:7">
      <c r="A168" s="70"/>
      <c r="B168" s="74" t="s">
        <v>247</v>
      </c>
      <c r="C168" s="74" t="s">
        <v>571</v>
      </c>
      <c r="D168" s="74" t="s">
        <v>575</v>
      </c>
    </row>
    <row r="169" spans="1:7">
      <c r="A169" s="74" t="s">
        <v>590</v>
      </c>
      <c r="B169" s="74" t="s">
        <v>591</v>
      </c>
      <c r="C169" s="74">
        <v>-99999</v>
      </c>
      <c r="D169" s="74" t="s">
        <v>578</v>
      </c>
    </row>
    <row r="170" spans="1:7">
      <c r="A170" s="74" t="s">
        <v>592</v>
      </c>
      <c r="B170" s="74" t="s">
        <v>591</v>
      </c>
      <c r="C170" s="74">
        <v>-99999</v>
      </c>
      <c r="D170" s="74" t="s">
        <v>578</v>
      </c>
    </row>
    <row r="171" spans="1:7">
      <c r="A171" s="74" t="s">
        <v>593</v>
      </c>
      <c r="B171" s="74" t="s">
        <v>591</v>
      </c>
      <c r="C171" s="74">
        <v>-99999</v>
      </c>
      <c r="D171" s="74" t="s">
        <v>578</v>
      </c>
    </row>
    <row r="172" spans="1:7">
      <c r="A172" s="74" t="s">
        <v>594</v>
      </c>
      <c r="B172" s="74" t="s">
        <v>591</v>
      </c>
      <c r="C172" s="74">
        <v>-99999</v>
      </c>
      <c r="D172" s="74" t="s">
        <v>578</v>
      </c>
    </row>
    <row r="173" spans="1:7">
      <c r="A173" s="74" t="s">
        <v>595</v>
      </c>
      <c r="B173" s="74" t="s">
        <v>591</v>
      </c>
      <c r="C173" s="74">
        <v>-99999</v>
      </c>
      <c r="D173" s="74" t="s">
        <v>578</v>
      </c>
    </row>
    <row r="174" spans="1:7">
      <c r="A174" s="74" t="s">
        <v>596</v>
      </c>
      <c r="B174" s="74" t="s">
        <v>591</v>
      </c>
      <c r="C174" s="74">
        <v>-99999</v>
      </c>
      <c r="D174" s="74" t="s">
        <v>578</v>
      </c>
    </row>
    <row r="175" spans="1:7">
      <c r="A175" s="74" t="s">
        <v>597</v>
      </c>
      <c r="B175" s="74" t="s">
        <v>591</v>
      </c>
      <c r="C175" s="74">
        <v>-99999</v>
      </c>
      <c r="D175" s="74" t="s">
        <v>578</v>
      </c>
    </row>
    <row r="176" spans="1:7">
      <c r="A176" s="74" t="s">
        <v>598</v>
      </c>
      <c r="B176" s="74" t="s">
        <v>591</v>
      </c>
      <c r="C176" s="74">
        <v>-99999</v>
      </c>
      <c r="D176" s="74" t="s">
        <v>578</v>
      </c>
    </row>
    <row r="177" spans="1:4">
      <c r="A177" s="74" t="s">
        <v>599</v>
      </c>
      <c r="B177" s="74" t="s">
        <v>591</v>
      </c>
      <c r="C177" s="74">
        <v>-99999</v>
      </c>
      <c r="D177" s="74" t="s">
        <v>578</v>
      </c>
    </row>
    <row r="178" spans="1:4">
      <c r="A178" s="74" t="s">
        <v>600</v>
      </c>
      <c r="B178" s="74" t="s">
        <v>591</v>
      </c>
      <c r="C178" s="74">
        <v>-99999</v>
      </c>
      <c r="D178" s="74" t="s">
        <v>578</v>
      </c>
    </row>
    <row r="179" spans="1:4">
      <c r="A179" s="74" t="s">
        <v>601</v>
      </c>
      <c r="B179" s="74" t="s">
        <v>591</v>
      </c>
      <c r="C179" s="74">
        <v>-99999</v>
      </c>
      <c r="D179" s="74" t="s">
        <v>578</v>
      </c>
    </row>
    <row r="180" spans="1:4">
      <c r="A180" s="74" t="s">
        <v>602</v>
      </c>
      <c r="B180" s="74" t="s">
        <v>591</v>
      </c>
      <c r="C180" s="74">
        <v>-99999</v>
      </c>
      <c r="D180" s="74" t="s">
        <v>578</v>
      </c>
    </row>
    <row r="181" spans="1:4">
      <c r="A181" s="74" t="s">
        <v>603</v>
      </c>
      <c r="B181" s="74" t="s">
        <v>591</v>
      </c>
      <c r="C181" s="74">
        <v>-99999</v>
      </c>
      <c r="D181" s="74" t="s">
        <v>578</v>
      </c>
    </row>
    <row r="182" spans="1:4">
      <c r="A182" s="74" t="s">
        <v>604</v>
      </c>
      <c r="B182" s="74" t="s">
        <v>591</v>
      </c>
      <c r="C182" s="74">
        <v>-99999</v>
      </c>
      <c r="D182" s="74" t="s">
        <v>578</v>
      </c>
    </row>
    <row r="183" spans="1:4">
      <c r="A183" s="74" t="s">
        <v>605</v>
      </c>
      <c r="B183" s="74" t="s">
        <v>591</v>
      </c>
      <c r="C183" s="74">
        <v>-99999</v>
      </c>
      <c r="D183" s="74" t="s">
        <v>578</v>
      </c>
    </row>
    <row r="184" spans="1:4">
      <c r="A184" s="74" t="s">
        <v>606</v>
      </c>
      <c r="B184" s="74" t="s">
        <v>591</v>
      </c>
      <c r="C184" s="74">
        <v>-99999</v>
      </c>
      <c r="D184" s="74" t="s">
        <v>578</v>
      </c>
    </row>
    <row r="185" spans="1:4">
      <c r="A185" s="74" t="s">
        <v>607</v>
      </c>
      <c r="B185" s="74" t="s">
        <v>591</v>
      </c>
      <c r="C185" s="74">
        <v>-99999</v>
      </c>
      <c r="D185" s="74" t="s">
        <v>578</v>
      </c>
    </row>
    <row r="186" spans="1:4">
      <c r="A186" s="74" t="s">
        <v>608</v>
      </c>
      <c r="B186" s="74" t="s">
        <v>591</v>
      </c>
      <c r="C186" s="74">
        <v>-99999</v>
      </c>
      <c r="D186" s="74" t="s">
        <v>578</v>
      </c>
    </row>
    <row r="187" spans="1:4">
      <c r="A187" s="74" t="s">
        <v>609</v>
      </c>
      <c r="B187" s="74" t="s">
        <v>591</v>
      </c>
      <c r="C187" s="74">
        <v>-99999</v>
      </c>
      <c r="D187" s="74" t="s">
        <v>578</v>
      </c>
    </row>
    <row r="188" spans="1:4">
      <c r="A188" s="74" t="s">
        <v>610</v>
      </c>
      <c r="B188" s="74" t="s">
        <v>591</v>
      </c>
      <c r="C188" s="74">
        <v>-99999</v>
      </c>
      <c r="D188" s="74" t="s">
        <v>578</v>
      </c>
    </row>
    <row r="189" spans="1:4">
      <c r="A189" s="74" t="s">
        <v>611</v>
      </c>
      <c r="B189" s="74" t="s">
        <v>591</v>
      </c>
      <c r="C189" s="74">
        <v>-99999</v>
      </c>
      <c r="D189" s="74" t="s">
        <v>578</v>
      </c>
    </row>
    <row r="190" spans="1:4">
      <c r="A190" s="74" t="s">
        <v>612</v>
      </c>
      <c r="B190" s="74" t="s">
        <v>591</v>
      </c>
      <c r="C190" s="74">
        <v>-99999</v>
      </c>
      <c r="D190" s="74" t="s">
        <v>578</v>
      </c>
    </row>
    <row r="191" spans="1:4">
      <c r="A191" s="74" t="s">
        <v>613</v>
      </c>
      <c r="B191" s="74" t="s">
        <v>591</v>
      </c>
      <c r="C191" s="74">
        <v>-99999</v>
      </c>
      <c r="D191" s="74" t="s">
        <v>578</v>
      </c>
    </row>
    <row r="192" spans="1:4">
      <c r="A192" s="74" t="s">
        <v>614</v>
      </c>
      <c r="B192" s="74" t="s">
        <v>591</v>
      </c>
      <c r="C192" s="74">
        <v>-99999</v>
      </c>
      <c r="D192" s="74" t="s">
        <v>578</v>
      </c>
    </row>
    <row r="193" spans="1:8">
      <c r="A193" s="74" t="s">
        <v>615</v>
      </c>
      <c r="B193" s="74" t="s">
        <v>591</v>
      </c>
      <c r="C193" s="74">
        <v>-99999</v>
      </c>
      <c r="D193" s="74" t="s">
        <v>578</v>
      </c>
    </row>
    <row r="195" spans="1:8">
      <c r="A195" s="70"/>
      <c r="B195" s="74" t="s">
        <v>247</v>
      </c>
      <c r="C195" s="74" t="s">
        <v>616</v>
      </c>
      <c r="D195" s="74" t="s">
        <v>617</v>
      </c>
      <c r="E195" s="74" t="s">
        <v>618</v>
      </c>
      <c r="F195" s="74" t="s">
        <v>619</v>
      </c>
      <c r="G195" s="74" t="s">
        <v>532</v>
      </c>
      <c r="H195" s="74" t="s">
        <v>533</v>
      </c>
    </row>
    <row r="196" spans="1:8">
      <c r="A196" s="74" t="s">
        <v>534</v>
      </c>
      <c r="B196" s="74" t="s">
        <v>535</v>
      </c>
      <c r="C196" s="74">
        <v>1</v>
      </c>
      <c r="D196" s="74">
        <v>125</v>
      </c>
      <c r="E196" s="74">
        <v>0.24</v>
      </c>
      <c r="F196" s="74">
        <v>29.46</v>
      </c>
      <c r="G196" s="74">
        <v>1</v>
      </c>
      <c r="H196" s="74" t="s">
        <v>536</v>
      </c>
    </row>
    <row r="197" spans="1:8">
      <c r="A197" s="74" t="s">
        <v>537</v>
      </c>
      <c r="B197" s="74" t="s">
        <v>538</v>
      </c>
      <c r="C197" s="74">
        <v>0.52</v>
      </c>
      <c r="D197" s="74">
        <v>330.9</v>
      </c>
      <c r="E197" s="74">
        <v>1.22</v>
      </c>
      <c r="F197" s="74">
        <v>774.34</v>
      </c>
      <c r="G197" s="74">
        <v>1</v>
      </c>
      <c r="H197" s="74" t="s">
        <v>539</v>
      </c>
    </row>
    <row r="198" spans="1:8">
      <c r="A198" s="74" t="s">
        <v>540</v>
      </c>
      <c r="B198" s="74" t="s">
        <v>538</v>
      </c>
      <c r="C198" s="74">
        <v>0.52</v>
      </c>
      <c r="D198" s="74">
        <v>330.9</v>
      </c>
      <c r="E198" s="74">
        <v>1.21</v>
      </c>
      <c r="F198" s="74">
        <v>772.91</v>
      </c>
      <c r="G198" s="74">
        <v>1</v>
      </c>
      <c r="H198" s="74" t="s">
        <v>539</v>
      </c>
    </row>
    <row r="199" spans="1:8">
      <c r="A199" s="74" t="s">
        <v>541</v>
      </c>
      <c r="B199" s="74" t="s">
        <v>538</v>
      </c>
      <c r="C199" s="74">
        <v>0.52</v>
      </c>
      <c r="D199" s="74">
        <v>330.9</v>
      </c>
      <c r="E199" s="74">
        <v>10.050000000000001</v>
      </c>
      <c r="F199" s="74">
        <v>6396.74</v>
      </c>
      <c r="G199" s="74">
        <v>1</v>
      </c>
      <c r="H199" s="74" t="s">
        <v>539</v>
      </c>
    </row>
    <row r="200" spans="1:8">
      <c r="A200" s="74" t="s">
        <v>542</v>
      </c>
      <c r="B200" s="74" t="s">
        <v>538</v>
      </c>
      <c r="C200" s="74">
        <v>0.52</v>
      </c>
      <c r="D200" s="74">
        <v>330.9</v>
      </c>
      <c r="E200" s="74">
        <v>9.69</v>
      </c>
      <c r="F200" s="74">
        <v>6166.76</v>
      </c>
      <c r="G200" s="74">
        <v>1</v>
      </c>
      <c r="H200" s="74" t="s">
        <v>539</v>
      </c>
    </row>
    <row r="201" spans="1:8">
      <c r="A201" s="74" t="s">
        <v>543</v>
      </c>
      <c r="B201" s="74" t="s">
        <v>538</v>
      </c>
      <c r="C201" s="74">
        <v>0.52</v>
      </c>
      <c r="D201" s="74">
        <v>330.9</v>
      </c>
      <c r="E201" s="74">
        <v>1.04</v>
      </c>
      <c r="F201" s="74">
        <v>662.13</v>
      </c>
      <c r="G201" s="74">
        <v>1</v>
      </c>
      <c r="H201" s="74" t="s">
        <v>539</v>
      </c>
    </row>
    <row r="202" spans="1:8">
      <c r="A202" s="74" t="s">
        <v>544</v>
      </c>
      <c r="B202" s="74" t="s">
        <v>538</v>
      </c>
      <c r="C202" s="74">
        <v>0.52</v>
      </c>
      <c r="D202" s="74">
        <v>330.9</v>
      </c>
      <c r="E202" s="74">
        <v>0.97</v>
      </c>
      <c r="F202" s="74">
        <v>618.17999999999995</v>
      </c>
      <c r="G202" s="74">
        <v>1</v>
      </c>
      <c r="H202" s="74" t="s">
        <v>539</v>
      </c>
    </row>
    <row r="203" spans="1:8">
      <c r="A203" s="74" t="s">
        <v>545</v>
      </c>
      <c r="B203" s="74" t="s">
        <v>538</v>
      </c>
      <c r="C203" s="74">
        <v>0.52</v>
      </c>
      <c r="D203" s="74">
        <v>330.9</v>
      </c>
      <c r="E203" s="74">
        <v>0.39</v>
      </c>
      <c r="F203" s="74">
        <v>247.94</v>
      </c>
      <c r="G203" s="74">
        <v>1</v>
      </c>
      <c r="H203" s="74" t="s">
        <v>539</v>
      </c>
    </row>
    <row r="204" spans="1:8">
      <c r="A204" s="74" t="s">
        <v>546</v>
      </c>
      <c r="B204" s="74" t="s">
        <v>538</v>
      </c>
      <c r="C204" s="74">
        <v>0.52</v>
      </c>
      <c r="D204" s="74">
        <v>330.9</v>
      </c>
      <c r="E204" s="74">
        <v>0.4</v>
      </c>
      <c r="F204" s="74">
        <v>251.53</v>
      </c>
      <c r="G204" s="74">
        <v>1</v>
      </c>
      <c r="H204" s="74" t="s">
        <v>539</v>
      </c>
    </row>
    <row r="205" spans="1:8">
      <c r="A205" s="74" t="s">
        <v>547</v>
      </c>
      <c r="B205" s="74" t="s">
        <v>538</v>
      </c>
      <c r="C205" s="74">
        <v>0.52</v>
      </c>
      <c r="D205" s="74">
        <v>330.9</v>
      </c>
      <c r="E205" s="74">
        <v>1.91</v>
      </c>
      <c r="F205" s="74">
        <v>1216.29</v>
      </c>
      <c r="G205" s="74">
        <v>1</v>
      </c>
      <c r="H205" s="74" t="s">
        <v>539</v>
      </c>
    </row>
    <row r="206" spans="1:8">
      <c r="A206" s="74" t="s">
        <v>548</v>
      </c>
      <c r="B206" s="74" t="s">
        <v>535</v>
      </c>
      <c r="C206" s="74">
        <v>1</v>
      </c>
      <c r="D206" s="74">
        <v>125</v>
      </c>
      <c r="E206" s="74">
        <v>2.38</v>
      </c>
      <c r="F206" s="74">
        <v>297.5</v>
      </c>
      <c r="G206" s="74">
        <v>1</v>
      </c>
      <c r="H206" s="74" t="s">
        <v>536</v>
      </c>
    </row>
    <row r="207" spans="1:8">
      <c r="A207" s="74" t="s">
        <v>549</v>
      </c>
      <c r="B207" s="74" t="s">
        <v>535</v>
      </c>
      <c r="C207" s="74">
        <v>1</v>
      </c>
      <c r="D207" s="74">
        <v>125</v>
      </c>
      <c r="E207" s="74">
        <v>0</v>
      </c>
      <c r="F207" s="74">
        <v>0.01</v>
      </c>
      <c r="G207" s="74">
        <v>1</v>
      </c>
      <c r="H207" s="74" t="s">
        <v>536</v>
      </c>
    </row>
    <row r="208" spans="1:8">
      <c r="A208" s="74" t="s">
        <v>550</v>
      </c>
      <c r="B208" s="74" t="s">
        <v>551</v>
      </c>
      <c r="C208" s="74">
        <v>0.61</v>
      </c>
      <c r="D208" s="74">
        <v>1388.3</v>
      </c>
      <c r="E208" s="74">
        <v>37.880000000000003</v>
      </c>
      <c r="F208" s="74">
        <v>85624.91</v>
      </c>
      <c r="G208" s="74">
        <v>1</v>
      </c>
      <c r="H208" s="74" t="s">
        <v>552</v>
      </c>
    </row>
    <row r="209" spans="1:8">
      <c r="A209" s="74" t="s">
        <v>553</v>
      </c>
      <c r="B209" s="74" t="s">
        <v>538</v>
      </c>
      <c r="C209" s="74">
        <v>0.54</v>
      </c>
      <c r="D209" s="74">
        <v>622</v>
      </c>
      <c r="E209" s="74">
        <v>0.09</v>
      </c>
      <c r="F209" s="74">
        <v>100.4</v>
      </c>
      <c r="G209" s="74">
        <v>1</v>
      </c>
      <c r="H209" s="74" t="s">
        <v>552</v>
      </c>
    </row>
    <row r="210" spans="1:8">
      <c r="A210" s="74" t="s">
        <v>554</v>
      </c>
      <c r="B210" s="74" t="s">
        <v>538</v>
      </c>
      <c r="C210" s="74">
        <v>0.54</v>
      </c>
      <c r="D210" s="74">
        <v>622</v>
      </c>
      <c r="E210" s="74">
        <v>0.04</v>
      </c>
      <c r="F210" s="74">
        <v>50.2</v>
      </c>
      <c r="G210" s="74">
        <v>1</v>
      </c>
      <c r="H210" s="74" t="s">
        <v>552</v>
      </c>
    </row>
    <row r="212" spans="1:8">
      <c r="A212" s="70"/>
      <c r="B212" s="74" t="s">
        <v>247</v>
      </c>
      <c r="C212" s="74" t="s">
        <v>664</v>
      </c>
      <c r="D212" s="74" t="s">
        <v>665</v>
      </c>
      <c r="E212" s="74" t="s">
        <v>666</v>
      </c>
      <c r="F212" s="74" t="s">
        <v>667</v>
      </c>
    </row>
    <row r="213" spans="1:8">
      <c r="A213" s="74" t="s">
        <v>668</v>
      </c>
      <c r="B213" s="74" t="s">
        <v>669</v>
      </c>
      <c r="C213" s="74" t="s">
        <v>670</v>
      </c>
      <c r="D213" s="74">
        <v>179352</v>
      </c>
      <c r="E213" s="74">
        <v>1080.82</v>
      </c>
      <c r="F213" s="74">
        <v>0.9</v>
      </c>
    </row>
    <row r="214" spans="1:8">
      <c r="A214" s="74" t="s">
        <v>671</v>
      </c>
      <c r="B214" s="74" t="s">
        <v>669</v>
      </c>
      <c r="C214" s="74" t="s">
        <v>670</v>
      </c>
      <c r="D214" s="74">
        <v>179352</v>
      </c>
      <c r="E214" s="74">
        <v>5969.88</v>
      </c>
      <c r="F214" s="74">
        <v>0.9</v>
      </c>
    </row>
    <row r="215" spans="1:8">
      <c r="A215" s="74" t="s">
        <v>672</v>
      </c>
      <c r="B215" s="74" t="s">
        <v>669</v>
      </c>
      <c r="C215" s="74" t="s">
        <v>670</v>
      </c>
      <c r="D215" s="74">
        <v>179352</v>
      </c>
      <c r="E215" s="74">
        <v>19996.349999999999</v>
      </c>
      <c r="F215" s="74">
        <v>0.9</v>
      </c>
    </row>
    <row r="217" spans="1:8">
      <c r="A217" s="70"/>
      <c r="B217" s="74" t="s">
        <v>247</v>
      </c>
      <c r="C217" s="74" t="s">
        <v>673</v>
      </c>
      <c r="D217" s="74" t="s">
        <v>674</v>
      </c>
      <c r="E217" s="74" t="s">
        <v>675</v>
      </c>
      <c r="F217" s="74" t="s">
        <v>676</v>
      </c>
      <c r="G217" s="74" t="s">
        <v>677</v>
      </c>
    </row>
    <row r="218" spans="1:8">
      <c r="A218" s="74" t="s">
        <v>678</v>
      </c>
      <c r="B218" s="74" t="s">
        <v>679</v>
      </c>
      <c r="C218" s="74">
        <v>2</v>
      </c>
      <c r="D218" s="74">
        <v>845000</v>
      </c>
      <c r="E218" s="74">
        <v>0.8</v>
      </c>
      <c r="F218" s="74">
        <v>0.34</v>
      </c>
      <c r="G218" s="74">
        <v>0.67</v>
      </c>
    </row>
    <row r="220" spans="1:8">
      <c r="A220" s="70"/>
      <c r="B220" s="74" t="s">
        <v>681</v>
      </c>
      <c r="C220" s="74" t="s">
        <v>682</v>
      </c>
      <c r="D220" s="74" t="s">
        <v>683</v>
      </c>
      <c r="E220" s="74" t="s">
        <v>684</v>
      </c>
      <c r="F220" s="74" t="s">
        <v>685</v>
      </c>
      <c r="G220" s="74" t="s">
        <v>686</v>
      </c>
      <c r="H220" s="74" t="s">
        <v>687</v>
      </c>
    </row>
    <row r="221" spans="1:8">
      <c r="A221" s="74" t="s">
        <v>688</v>
      </c>
      <c r="B221" s="74">
        <v>155456.8835</v>
      </c>
      <c r="C221" s="74">
        <v>217.13409999999999</v>
      </c>
      <c r="D221" s="74">
        <v>715.14290000000005</v>
      </c>
      <c r="E221" s="74">
        <v>0</v>
      </c>
      <c r="F221" s="74">
        <v>1.4E-3</v>
      </c>
      <c r="G221" s="75">
        <v>3565290</v>
      </c>
      <c r="H221" s="74">
        <v>61705.563699999999</v>
      </c>
    </row>
    <row r="222" spans="1:8">
      <c r="A222" s="74" t="s">
        <v>689</v>
      </c>
      <c r="B222" s="74">
        <v>141765.71950000001</v>
      </c>
      <c r="C222" s="74">
        <v>204.09979999999999</v>
      </c>
      <c r="D222" s="74">
        <v>709.3904</v>
      </c>
      <c r="E222" s="74">
        <v>0</v>
      </c>
      <c r="F222" s="74">
        <v>1.4E-3</v>
      </c>
      <c r="G222" s="75">
        <v>3536930</v>
      </c>
      <c r="H222" s="74">
        <v>56903.981</v>
      </c>
    </row>
    <row r="223" spans="1:8">
      <c r="A223" s="74" t="s">
        <v>690</v>
      </c>
      <c r="B223" s="74">
        <v>158396.59839999999</v>
      </c>
      <c r="C223" s="74">
        <v>230.07560000000001</v>
      </c>
      <c r="D223" s="74">
        <v>811.71310000000005</v>
      </c>
      <c r="E223" s="74">
        <v>0</v>
      </c>
      <c r="F223" s="74">
        <v>1.6000000000000001E-3</v>
      </c>
      <c r="G223" s="75">
        <v>4047200</v>
      </c>
      <c r="H223" s="74">
        <v>63790.759400000003</v>
      </c>
    </row>
    <row r="224" spans="1:8">
      <c r="A224" s="74" t="s">
        <v>691</v>
      </c>
      <c r="B224" s="74">
        <v>183721.435</v>
      </c>
      <c r="C224" s="74">
        <v>278.47190000000001</v>
      </c>
      <c r="D224" s="74">
        <v>1050.6296</v>
      </c>
      <c r="E224" s="74">
        <v>0</v>
      </c>
      <c r="F224" s="74">
        <v>2E-3</v>
      </c>
      <c r="G224" s="75">
        <v>5238980</v>
      </c>
      <c r="H224" s="74">
        <v>75196.632299999997</v>
      </c>
    </row>
    <row r="225" spans="1:19">
      <c r="A225" s="74" t="s">
        <v>398</v>
      </c>
      <c r="B225" s="74">
        <v>208848.94330000001</v>
      </c>
      <c r="C225" s="74">
        <v>322.14679999999998</v>
      </c>
      <c r="D225" s="74">
        <v>1246.8508999999999</v>
      </c>
      <c r="E225" s="74">
        <v>0</v>
      </c>
      <c r="F225" s="74">
        <v>2.3999999999999998E-3</v>
      </c>
      <c r="G225" s="75">
        <v>6217670</v>
      </c>
      <c r="H225" s="74">
        <v>86062.093099999998</v>
      </c>
    </row>
    <row r="226" spans="1:19">
      <c r="A226" s="74" t="s">
        <v>692</v>
      </c>
      <c r="B226" s="74">
        <v>251653.7341</v>
      </c>
      <c r="C226" s="74">
        <v>395.70310000000001</v>
      </c>
      <c r="D226" s="74">
        <v>1573.1815999999999</v>
      </c>
      <c r="E226" s="74">
        <v>0</v>
      </c>
      <c r="F226" s="74">
        <v>3.0000000000000001E-3</v>
      </c>
      <c r="G226" s="75">
        <v>7845290</v>
      </c>
      <c r="H226" s="74">
        <v>104483.7173</v>
      </c>
    </row>
    <row r="227" spans="1:19">
      <c r="A227" s="74" t="s">
        <v>693</v>
      </c>
      <c r="B227" s="74">
        <v>282732.58049999998</v>
      </c>
      <c r="C227" s="74">
        <v>447.55799999999999</v>
      </c>
      <c r="D227" s="74">
        <v>1795.5346999999999</v>
      </c>
      <c r="E227" s="74">
        <v>0</v>
      </c>
      <c r="F227" s="74">
        <v>3.3999999999999998E-3</v>
      </c>
      <c r="G227" s="75">
        <v>8954260</v>
      </c>
      <c r="H227" s="74">
        <v>117697.667</v>
      </c>
    </row>
    <row r="228" spans="1:19">
      <c r="A228" s="74" t="s">
        <v>694</v>
      </c>
      <c r="B228" s="74">
        <v>276508.79460000002</v>
      </c>
      <c r="C228" s="74">
        <v>437.15800000000002</v>
      </c>
      <c r="D228" s="74">
        <v>1750.8598</v>
      </c>
      <c r="E228" s="74">
        <v>0</v>
      </c>
      <c r="F228" s="74">
        <v>3.3E-3</v>
      </c>
      <c r="G228" s="75">
        <v>8731450</v>
      </c>
      <c r="H228" s="74">
        <v>115049.8437</v>
      </c>
    </row>
    <row r="229" spans="1:19">
      <c r="A229" s="74" t="s">
        <v>695</v>
      </c>
      <c r="B229" s="74">
        <v>234708.51620000001</v>
      </c>
      <c r="C229" s="74">
        <v>367.50549999999998</v>
      </c>
      <c r="D229" s="74">
        <v>1452.6557</v>
      </c>
      <c r="E229" s="74">
        <v>0</v>
      </c>
      <c r="F229" s="74">
        <v>2.8E-3</v>
      </c>
      <c r="G229" s="75">
        <v>7244180</v>
      </c>
      <c r="H229" s="74">
        <v>97286.866500000004</v>
      </c>
    </row>
    <row r="230" spans="1:19">
      <c r="A230" s="74" t="s">
        <v>696</v>
      </c>
      <c r="B230" s="74">
        <v>187180.2542</v>
      </c>
      <c r="C230" s="74">
        <v>285.98140000000001</v>
      </c>
      <c r="D230" s="74">
        <v>1091.7158999999999</v>
      </c>
      <c r="E230" s="74">
        <v>0</v>
      </c>
      <c r="F230" s="74">
        <v>2.0999999999999999E-3</v>
      </c>
      <c r="G230" s="75">
        <v>5443950</v>
      </c>
      <c r="H230" s="74">
        <v>76847.927500000005</v>
      </c>
    </row>
    <row r="231" spans="1:19">
      <c r="A231" s="74" t="s">
        <v>697</v>
      </c>
      <c r="B231" s="74">
        <v>149695.42989999999</v>
      </c>
      <c r="C231" s="74">
        <v>219.76599999999999</v>
      </c>
      <c r="D231" s="74">
        <v>789.01509999999996</v>
      </c>
      <c r="E231" s="74">
        <v>0</v>
      </c>
      <c r="F231" s="74">
        <v>1.6000000000000001E-3</v>
      </c>
      <c r="G231" s="75">
        <v>3934130</v>
      </c>
      <c r="H231" s="74">
        <v>60528.632899999997</v>
      </c>
    </row>
    <row r="232" spans="1:19">
      <c r="A232" s="74" t="s">
        <v>698</v>
      </c>
      <c r="B232" s="74">
        <v>152889.15530000001</v>
      </c>
      <c r="C232" s="74">
        <v>216.46109999999999</v>
      </c>
      <c r="D232" s="74">
        <v>730.71529999999996</v>
      </c>
      <c r="E232" s="74">
        <v>0</v>
      </c>
      <c r="F232" s="74">
        <v>1.5E-3</v>
      </c>
      <c r="G232" s="75">
        <v>3643080</v>
      </c>
      <c r="H232" s="74">
        <v>60989.174099999997</v>
      </c>
    </row>
    <row r="233" spans="1:19">
      <c r="A233" s="74"/>
      <c r="B233" s="74"/>
      <c r="C233" s="74"/>
      <c r="D233" s="74"/>
      <c r="E233" s="74"/>
      <c r="F233" s="74"/>
      <c r="G233" s="74"/>
      <c r="H233" s="74"/>
    </row>
    <row r="234" spans="1:19">
      <c r="A234" s="74" t="s">
        <v>699</v>
      </c>
      <c r="B234" s="75">
        <v>2383560</v>
      </c>
      <c r="C234" s="74">
        <v>3622.0614</v>
      </c>
      <c r="D234" s="74">
        <v>13717.405000000001</v>
      </c>
      <c r="E234" s="74">
        <v>0</v>
      </c>
      <c r="F234" s="74">
        <v>2.6499999999999999E-2</v>
      </c>
      <c r="G234" s="75">
        <v>68402400</v>
      </c>
      <c r="H234" s="74">
        <v>976542.85860000004</v>
      </c>
    </row>
    <row r="235" spans="1:19">
      <c r="A235" s="74" t="s">
        <v>700</v>
      </c>
      <c r="B235" s="74">
        <v>141765.71950000001</v>
      </c>
      <c r="C235" s="74">
        <v>204.09979999999999</v>
      </c>
      <c r="D235" s="74">
        <v>709.3904</v>
      </c>
      <c r="E235" s="74">
        <v>0</v>
      </c>
      <c r="F235" s="74">
        <v>1.4E-3</v>
      </c>
      <c r="G235" s="75">
        <v>3536930</v>
      </c>
      <c r="H235" s="74">
        <v>56903.981</v>
      </c>
    </row>
    <row r="236" spans="1:19">
      <c r="A236" s="74" t="s">
        <v>701</v>
      </c>
      <c r="B236" s="74">
        <v>282732.58049999998</v>
      </c>
      <c r="C236" s="74">
        <v>447.55799999999999</v>
      </c>
      <c r="D236" s="74">
        <v>1795.5346999999999</v>
      </c>
      <c r="E236" s="74">
        <v>0</v>
      </c>
      <c r="F236" s="74">
        <v>3.3999999999999998E-3</v>
      </c>
      <c r="G236" s="75">
        <v>8954260</v>
      </c>
      <c r="H236" s="74">
        <v>117697.667</v>
      </c>
    </row>
    <row r="238" spans="1:19">
      <c r="A238" s="70"/>
      <c r="B238" s="74" t="s">
        <v>702</v>
      </c>
      <c r="C238" s="74" t="s">
        <v>703</v>
      </c>
      <c r="D238" s="74" t="s">
        <v>704</v>
      </c>
      <c r="E238" s="74" t="s">
        <v>705</v>
      </c>
      <c r="F238" s="74" t="s">
        <v>706</v>
      </c>
      <c r="G238" s="74" t="s">
        <v>707</v>
      </c>
      <c r="H238" s="74" t="s">
        <v>708</v>
      </c>
      <c r="I238" s="74" t="s">
        <v>709</v>
      </c>
      <c r="J238" s="74" t="s">
        <v>710</v>
      </c>
      <c r="K238" s="74" t="s">
        <v>711</v>
      </c>
      <c r="L238" s="74" t="s">
        <v>712</v>
      </c>
      <c r="M238" s="74" t="s">
        <v>713</v>
      </c>
      <c r="N238" s="74" t="s">
        <v>714</v>
      </c>
      <c r="O238" s="74" t="s">
        <v>715</v>
      </c>
      <c r="P238" s="74" t="s">
        <v>716</v>
      </c>
      <c r="Q238" s="74" t="s">
        <v>717</v>
      </c>
      <c r="R238" s="74" t="s">
        <v>718</v>
      </c>
      <c r="S238" s="74" t="s">
        <v>719</v>
      </c>
    </row>
    <row r="239" spans="1:19">
      <c r="A239" s="74" t="s">
        <v>688</v>
      </c>
      <c r="B239" s="75">
        <v>467852000000</v>
      </c>
      <c r="C239" s="74">
        <v>312033.88500000001</v>
      </c>
      <c r="D239" s="74" t="s">
        <v>783</v>
      </c>
      <c r="E239" s="74">
        <v>115409.09600000001</v>
      </c>
      <c r="F239" s="74">
        <v>136430.36799999999</v>
      </c>
      <c r="G239" s="74">
        <v>28581.864000000001</v>
      </c>
      <c r="H239" s="74">
        <v>0</v>
      </c>
      <c r="I239" s="74">
        <v>23884.859</v>
      </c>
      <c r="J239" s="74">
        <v>3589.95</v>
      </c>
      <c r="K239" s="74">
        <v>1270.9870000000001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2866.761</v>
      </c>
      <c r="R239" s="74">
        <v>0</v>
      </c>
      <c r="S239" s="74">
        <v>0</v>
      </c>
    </row>
    <row r="240" spans="1:19">
      <c r="A240" s="74" t="s">
        <v>689</v>
      </c>
      <c r="B240" s="75">
        <v>464130000000</v>
      </c>
      <c r="C240" s="74">
        <v>355487.538</v>
      </c>
      <c r="D240" s="74" t="s">
        <v>750</v>
      </c>
      <c r="E240" s="74">
        <v>115409.09600000001</v>
      </c>
      <c r="F240" s="74">
        <v>136430.36799999999</v>
      </c>
      <c r="G240" s="74">
        <v>29446.326000000001</v>
      </c>
      <c r="H240" s="74">
        <v>0</v>
      </c>
      <c r="I240" s="74">
        <v>65953.248000000007</v>
      </c>
      <c r="J240" s="74">
        <v>3589.95</v>
      </c>
      <c r="K240" s="74">
        <v>1791.8409999999999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2866.7080000000001</v>
      </c>
      <c r="R240" s="74">
        <v>0</v>
      </c>
      <c r="S240" s="74">
        <v>0</v>
      </c>
    </row>
    <row r="241" spans="1:19">
      <c r="A241" s="74" t="s">
        <v>690</v>
      </c>
      <c r="B241" s="75">
        <v>531089000000</v>
      </c>
      <c r="C241" s="74">
        <v>414061.79800000001</v>
      </c>
      <c r="D241" s="74" t="s">
        <v>784</v>
      </c>
      <c r="E241" s="74">
        <v>115409.09600000001</v>
      </c>
      <c r="F241" s="74">
        <v>136430.36799999999</v>
      </c>
      <c r="G241" s="74">
        <v>30145.919000000002</v>
      </c>
      <c r="H241" s="74">
        <v>0</v>
      </c>
      <c r="I241" s="74">
        <v>123174.352</v>
      </c>
      <c r="J241" s="74">
        <v>3589.95</v>
      </c>
      <c r="K241" s="74">
        <v>2445.672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2866.44</v>
      </c>
      <c r="R241" s="74">
        <v>0</v>
      </c>
      <c r="S241" s="74">
        <v>0</v>
      </c>
    </row>
    <row r="242" spans="1:19">
      <c r="A242" s="74" t="s">
        <v>691</v>
      </c>
      <c r="B242" s="75">
        <v>687480000000</v>
      </c>
      <c r="C242" s="74">
        <v>539204.18299999996</v>
      </c>
      <c r="D242" s="74" t="s">
        <v>785</v>
      </c>
      <c r="E242" s="74">
        <v>102647.053</v>
      </c>
      <c r="F242" s="74">
        <v>127075.755</v>
      </c>
      <c r="G242" s="74">
        <v>32620.394</v>
      </c>
      <c r="H242" s="74">
        <v>0</v>
      </c>
      <c r="I242" s="74">
        <v>269222.27899999998</v>
      </c>
      <c r="J242" s="74">
        <v>0</v>
      </c>
      <c r="K242" s="74">
        <v>5316.42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2322.2820000000002</v>
      </c>
      <c r="R242" s="74">
        <v>0</v>
      </c>
      <c r="S242" s="74">
        <v>0</v>
      </c>
    </row>
    <row r="243" spans="1:19">
      <c r="A243" s="74" t="s">
        <v>398</v>
      </c>
      <c r="B243" s="75">
        <v>815908000000</v>
      </c>
      <c r="C243" s="74">
        <v>607399.69900000002</v>
      </c>
      <c r="D243" s="74" t="s">
        <v>764</v>
      </c>
      <c r="E243" s="74">
        <v>102647.053</v>
      </c>
      <c r="F243" s="74">
        <v>127075.755</v>
      </c>
      <c r="G243" s="74">
        <v>34930.819000000003</v>
      </c>
      <c r="H243" s="74">
        <v>0</v>
      </c>
      <c r="I243" s="74">
        <v>331326.42599999998</v>
      </c>
      <c r="J243" s="74">
        <v>0</v>
      </c>
      <c r="K243" s="74">
        <v>8540.6669999999995</v>
      </c>
      <c r="L243" s="74">
        <v>0</v>
      </c>
      <c r="M243" s="74">
        <v>0</v>
      </c>
      <c r="N243" s="74">
        <v>0</v>
      </c>
      <c r="O243" s="74">
        <v>0</v>
      </c>
      <c r="P243" s="74">
        <v>0</v>
      </c>
      <c r="Q243" s="74">
        <v>2878.98</v>
      </c>
      <c r="R243" s="74">
        <v>0</v>
      </c>
      <c r="S243" s="74">
        <v>0</v>
      </c>
    </row>
    <row r="244" spans="1:19">
      <c r="A244" s="74" t="s">
        <v>692</v>
      </c>
      <c r="B244" s="75">
        <v>1029490000000</v>
      </c>
      <c r="C244" s="74">
        <v>763939.22900000005</v>
      </c>
      <c r="D244" s="74" t="s">
        <v>754</v>
      </c>
      <c r="E244" s="74">
        <v>115409.09600000001</v>
      </c>
      <c r="F244" s="74">
        <v>136430.36799999999</v>
      </c>
      <c r="G244" s="74">
        <v>99072.33</v>
      </c>
      <c r="H244" s="74">
        <v>0</v>
      </c>
      <c r="I244" s="74">
        <v>392840.61099999998</v>
      </c>
      <c r="J244" s="74">
        <v>3589.95</v>
      </c>
      <c r="K244" s="74">
        <v>14174.126</v>
      </c>
      <c r="L244" s="74">
        <v>0</v>
      </c>
      <c r="M244" s="74">
        <v>0</v>
      </c>
      <c r="N244" s="74">
        <v>0</v>
      </c>
      <c r="O244" s="74">
        <v>0</v>
      </c>
      <c r="P244" s="74">
        <v>0</v>
      </c>
      <c r="Q244" s="74">
        <v>2422.7489999999998</v>
      </c>
      <c r="R244" s="74">
        <v>0</v>
      </c>
      <c r="S244" s="74">
        <v>0</v>
      </c>
    </row>
    <row r="245" spans="1:19">
      <c r="A245" s="74" t="s">
        <v>693</v>
      </c>
      <c r="B245" s="75">
        <v>1175010000000</v>
      </c>
      <c r="C245" s="74">
        <v>762066.35600000003</v>
      </c>
      <c r="D245" s="74" t="s">
        <v>786</v>
      </c>
      <c r="E245" s="74">
        <v>115409.09600000001</v>
      </c>
      <c r="F245" s="74">
        <v>136430.36799999999</v>
      </c>
      <c r="G245" s="74">
        <v>98420.789000000004</v>
      </c>
      <c r="H245" s="74">
        <v>0</v>
      </c>
      <c r="I245" s="74">
        <v>391283.94699999999</v>
      </c>
      <c r="J245" s="74">
        <v>3589.95</v>
      </c>
      <c r="K245" s="74">
        <v>14500.741</v>
      </c>
      <c r="L245" s="74">
        <v>0</v>
      </c>
      <c r="M245" s="74">
        <v>0</v>
      </c>
      <c r="N245" s="74">
        <v>0</v>
      </c>
      <c r="O245" s="74">
        <v>0</v>
      </c>
      <c r="P245" s="74">
        <v>0</v>
      </c>
      <c r="Q245" s="74">
        <v>2431.4650000000001</v>
      </c>
      <c r="R245" s="74">
        <v>0</v>
      </c>
      <c r="S245" s="74">
        <v>0</v>
      </c>
    </row>
    <row r="246" spans="1:19">
      <c r="A246" s="74" t="s">
        <v>694</v>
      </c>
      <c r="B246" s="75">
        <v>1145780000000</v>
      </c>
      <c r="C246" s="74">
        <v>756604.46799999999</v>
      </c>
      <c r="D246" s="74" t="s">
        <v>787</v>
      </c>
      <c r="E246" s="74">
        <v>115409.09600000001</v>
      </c>
      <c r="F246" s="74">
        <v>136430.36799999999</v>
      </c>
      <c r="G246" s="74">
        <v>94003.004000000001</v>
      </c>
      <c r="H246" s="74">
        <v>0</v>
      </c>
      <c r="I246" s="74">
        <v>390879.86499999999</v>
      </c>
      <c r="J246" s="74">
        <v>3589.95</v>
      </c>
      <c r="K246" s="74">
        <v>13868.540999999999</v>
      </c>
      <c r="L246" s="74">
        <v>0</v>
      </c>
      <c r="M246" s="74">
        <v>0</v>
      </c>
      <c r="N246" s="74">
        <v>0</v>
      </c>
      <c r="O246" s="74">
        <v>0</v>
      </c>
      <c r="P246" s="74">
        <v>0</v>
      </c>
      <c r="Q246" s="74">
        <v>2423.6439999999998</v>
      </c>
      <c r="R246" s="74">
        <v>0</v>
      </c>
      <c r="S246" s="74">
        <v>0</v>
      </c>
    </row>
    <row r="247" spans="1:19">
      <c r="A247" s="74" t="s">
        <v>695</v>
      </c>
      <c r="B247" s="75">
        <v>950611000000</v>
      </c>
      <c r="C247" s="74">
        <v>691581.59299999999</v>
      </c>
      <c r="D247" s="74" t="s">
        <v>788</v>
      </c>
      <c r="E247" s="74">
        <v>102647.053</v>
      </c>
      <c r="F247" s="74">
        <v>127075.755</v>
      </c>
      <c r="G247" s="74">
        <v>98050.816999999995</v>
      </c>
      <c r="H247" s="74">
        <v>0</v>
      </c>
      <c r="I247" s="74">
        <v>344668.27600000001</v>
      </c>
      <c r="J247" s="74">
        <v>3589.95</v>
      </c>
      <c r="K247" s="74">
        <v>13150.001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2399.741</v>
      </c>
      <c r="R247" s="74">
        <v>0</v>
      </c>
      <c r="S247" s="74">
        <v>0</v>
      </c>
    </row>
    <row r="248" spans="1:19">
      <c r="A248" s="74" t="s">
        <v>696</v>
      </c>
      <c r="B248" s="75">
        <v>714377000000</v>
      </c>
      <c r="C248" s="74">
        <v>515419.44300000003</v>
      </c>
      <c r="D248" s="74" t="s">
        <v>789</v>
      </c>
      <c r="E248" s="74">
        <v>77122.967000000004</v>
      </c>
      <c r="F248" s="74">
        <v>134092.70499999999</v>
      </c>
      <c r="G248" s="74">
        <v>31037.111000000001</v>
      </c>
      <c r="H248" s="74">
        <v>0</v>
      </c>
      <c r="I248" s="74">
        <v>262337.87599999999</v>
      </c>
      <c r="J248" s="74">
        <v>3589.95</v>
      </c>
      <c r="K248" s="74">
        <v>4994.3959999999997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2244.4380000000001</v>
      </c>
      <c r="R248" s="74">
        <v>0</v>
      </c>
      <c r="S248" s="74">
        <v>0</v>
      </c>
    </row>
    <row r="249" spans="1:19">
      <c r="A249" s="74" t="s">
        <v>697</v>
      </c>
      <c r="B249" s="75">
        <v>516253000000</v>
      </c>
      <c r="C249" s="74">
        <v>380615.14199999999</v>
      </c>
      <c r="D249" s="74" t="s">
        <v>790</v>
      </c>
      <c r="E249" s="74">
        <v>115409.09600000001</v>
      </c>
      <c r="F249" s="74">
        <v>136430.36799999999</v>
      </c>
      <c r="G249" s="74">
        <v>29335.379000000001</v>
      </c>
      <c r="H249" s="74">
        <v>0</v>
      </c>
      <c r="I249" s="74">
        <v>90905.441999999995</v>
      </c>
      <c r="J249" s="74">
        <v>3589.95</v>
      </c>
      <c r="K249" s="74">
        <v>2070.9409999999998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2873.9670000000001</v>
      </c>
      <c r="R249" s="74">
        <v>0</v>
      </c>
      <c r="S249" s="74">
        <v>0</v>
      </c>
    </row>
    <row r="250" spans="1:19">
      <c r="A250" s="74" t="s">
        <v>698</v>
      </c>
      <c r="B250" s="75">
        <v>478059000000</v>
      </c>
      <c r="C250" s="74">
        <v>354424.83199999999</v>
      </c>
      <c r="D250" s="74" t="s">
        <v>791</v>
      </c>
      <c r="E250" s="74">
        <v>102647.053</v>
      </c>
      <c r="F250" s="74">
        <v>127075.755</v>
      </c>
      <c r="G250" s="74">
        <v>28496.006000000001</v>
      </c>
      <c r="H250" s="74">
        <v>0</v>
      </c>
      <c r="I250" s="74">
        <v>88272.463000000003</v>
      </c>
      <c r="J250" s="74">
        <v>3589.95</v>
      </c>
      <c r="K250" s="74">
        <v>2039.241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2304.364</v>
      </c>
      <c r="R250" s="74">
        <v>0</v>
      </c>
      <c r="S250" s="74">
        <v>0</v>
      </c>
    </row>
    <row r="251" spans="1:1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</row>
    <row r="252" spans="1:19">
      <c r="A252" s="74" t="s">
        <v>699</v>
      </c>
      <c r="B252" s="75">
        <v>8976040000000</v>
      </c>
      <c r="C252" s="74"/>
      <c r="D252" s="74"/>
      <c r="E252" s="74"/>
      <c r="F252" s="74"/>
      <c r="G252" s="74"/>
      <c r="H252" s="74"/>
      <c r="I252" s="74"/>
      <c r="J252" s="74"/>
      <c r="K252" s="74"/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/>
      <c r="R252" s="74">
        <v>0</v>
      </c>
      <c r="S252" s="74">
        <v>0</v>
      </c>
    </row>
    <row r="253" spans="1:19">
      <c r="A253" s="74" t="s">
        <v>700</v>
      </c>
      <c r="B253" s="75">
        <v>464130000000</v>
      </c>
      <c r="C253" s="74">
        <v>312033.88500000001</v>
      </c>
      <c r="D253" s="74"/>
      <c r="E253" s="74">
        <v>77122.967000000004</v>
      </c>
      <c r="F253" s="74">
        <v>127075.755</v>
      </c>
      <c r="G253" s="74">
        <v>28496.006000000001</v>
      </c>
      <c r="H253" s="74">
        <v>0</v>
      </c>
      <c r="I253" s="74">
        <v>23884.859</v>
      </c>
      <c r="J253" s="74">
        <v>0</v>
      </c>
      <c r="K253" s="74">
        <v>1270.9870000000001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2244.4380000000001</v>
      </c>
      <c r="R253" s="74">
        <v>0</v>
      </c>
      <c r="S253" s="74">
        <v>0</v>
      </c>
    </row>
    <row r="254" spans="1:19">
      <c r="A254" s="74" t="s">
        <v>701</v>
      </c>
      <c r="B254" s="75">
        <v>1175010000000</v>
      </c>
      <c r="C254" s="74">
        <v>763939.22900000005</v>
      </c>
      <c r="D254" s="74"/>
      <c r="E254" s="74">
        <v>115409.09600000001</v>
      </c>
      <c r="F254" s="74">
        <v>136430.36799999999</v>
      </c>
      <c r="G254" s="74">
        <v>99072.33</v>
      </c>
      <c r="H254" s="74">
        <v>0</v>
      </c>
      <c r="I254" s="74">
        <v>392840.61099999998</v>
      </c>
      <c r="J254" s="74">
        <v>3589.95</v>
      </c>
      <c r="K254" s="74">
        <v>14500.741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2878.98</v>
      </c>
      <c r="R254" s="74">
        <v>0</v>
      </c>
      <c r="S254" s="74">
        <v>0</v>
      </c>
    </row>
    <row r="256" spans="1:19">
      <c r="A256" s="70"/>
      <c r="B256" s="74" t="s">
        <v>732</v>
      </c>
      <c r="C256" s="74" t="s">
        <v>733</v>
      </c>
      <c r="D256" s="74" t="s">
        <v>135</v>
      </c>
      <c r="E256" s="74" t="s">
        <v>296</v>
      </c>
    </row>
    <row r="257" spans="1:5">
      <c r="A257" s="74" t="s">
        <v>734</v>
      </c>
      <c r="B257" s="74">
        <v>234671.87</v>
      </c>
      <c r="C257" s="74">
        <v>60785.37</v>
      </c>
      <c r="D257" s="74">
        <v>0</v>
      </c>
      <c r="E257" s="74">
        <v>295457.24</v>
      </c>
    </row>
    <row r="258" spans="1:5">
      <c r="A258" s="74" t="s">
        <v>735</v>
      </c>
      <c r="B258" s="74">
        <v>20.68</v>
      </c>
      <c r="C258" s="74">
        <v>5.36</v>
      </c>
      <c r="D258" s="74">
        <v>0</v>
      </c>
      <c r="E258" s="74">
        <v>26.04</v>
      </c>
    </row>
    <row r="259" spans="1:5">
      <c r="A259" s="74" t="s">
        <v>736</v>
      </c>
      <c r="B259" s="74">
        <v>20.68</v>
      </c>
      <c r="C259" s="74">
        <v>5.36</v>
      </c>
      <c r="D259" s="74">
        <v>0</v>
      </c>
      <c r="E259" s="74">
        <v>26.04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  <vt:lpstr>Miami!lghotel01miami</vt:lpstr>
      <vt:lpstr>Houston!lghotel02houston</vt:lpstr>
      <vt:lpstr>Phoenix!lghotel03phoenix</vt:lpstr>
      <vt:lpstr>Atlanta!lghotel04atlanta</vt:lpstr>
      <vt:lpstr>LosAngeles!lghotel05losangeles</vt:lpstr>
      <vt:lpstr>LasVegas!lghotel06lasvegas</vt:lpstr>
      <vt:lpstr>SanFrancisco!lghotel07sanfrancisco</vt:lpstr>
      <vt:lpstr>Baltimore!lghotel08baltimore</vt:lpstr>
      <vt:lpstr>Albuquerque!lghotel09albuquerque</vt:lpstr>
      <vt:lpstr>Seattle!lghotel10seattle</vt:lpstr>
      <vt:lpstr>Chicago!lghotel11chicago</vt:lpstr>
      <vt:lpstr>Boulder!lghotel12boulder</vt:lpstr>
      <vt:lpstr>Minneapolis!lghotel13minneapolis</vt:lpstr>
      <vt:lpstr>Helena!lghotel14helena</vt:lpstr>
      <vt:lpstr>Duluth!lghotel15duluth</vt:lpstr>
      <vt:lpstr>Fairbanks!lghotel16fairbanks</vt:lpstr>
      <vt:lpstr>Schedules!Print_Area</vt:lpstr>
      <vt:lpstr>BuildingSummary!Print_Titles</vt:lpstr>
      <vt:lpstr>LocationSummary!Print_Titles</vt:lpstr>
      <vt:lpstr>Schedules!Print_Titles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2008-04-24T21:18:06Z</cp:lastPrinted>
  <dcterms:created xsi:type="dcterms:W3CDTF">2007-11-14T19:26:56Z</dcterms:created>
  <dcterms:modified xsi:type="dcterms:W3CDTF">2009-05-06T22:30:41Z</dcterms:modified>
</cp:coreProperties>
</file>