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charts/chart9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Default Extension="png" ContentType="image/png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90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8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814" firstSheet="2" activeTab="2"/>
  </bookViews>
  <sheets>
    <sheet name="BuildingSummary" sheetId="8" r:id="rId1"/>
    <sheet name="ZoneSummary" sheetId="10" r:id="rId2"/>
    <sheet name="LocationSummary" sheetId="19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36" r:id="rId25"/>
    <sheet name="Schedules" sheetId="2" r:id="rId26"/>
    <sheet name="LghtSch" sheetId="12" r:id="rId27"/>
    <sheet name="OccSch" sheetId="13" r:id="rId28"/>
    <sheet name="EqpSch" sheetId="14" r:id="rId29"/>
    <sheet name="HeatSch" sheetId="15" r:id="rId30"/>
    <sheet name="CoolSch" sheetId="16" r:id="rId31"/>
  </sheets>
  <definedNames>
    <definedName name="_xlnm._FilterDatabase" localSheetId="2" hidden="1">LocationSummary!$C$33:$C$33</definedName>
    <definedName name="lgoff01miami" localSheetId="3">Miami!$A$1:$S$190</definedName>
    <definedName name="lgoff01miami_1" localSheetId="3">Miami!$A$1:$S$190</definedName>
    <definedName name="lgoff01miami_2" localSheetId="3">Miami!$A$1:$S$190</definedName>
    <definedName name="lgoff01miami_3" localSheetId="3">Miami!$A$1:$S$190</definedName>
    <definedName name="lgoff01miami_4" localSheetId="3">Miami!$A$1:$S$190</definedName>
    <definedName name="lgoff01miami_5" localSheetId="3">Miami!$A$1:$S$190</definedName>
    <definedName name="lgoff02houston" localSheetId="4">Houston!$A$1:$S$190</definedName>
    <definedName name="lgoff02houston_1" localSheetId="4">Houston!$A$1:$S$190</definedName>
    <definedName name="lgoff02houston_2" localSheetId="4">Houston!$A$1:$S$190</definedName>
    <definedName name="lgoff02houston_3" localSheetId="4">Houston!$A$1:$S$190</definedName>
    <definedName name="lgoff02houston_4" localSheetId="4">Houston!$A$1:$S$190</definedName>
    <definedName name="lgoff02houston_5" localSheetId="4">Houston!$A$1:$S$190</definedName>
    <definedName name="lgoff03phoenix" localSheetId="5">Phoenix!$A$1:$S$190</definedName>
    <definedName name="lgoff03phoenix_1" localSheetId="5">Phoenix!$A$1:$S$190</definedName>
    <definedName name="lgoff03phoenix_2" localSheetId="5">Phoenix!$A$1:$S$190</definedName>
    <definedName name="lgoff03phoenix_3" localSheetId="5">Phoenix!$A$1:$S$190</definedName>
    <definedName name="lgoff03phoenix_4" localSheetId="5">Phoenix!$A$1:$S$190</definedName>
    <definedName name="lgoff03phoenix_5" localSheetId="5">Phoenix!$A$1:$S$190</definedName>
    <definedName name="lgoff04atlanta" localSheetId="6">Atlanta!$A$1:$S$190</definedName>
    <definedName name="lgoff04atlanta_1" localSheetId="6">Atlanta!$A$1:$S$190</definedName>
    <definedName name="lgoff04atlanta_2" localSheetId="6">Atlanta!$A$1:$S$190</definedName>
    <definedName name="lgoff04atlanta_3" localSheetId="6">Atlanta!$A$1:$S$190</definedName>
    <definedName name="lgoff04atlanta_4" localSheetId="6">Atlanta!$A$1:$S$190</definedName>
    <definedName name="lgoff04atlanta_5" localSheetId="6">Atlanta!$A$1:$S$190</definedName>
    <definedName name="lgoff05losangeles" localSheetId="7">LosAngeles!$A$1:$S$190</definedName>
    <definedName name="lgoff05losangeles_1" localSheetId="7">LosAngeles!$A$1:$S$190</definedName>
    <definedName name="lgoff05losangeles_2" localSheetId="7">LosAngeles!$A$1:$S$190</definedName>
    <definedName name="lgoff05losangeles_3" localSheetId="7">LosAngeles!$A$1:$S$190</definedName>
    <definedName name="lgoff05losangeles_4" localSheetId="7">LosAngeles!$A$1:$S$190</definedName>
    <definedName name="lgoff05losangeles_5" localSheetId="7">LosAngeles!$A$1:$S$190</definedName>
    <definedName name="lgoff06lasvegas" localSheetId="8">LasVegas!$A$1:$S$190</definedName>
    <definedName name="lgoff06lasvegas_1" localSheetId="8">LasVegas!$A$1:$S$190</definedName>
    <definedName name="lgoff06lasvegas_2" localSheetId="8">LasVegas!$A$1:$S$190</definedName>
    <definedName name="lgoff06lasvegas_3" localSheetId="8">LasVegas!$A$1:$S$190</definedName>
    <definedName name="lgoff06lasvegas_4" localSheetId="8">LasVegas!$A$1:$S$190</definedName>
    <definedName name="lgoff06lasvegas_5" localSheetId="8">LasVegas!$A$1:$S$190</definedName>
    <definedName name="lgoff07sanfrancisco" localSheetId="9">SanFrancisco!$A$1:$S$190</definedName>
    <definedName name="lgoff07sanfrancisco_1" localSheetId="9">SanFrancisco!$A$1:$S$190</definedName>
    <definedName name="lgoff07sanfrancisco_2" localSheetId="9">SanFrancisco!$A$1:$S$190</definedName>
    <definedName name="lgoff07sanfrancisco_3" localSheetId="9">SanFrancisco!$A$1:$S$190</definedName>
    <definedName name="lgoff07sanfrancisco_4" localSheetId="9">SanFrancisco!$A$1:$S$190</definedName>
    <definedName name="lgoff07sanfrancisco_5" localSheetId="9">SanFrancisco!$A$1:$S$190</definedName>
    <definedName name="lgoff08baltimore" localSheetId="10">Baltimore!$A$1:$S$190</definedName>
    <definedName name="lgoff08baltimore_1" localSheetId="10">Baltimore!$A$1:$S$190</definedName>
    <definedName name="lgoff08baltimore_2" localSheetId="10">Baltimore!$A$1:$S$190</definedName>
    <definedName name="lgoff08baltimore_3" localSheetId="10">Baltimore!$A$1:$S$190</definedName>
    <definedName name="lgoff08baltimore_4" localSheetId="10">Baltimore!$A$1:$S$190</definedName>
    <definedName name="lgoff08baltimore_5" localSheetId="10">Baltimore!$A$1:$S$190</definedName>
    <definedName name="lgoff09albuquerque" localSheetId="11">Albuquerque!$A$1:$S$190</definedName>
    <definedName name="lgoff09albuquerque_1" localSheetId="11">Albuquerque!$A$1:$S$190</definedName>
    <definedName name="lgoff09albuquerque_2" localSheetId="11">Albuquerque!$A$1:$S$190</definedName>
    <definedName name="lgoff09albuquerque_3" localSheetId="11">Albuquerque!$A$1:$S$190</definedName>
    <definedName name="lgoff09albuquerque_4" localSheetId="11">Albuquerque!$A$1:$S$190</definedName>
    <definedName name="lgoff09albuquerque_5" localSheetId="11">Albuquerque!$A$1:$S$190</definedName>
    <definedName name="lgoff10seattle" localSheetId="12">Seattle!$A$1:$S$190</definedName>
    <definedName name="lgoff10seattle_1" localSheetId="12">Seattle!$A$1:$S$190</definedName>
    <definedName name="lgoff10seattle_2" localSheetId="12">Seattle!$A$1:$S$190</definedName>
    <definedName name="lgoff10seattle_3" localSheetId="12">Seattle!$A$1:$S$190</definedName>
    <definedName name="lgoff10seattle_4" localSheetId="12">Seattle!$A$1:$S$190</definedName>
    <definedName name="lgoff10seattle_5" localSheetId="12">Seattle!$A$1:$S$190</definedName>
    <definedName name="lgoff11chicago" localSheetId="13">Chicago!$A$1:$S$190</definedName>
    <definedName name="lgoff11chicago_1" localSheetId="13">Chicago!$A$1:$S$190</definedName>
    <definedName name="lgoff11chicago_2" localSheetId="13">Chicago!$A$1:$S$190</definedName>
    <definedName name="lgoff11chicago_3" localSheetId="13">Chicago!$A$1:$S$190</definedName>
    <definedName name="lgoff11chicago_4" localSheetId="13">Chicago!$A$1:$S$190</definedName>
    <definedName name="lgoff11chicago_5" localSheetId="13">Chicago!$A$1:$S$190</definedName>
    <definedName name="lgoff12boulder" localSheetId="14">Boulder!$A$1:$S$190</definedName>
    <definedName name="lgoff12boulder_1" localSheetId="14">Boulder!$A$1:$S$190</definedName>
    <definedName name="lgoff12boulder_2" localSheetId="14">Boulder!$A$1:$S$190</definedName>
    <definedName name="lgoff12boulder_3" localSheetId="14">Boulder!$A$1:$S$190</definedName>
    <definedName name="lgoff12boulder_4" localSheetId="14">Boulder!$A$1:$S$190</definedName>
    <definedName name="lgoff12boulder_5" localSheetId="14">Boulder!$A$1:$S$190</definedName>
    <definedName name="lgoff13minneapolis" localSheetId="15">Minneapolis!$A$1:$S$190</definedName>
    <definedName name="lgoff13minneapolis_1" localSheetId="15">Minneapolis!$A$1:$S$190</definedName>
    <definedName name="lgoff13minneapolis_2" localSheetId="15">Minneapolis!$A$1:$S$190</definedName>
    <definedName name="lgoff13minneapolis_3" localSheetId="15">Minneapolis!$A$1:$S$190</definedName>
    <definedName name="lgoff13minneapolis_4" localSheetId="15">Minneapolis!$A$1:$S$190</definedName>
    <definedName name="lgoff13minneapolis_5" localSheetId="15">Minneapolis!$A$1:$S$190</definedName>
    <definedName name="lgoff14helena" localSheetId="16">Helena!$A$1:$S$190</definedName>
    <definedName name="lgoff14helena_1" localSheetId="16">Helena!$A$1:$S$190</definedName>
    <definedName name="lgoff14helena_2" localSheetId="16">Helena!$A$1:$S$190</definedName>
    <definedName name="lgoff14helena_3" localSheetId="16">Helena!$A$1:$S$190</definedName>
    <definedName name="lgoff14helena_4" localSheetId="16">Helena!$A$1:$S$190</definedName>
    <definedName name="lgoff14helena_5" localSheetId="16">Helena!$A$1:$S$190</definedName>
    <definedName name="lgoff15duluth" localSheetId="17">Duluth!$A$1:$S$190</definedName>
    <definedName name="lgoff15duluth_1" localSheetId="17">Duluth!$A$1:$S$190</definedName>
    <definedName name="lgoff15duluth_2" localSheetId="17">Duluth!$A$1:$S$190</definedName>
    <definedName name="lgoff15duluth_3" localSheetId="17">Duluth!$A$1:$S$190</definedName>
    <definedName name="lgoff15duluth_4" localSheetId="17">Duluth!$A$1:$S$190</definedName>
    <definedName name="lgoff15duluth_5" localSheetId="17">Duluth!$A$1:$S$190</definedName>
    <definedName name="lgoff16fairbanks" localSheetId="18">Fairbanks!$A$1:$S$190</definedName>
    <definedName name="lgoff16fairbanks_1" localSheetId="18">Fairbanks!$A$1:$S$190</definedName>
    <definedName name="lgoff16fairbanks_2" localSheetId="18">Fairbanks!$A$1:$S$190</definedName>
    <definedName name="lgoff16fairbanks_3" localSheetId="18">Fairbanks!$A$1:$S$190</definedName>
    <definedName name="lgoff16fairbanks_4" localSheetId="18">Fairbanks!$A$1:$S$190</definedName>
    <definedName name="lgoff16fairbanks_5" localSheetId="18">Fairbanks!$A$1:$S$190</definedName>
  </definedNames>
  <calcPr calcId="125725"/>
</workbook>
</file>

<file path=xl/calcChain.xml><?xml version="1.0" encoding="utf-8"?>
<calcChain xmlns="http://schemas.openxmlformats.org/spreadsheetml/2006/main">
  <c r="R215" i="19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5"/>
  <c r="R13"/>
  <c r="Q25"/>
  <c r="Q13"/>
  <c r="P25"/>
  <c r="P13"/>
  <c r="O25"/>
  <c r="O13"/>
  <c r="N25"/>
  <c r="N13"/>
  <c r="M25"/>
  <c r="M13"/>
  <c r="L25"/>
  <c r="L13"/>
  <c r="K25"/>
  <c r="K13"/>
  <c r="J25"/>
  <c r="J13"/>
  <c r="I25"/>
  <c r="I13"/>
  <c r="H25"/>
  <c r="H13"/>
  <c r="G25"/>
  <c r="G13"/>
  <c r="F25"/>
  <c r="F13"/>
  <c r="E25"/>
  <c r="E13"/>
  <c r="D25"/>
  <c r="D13"/>
  <c r="C25"/>
  <c r="C13"/>
  <c r="B37"/>
  <c r="B38"/>
  <c r="B39"/>
  <c r="B36"/>
  <c r="R222"/>
  <c r="Q222"/>
  <c r="P222"/>
  <c r="O222"/>
  <c r="N222"/>
  <c r="M222"/>
  <c r="L222"/>
  <c r="K222"/>
  <c r="J222"/>
  <c r="I222"/>
  <c r="H222"/>
  <c r="G222"/>
  <c r="F222"/>
  <c r="E222"/>
  <c r="D222"/>
  <c r="C222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5"/>
  <c r="Q205"/>
  <c r="P205"/>
  <c r="O205"/>
  <c r="N205"/>
  <c r="M205"/>
  <c r="L205"/>
  <c r="K205"/>
  <c r="J205"/>
  <c r="I205"/>
  <c r="H205"/>
  <c r="G205"/>
  <c r="F205"/>
  <c r="E205"/>
  <c r="D205"/>
  <c r="C205"/>
  <c r="R204"/>
  <c r="Q204"/>
  <c r="P204"/>
  <c r="O204"/>
  <c r="N204"/>
  <c r="M204"/>
  <c r="L204"/>
  <c r="K204"/>
  <c r="J204"/>
  <c r="I204"/>
  <c r="H204"/>
  <c r="G204"/>
  <c r="F204"/>
  <c r="E204"/>
  <c r="D204"/>
  <c r="C204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192"/>
  <c r="Q192"/>
  <c r="P192"/>
  <c r="O192"/>
  <c r="N192"/>
  <c r="M192"/>
  <c r="L192"/>
  <c r="K192"/>
  <c r="J192"/>
  <c r="I192"/>
  <c r="H192"/>
  <c r="G192"/>
  <c r="F192"/>
  <c r="E192"/>
  <c r="D192"/>
  <c r="C192"/>
  <c r="R191"/>
  <c r="Q191"/>
  <c r="P191"/>
  <c r="O191"/>
  <c r="N191"/>
  <c r="M191"/>
  <c r="L191"/>
  <c r="K191"/>
  <c r="J191"/>
  <c r="I191"/>
  <c r="H191"/>
  <c r="G191"/>
  <c r="F191"/>
  <c r="E191"/>
  <c r="D191"/>
  <c r="C191"/>
  <c r="R190"/>
  <c r="Q190"/>
  <c r="P190"/>
  <c r="O190"/>
  <c r="N190"/>
  <c r="M190"/>
  <c r="L190"/>
  <c r="K190"/>
  <c r="J190"/>
  <c r="I190"/>
  <c r="H190"/>
  <c r="G190"/>
  <c r="F190"/>
  <c r="E190"/>
  <c r="D190"/>
  <c r="C190"/>
  <c r="R189"/>
  <c r="Q189"/>
  <c r="P189"/>
  <c r="O189"/>
  <c r="N189"/>
  <c r="M189"/>
  <c r="L189"/>
  <c r="K189"/>
  <c r="J189"/>
  <c r="I189"/>
  <c r="H189"/>
  <c r="G189"/>
  <c r="F189"/>
  <c r="E189"/>
  <c r="D189"/>
  <c r="C189"/>
  <c r="R201"/>
  <c r="Q201"/>
  <c r="P201"/>
  <c r="O201"/>
  <c r="N201"/>
  <c r="M201"/>
  <c r="L201"/>
  <c r="K201"/>
  <c r="J201"/>
  <c r="I201"/>
  <c r="H201"/>
  <c r="G201"/>
  <c r="F201"/>
  <c r="E201"/>
  <c r="D201"/>
  <c r="C201"/>
  <c r="R188"/>
  <c r="Q188"/>
  <c r="P188"/>
  <c r="O188"/>
  <c r="N188"/>
  <c r="M188"/>
  <c r="L188"/>
  <c r="K188"/>
  <c r="J188"/>
  <c r="I188"/>
  <c r="H188"/>
  <c r="G188"/>
  <c r="F188"/>
  <c r="E188"/>
  <c r="D188"/>
  <c r="C188"/>
  <c r="R53"/>
  <c r="Q53"/>
  <c r="P53"/>
  <c r="O53"/>
  <c r="N53"/>
  <c r="M53"/>
  <c r="L53"/>
  <c r="K53"/>
  <c r="J53"/>
  <c r="I53"/>
  <c r="H53"/>
  <c r="G53"/>
  <c r="F53"/>
  <c r="E53"/>
  <c r="D53"/>
  <c r="C53"/>
  <c r="R50"/>
  <c r="Q50"/>
  <c r="P50"/>
  <c r="O50"/>
  <c r="N50"/>
  <c r="M50"/>
  <c r="L50"/>
  <c r="K50"/>
  <c r="J50"/>
  <c r="I50"/>
  <c r="H50"/>
  <c r="G50"/>
  <c r="F50"/>
  <c r="E50"/>
  <c r="D50"/>
  <c r="C50"/>
  <c r="R51"/>
  <c r="Q51"/>
  <c r="P51"/>
  <c r="O51"/>
  <c r="N51"/>
  <c r="M51"/>
  <c r="L51"/>
  <c r="K51"/>
  <c r="J51"/>
  <c r="I51"/>
  <c r="H51"/>
  <c r="G51"/>
  <c r="F51"/>
  <c r="E51"/>
  <c r="D51"/>
  <c r="C51"/>
  <c r="R48"/>
  <c r="Q48"/>
  <c r="P48"/>
  <c r="O48"/>
  <c r="N48"/>
  <c r="M48"/>
  <c r="L48"/>
  <c r="K48"/>
  <c r="J48"/>
  <c r="I48"/>
  <c r="H48"/>
  <c r="G48"/>
  <c r="F48"/>
  <c r="E48"/>
  <c r="D48"/>
  <c r="C48"/>
  <c r="R47"/>
  <c r="Q47"/>
  <c r="P47"/>
  <c r="O47"/>
  <c r="N47"/>
  <c r="M47"/>
  <c r="L47"/>
  <c r="K47"/>
  <c r="J47"/>
  <c r="I47"/>
  <c r="H47"/>
  <c r="G47"/>
  <c r="F47"/>
  <c r="E47"/>
  <c r="D47"/>
  <c r="C47"/>
  <c r="R220"/>
  <c r="R219"/>
  <c r="R218"/>
  <c r="R217"/>
  <c r="R185"/>
  <c r="R184"/>
  <c r="R183"/>
  <c r="R182"/>
  <c r="R181"/>
  <c r="R180"/>
  <c r="R179"/>
  <c r="R178"/>
  <c r="R177"/>
  <c r="R176"/>
  <c r="R175"/>
  <c r="R174"/>
  <c r="R173"/>
  <c r="R172"/>
  <c r="R171"/>
  <c r="R170"/>
  <c r="R168"/>
  <c r="R167"/>
  <c r="R166"/>
  <c r="R165"/>
  <c r="R164"/>
  <c r="R163"/>
  <c r="R162"/>
  <c r="R161"/>
  <c r="R160"/>
  <c r="R159"/>
  <c r="R158"/>
  <c r="R157"/>
  <c r="R156"/>
  <c r="R155"/>
  <c r="R154"/>
  <c r="R152"/>
  <c r="R151"/>
  <c r="R150"/>
  <c r="R149"/>
  <c r="R148"/>
  <c r="R147"/>
  <c r="R146"/>
  <c r="R145"/>
  <c r="R144"/>
  <c r="R143"/>
  <c r="R142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19"/>
  <c r="R118"/>
  <c r="R117"/>
  <c r="R116"/>
  <c r="R115"/>
  <c r="R114"/>
  <c r="R113"/>
  <c r="R112"/>
  <c r="R111"/>
  <c r="R110"/>
  <c r="R109"/>
  <c r="R108"/>
  <c r="R107"/>
  <c r="R106"/>
  <c r="R105"/>
  <c r="R104"/>
  <c r="R102"/>
  <c r="R101"/>
  <c r="R100"/>
  <c r="R99"/>
  <c r="R98"/>
  <c r="R97"/>
  <c r="R96"/>
  <c r="R95"/>
  <c r="R94"/>
  <c r="R93"/>
  <c r="R92"/>
  <c r="R91"/>
  <c r="R90"/>
  <c r="R89"/>
  <c r="R88"/>
  <c r="R86"/>
  <c r="R85"/>
  <c r="R84"/>
  <c r="R83"/>
  <c r="R82"/>
  <c r="R81"/>
  <c r="R80"/>
  <c r="R79"/>
  <c r="R78"/>
  <c r="R77"/>
  <c r="R76"/>
  <c r="R75"/>
  <c r="R74"/>
  <c r="R73"/>
  <c r="R72"/>
  <c r="R70"/>
  <c r="R69"/>
  <c r="R68"/>
  <c r="R67"/>
  <c r="R66"/>
  <c r="R65"/>
  <c r="R64"/>
  <c r="R63"/>
  <c r="R62"/>
  <c r="R61"/>
  <c r="R60"/>
  <c r="R59"/>
  <c r="R58"/>
  <c r="R57"/>
  <c r="R56"/>
  <c r="R44"/>
  <c r="R43"/>
  <c r="R42"/>
  <c r="R41"/>
  <c r="R34"/>
  <c r="R33"/>
  <c r="R31"/>
  <c r="R29"/>
  <c r="R17"/>
  <c r="R16"/>
  <c r="R15"/>
  <c r="R10"/>
  <c r="Q220"/>
  <c r="Q219"/>
  <c r="Q218"/>
  <c r="Q217"/>
  <c r="Q185"/>
  <c r="Q184"/>
  <c r="Q183"/>
  <c r="Q182"/>
  <c r="Q181"/>
  <c r="Q180"/>
  <c r="Q179"/>
  <c r="Q178"/>
  <c r="Q177"/>
  <c r="Q176"/>
  <c r="Q175"/>
  <c r="Q174"/>
  <c r="Q173"/>
  <c r="Q172"/>
  <c r="Q171"/>
  <c r="Q170"/>
  <c r="Q168"/>
  <c r="Q167"/>
  <c r="Q166"/>
  <c r="Q165"/>
  <c r="Q164"/>
  <c r="Q163"/>
  <c r="Q162"/>
  <c r="Q161"/>
  <c r="Q160"/>
  <c r="Q159"/>
  <c r="Q158"/>
  <c r="Q157"/>
  <c r="Q156"/>
  <c r="Q155"/>
  <c r="Q154"/>
  <c r="Q152"/>
  <c r="Q151"/>
  <c r="Q150"/>
  <c r="Q149"/>
  <c r="Q148"/>
  <c r="Q147"/>
  <c r="Q146"/>
  <c r="Q145"/>
  <c r="Q144"/>
  <c r="Q143"/>
  <c r="Q142"/>
  <c r="Q141"/>
  <c r="Q140"/>
  <c r="Q139"/>
  <c r="Q138"/>
  <c r="Q136"/>
  <c r="Q135"/>
  <c r="Q134"/>
  <c r="Q133"/>
  <c r="Q132"/>
  <c r="Q131"/>
  <c r="Q130"/>
  <c r="Q129"/>
  <c r="Q128"/>
  <c r="Q127"/>
  <c r="Q126"/>
  <c r="Q125"/>
  <c r="Q124"/>
  <c r="Q123"/>
  <c r="Q122"/>
  <c r="Q119"/>
  <c r="Q118"/>
  <c r="Q117"/>
  <c r="Q116"/>
  <c r="Q115"/>
  <c r="Q114"/>
  <c r="Q113"/>
  <c r="Q112"/>
  <c r="Q111"/>
  <c r="Q110"/>
  <c r="Q109"/>
  <c r="Q108"/>
  <c r="Q107"/>
  <c r="Q106"/>
  <c r="Q105"/>
  <c r="Q104"/>
  <c r="Q102"/>
  <c r="Q101"/>
  <c r="Q100"/>
  <c r="Q99"/>
  <c r="Q98"/>
  <c r="Q97"/>
  <c r="Q96"/>
  <c r="Q95"/>
  <c r="Q94"/>
  <c r="Q93"/>
  <c r="Q92"/>
  <c r="Q91"/>
  <c r="Q90"/>
  <c r="Q89"/>
  <c r="Q88"/>
  <c r="Q86"/>
  <c r="Q85"/>
  <c r="Q84"/>
  <c r="Q83"/>
  <c r="Q82"/>
  <c r="Q81"/>
  <c r="Q80"/>
  <c r="Q79"/>
  <c r="Q78"/>
  <c r="Q77"/>
  <c r="Q76"/>
  <c r="Q75"/>
  <c r="Q74"/>
  <c r="Q73"/>
  <c r="Q72"/>
  <c r="Q70"/>
  <c r="Q69"/>
  <c r="Q68"/>
  <c r="Q67"/>
  <c r="Q66"/>
  <c r="Q65"/>
  <c r="Q64"/>
  <c r="Q63"/>
  <c r="Q62"/>
  <c r="Q61"/>
  <c r="Q60"/>
  <c r="Q59"/>
  <c r="Q58"/>
  <c r="Q57"/>
  <c r="Q56"/>
  <c r="Q44"/>
  <c r="Q43"/>
  <c r="Q42"/>
  <c r="Q41"/>
  <c r="Q34"/>
  <c r="Q33"/>
  <c r="Q31"/>
  <c r="Q29"/>
  <c r="Q17"/>
  <c r="Q16"/>
  <c r="Q15"/>
  <c r="Q10"/>
  <c r="P220"/>
  <c r="P219"/>
  <c r="P218"/>
  <c r="P217"/>
  <c r="P185"/>
  <c r="P184"/>
  <c r="P183"/>
  <c r="P182"/>
  <c r="P181"/>
  <c r="P180"/>
  <c r="P179"/>
  <c r="P178"/>
  <c r="P177"/>
  <c r="P176"/>
  <c r="P175"/>
  <c r="P174"/>
  <c r="P173"/>
  <c r="P172"/>
  <c r="P171"/>
  <c r="P170"/>
  <c r="P168"/>
  <c r="P167"/>
  <c r="P166"/>
  <c r="P165"/>
  <c r="P164"/>
  <c r="P163"/>
  <c r="P162"/>
  <c r="P161"/>
  <c r="P160"/>
  <c r="P159"/>
  <c r="P158"/>
  <c r="P157"/>
  <c r="P156"/>
  <c r="P155"/>
  <c r="P154"/>
  <c r="P152"/>
  <c r="P151"/>
  <c r="P150"/>
  <c r="P149"/>
  <c r="P148"/>
  <c r="P147"/>
  <c r="P146"/>
  <c r="P145"/>
  <c r="P144"/>
  <c r="P143"/>
  <c r="P142"/>
  <c r="P141"/>
  <c r="P140"/>
  <c r="P139"/>
  <c r="P138"/>
  <c r="P136"/>
  <c r="P135"/>
  <c r="P134"/>
  <c r="P133"/>
  <c r="P132"/>
  <c r="P131"/>
  <c r="P130"/>
  <c r="P129"/>
  <c r="P128"/>
  <c r="P127"/>
  <c r="P126"/>
  <c r="P125"/>
  <c r="P124"/>
  <c r="P123"/>
  <c r="P122"/>
  <c r="P119"/>
  <c r="P118"/>
  <c r="P117"/>
  <c r="P116"/>
  <c r="P115"/>
  <c r="P114"/>
  <c r="P113"/>
  <c r="P112"/>
  <c r="P111"/>
  <c r="P110"/>
  <c r="P109"/>
  <c r="P108"/>
  <c r="P107"/>
  <c r="P106"/>
  <c r="P105"/>
  <c r="P104"/>
  <c r="P102"/>
  <c r="P101"/>
  <c r="P100"/>
  <c r="P99"/>
  <c r="P98"/>
  <c r="P97"/>
  <c r="P96"/>
  <c r="P95"/>
  <c r="P94"/>
  <c r="P93"/>
  <c r="P92"/>
  <c r="P91"/>
  <c r="P90"/>
  <c r="P89"/>
  <c r="P88"/>
  <c r="P86"/>
  <c r="P85"/>
  <c r="P84"/>
  <c r="P83"/>
  <c r="P82"/>
  <c r="P81"/>
  <c r="P80"/>
  <c r="P79"/>
  <c r="P78"/>
  <c r="P77"/>
  <c r="P76"/>
  <c r="P75"/>
  <c r="P74"/>
  <c r="P73"/>
  <c r="P72"/>
  <c r="P70"/>
  <c r="P69"/>
  <c r="P68"/>
  <c r="P67"/>
  <c r="P66"/>
  <c r="P65"/>
  <c r="P64"/>
  <c r="P63"/>
  <c r="P62"/>
  <c r="P61"/>
  <c r="P60"/>
  <c r="P59"/>
  <c r="P58"/>
  <c r="P57"/>
  <c r="P56"/>
  <c r="P44"/>
  <c r="P43"/>
  <c r="P42"/>
  <c r="P41"/>
  <c r="P34"/>
  <c r="P33"/>
  <c r="P31"/>
  <c r="P29"/>
  <c r="P17"/>
  <c r="P16"/>
  <c r="P15"/>
  <c r="P10"/>
  <c r="O220"/>
  <c r="O219"/>
  <c r="O218"/>
  <c r="O217"/>
  <c r="O185"/>
  <c r="O184"/>
  <c r="O183"/>
  <c r="O182"/>
  <c r="O181"/>
  <c r="O180"/>
  <c r="O179"/>
  <c r="O178"/>
  <c r="O177"/>
  <c r="O176"/>
  <c r="O175"/>
  <c r="O174"/>
  <c r="O173"/>
  <c r="O172"/>
  <c r="O171"/>
  <c r="O170"/>
  <c r="O168"/>
  <c r="O167"/>
  <c r="O166"/>
  <c r="O165"/>
  <c r="O164"/>
  <c r="O163"/>
  <c r="O162"/>
  <c r="O161"/>
  <c r="O160"/>
  <c r="O159"/>
  <c r="O158"/>
  <c r="O157"/>
  <c r="O156"/>
  <c r="O155"/>
  <c r="O154"/>
  <c r="O152"/>
  <c r="O151"/>
  <c r="O150"/>
  <c r="O149"/>
  <c r="O148"/>
  <c r="O147"/>
  <c r="O146"/>
  <c r="O145"/>
  <c r="O144"/>
  <c r="O143"/>
  <c r="O142"/>
  <c r="O141"/>
  <c r="O140"/>
  <c r="O139"/>
  <c r="O138"/>
  <c r="O136"/>
  <c r="O135"/>
  <c r="O134"/>
  <c r="O133"/>
  <c r="O132"/>
  <c r="O131"/>
  <c r="O130"/>
  <c r="O129"/>
  <c r="O128"/>
  <c r="O127"/>
  <c r="O126"/>
  <c r="O125"/>
  <c r="O124"/>
  <c r="O123"/>
  <c r="O122"/>
  <c r="O119"/>
  <c r="O118"/>
  <c r="O117"/>
  <c r="O116"/>
  <c r="O115"/>
  <c r="O114"/>
  <c r="O113"/>
  <c r="O112"/>
  <c r="O111"/>
  <c r="O110"/>
  <c r="O109"/>
  <c r="O108"/>
  <c r="O107"/>
  <c r="O106"/>
  <c r="O105"/>
  <c r="O104"/>
  <c r="O102"/>
  <c r="O101"/>
  <c r="O100"/>
  <c r="O99"/>
  <c r="O98"/>
  <c r="O97"/>
  <c r="O96"/>
  <c r="O95"/>
  <c r="O94"/>
  <c r="O93"/>
  <c r="O92"/>
  <c r="O91"/>
  <c r="O90"/>
  <c r="O89"/>
  <c r="O88"/>
  <c r="O86"/>
  <c r="O85"/>
  <c r="O84"/>
  <c r="O83"/>
  <c r="O82"/>
  <c r="O81"/>
  <c r="O80"/>
  <c r="O79"/>
  <c r="O78"/>
  <c r="O77"/>
  <c r="O76"/>
  <c r="O75"/>
  <c r="O74"/>
  <c r="O73"/>
  <c r="O72"/>
  <c r="O70"/>
  <c r="O69"/>
  <c r="O68"/>
  <c r="O67"/>
  <c r="O66"/>
  <c r="O65"/>
  <c r="O64"/>
  <c r="O63"/>
  <c r="O62"/>
  <c r="O61"/>
  <c r="O60"/>
  <c r="O59"/>
  <c r="O58"/>
  <c r="O57"/>
  <c r="O56"/>
  <c r="O44"/>
  <c r="O43"/>
  <c r="O42"/>
  <c r="O41"/>
  <c r="O34"/>
  <c r="O33"/>
  <c r="O31"/>
  <c r="O29"/>
  <c r="O17"/>
  <c r="O16"/>
  <c r="O15"/>
  <c r="O10"/>
  <c r="N220"/>
  <c r="N219"/>
  <c r="N218"/>
  <c r="N217"/>
  <c r="N185"/>
  <c r="N184"/>
  <c r="N183"/>
  <c r="N182"/>
  <c r="N181"/>
  <c r="N180"/>
  <c r="N179"/>
  <c r="N178"/>
  <c r="N177"/>
  <c r="N176"/>
  <c r="N175"/>
  <c r="N174"/>
  <c r="N173"/>
  <c r="N172"/>
  <c r="N171"/>
  <c r="N170"/>
  <c r="N168"/>
  <c r="N167"/>
  <c r="N166"/>
  <c r="N165"/>
  <c r="N164"/>
  <c r="N163"/>
  <c r="N162"/>
  <c r="N161"/>
  <c r="N160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6"/>
  <c r="N135"/>
  <c r="N134"/>
  <c r="N133"/>
  <c r="N132"/>
  <c r="N131"/>
  <c r="N130"/>
  <c r="N129"/>
  <c r="N128"/>
  <c r="N127"/>
  <c r="N126"/>
  <c r="N125"/>
  <c r="N124"/>
  <c r="N123"/>
  <c r="N122"/>
  <c r="N119"/>
  <c r="N118"/>
  <c r="N117"/>
  <c r="N116"/>
  <c r="N115"/>
  <c r="N114"/>
  <c r="N113"/>
  <c r="N112"/>
  <c r="N111"/>
  <c r="N110"/>
  <c r="N109"/>
  <c r="N108"/>
  <c r="N107"/>
  <c r="N106"/>
  <c r="N105"/>
  <c r="N104"/>
  <c r="N102"/>
  <c r="N101"/>
  <c r="N100"/>
  <c r="N99"/>
  <c r="N98"/>
  <c r="N97"/>
  <c r="N96"/>
  <c r="N95"/>
  <c r="N94"/>
  <c r="N93"/>
  <c r="N92"/>
  <c r="N91"/>
  <c r="N90"/>
  <c r="N89"/>
  <c r="N88"/>
  <c r="N86"/>
  <c r="N85"/>
  <c r="N84"/>
  <c r="N83"/>
  <c r="N82"/>
  <c r="N81"/>
  <c r="N80"/>
  <c r="N79"/>
  <c r="N78"/>
  <c r="N77"/>
  <c r="N76"/>
  <c r="N75"/>
  <c r="N74"/>
  <c r="N73"/>
  <c r="N72"/>
  <c r="N70"/>
  <c r="N69"/>
  <c r="N68"/>
  <c r="N67"/>
  <c r="N66"/>
  <c r="N65"/>
  <c r="N64"/>
  <c r="N63"/>
  <c r="N62"/>
  <c r="N61"/>
  <c r="N60"/>
  <c r="N59"/>
  <c r="N58"/>
  <c r="N57"/>
  <c r="N56"/>
  <c r="N44"/>
  <c r="N43"/>
  <c r="N42"/>
  <c r="N41"/>
  <c r="N34"/>
  <c r="N33"/>
  <c r="N31"/>
  <c r="N29"/>
  <c r="N17"/>
  <c r="N16"/>
  <c r="N15"/>
  <c r="N10"/>
  <c r="M220"/>
  <c r="M219"/>
  <c r="M218"/>
  <c r="M217"/>
  <c r="M185"/>
  <c r="M184"/>
  <c r="M183"/>
  <c r="M182"/>
  <c r="M181"/>
  <c r="M180"/>
  <c r="M179"/>
  <c r="M178"/>
  <c r="M177"/>
  <c r="M176"/>
  <c r="M175"/>
  <c r="M174"/>
  <c r="M173"/>
  <c r="M172"/>
  <c r="M171"/>
  <c r="M170"/>
  <c r="M168"/>
  <c r="M167"/>
  <c r="M166"/>
  <c r="M165"/>
  <c r="M164"/>
  <c r="M163"/>
  <c r="M162"/>
  <c r="M161"/>
  <c r="M160"/>
  <c r="M159"/>
  <c r="M158"/>
  <c r="M157"/>
  <c r="M156"/>
  <c r="M155"/>
  <c r="M154"/>
  <c r="M152"/>
  <c r="M151"/>
  <c r="M150"/>
  <c r="M149"/>
  <c r="M148"/>
  <c r="M147"/>
  <c r="M146"/>
  <c r="M145"/>
  <c r="M144"/>
  <c r="M143"/>
  <c r="M142"/>
  <c r="M141"/>
  <c r="M140"/>
  <c r="M139"/>
  <c r="M138"/>
  <c r="M136"/>
  <c r="M135"/>
  <c r="M134"/>
  <c r="M133"/>
  <c r="M132"/>
  <c r="M131"/>
  <c r="M130"/>
  <c r="M129"/>
  <c r="M128"/>
  <c r="M127"/>
  <c r="M126"/>
  <c r="M125"/>
  <c r="M124"/>
  <c r="M123"/>
  <c r="M122"/>
  <c r="M119"/>
  <c r="M118"/>
  <c r="M117"/>
  <c r="M116"/>
  <c r="M115"/>
  <c r="M114"/>
  <c r="M113"/>
  <c r="M112"/>
  <c r="M111"/>
  <c r="M110"/>
  <c r="M109"/>
  <c r="M108"/>
  <c r="M107"/>
  <c r="M106"/>
  <c r="M105"/>
  <c r="M104"/>
  <c r="M102"/>
  <c r="M101"/>
  <c r="M100"/>
  <c r="M99"/>
  <c r="M98"/>
  <c r="M97"/>
  <c r="M96"/>
  <c r="M95"/>
  <c r="M94"/>
  <c r="M93"/>
  <c r="M92"/>
  <c r="M91"/>
  <c r="M90"/>
  <c r="M89"/>
  <c r="M88"/>
  <c r="M86"/>
  <c r="M85"/>
  <c r="M84"/>
  <c r="M83"/>
  <c r="M82"/>
  <c r="M81"/>
  <c r="M80"/>
  <c r="M79"/>
  <c r="M78"/>
  <c r="M77"/>
  <c r="M76"/>
  <c r="M75"/>
  <c r="M74"/>
  <c r="M73"/>
  <c r="M72"/>
  <c r="M70"/>
  <c r="M69"/>
  <c r="M68"/>
  <c r="M67"/>
  <c r="M66"/>
  <c r="M65"/>
  <c r="M64"/>
  <c r="M63"/>
  <c r="M62"/>
  <c r="M61"/>
  <c r="M60"/>
  <c r="M59"/>
  <c r="M58"/>
  <c r="M57"/>
  <c r="M56"/>
  <c r="M44"/>
  <c r="M43"/>
  <c r="M42"/>
  <c r="M41"/>
  <c r="M34"/>
  <c r="M33"/>
  <c r="M31"/>
  <c r="M29"/>
  <c r="M17"/>
  <c r="M16"/>
  <c r="M15"/>
  <c r="M10"/>
  <c r="L220"/>
  <c r="L219"/>
  <c r="L218"/>
  <c r="L217"/>
  <c r="L185"/>
  <c r="L184"/>
  <c r="L183"/>
  <c r="L182"/>
  <c r="L181"/>
  <c r="L180"/>
  <c r="L179"/>
  <c r="L178"/>
  <c r="L177"/>
  <c r="L176"/>
  <c r="L175"/>
  <c r="L174"/>
  <c r="L173"/>
  <c r="L172"/>
  <c r="L171"/>
  <c r="L170"/>
  <c r="L168"/>
  <c r="L167"/>
  <c r="L166"/>
  <c r="L165"/>
  <c r="L164"/>
  <c r="L163"/>
  <c r="L162"/>
  <c r="L161"/>
  <c r="L160"/>
  <c r="L159"/>
  <c r="L158"/>
  <c r="L157"/>
  <c r="L156"/>
  <c r="L155"/>
  <c r="L154"/>
  <c r="L152"/>
  <c r="L151"/>
  <c r="L150"/>
  <c r="L149"/>
  <c r="L148"/>
  <c r="L147"/>
  <c r="L146"/>
  <c r="L145"/>
  <c r="L144"/>
  <c r="L143"/>
  <c r="L142"/>
  <c r="L141"/>
  <c r="L140"/>
  <c r="L139"/>
  <c r="L138"/>
  <c r="L136"/>
  <c r="L135"/>
  <c r="L134"/>
  <c r="L133"/>
  <c r="L132"/>
  <c r="L131"/>
  <c r="L130"/>
  <c r="L129"/>
  <c r="L128"/>
  <c r="L127"/>
  <c r="L126"/>
  <c r="L125"/>
  <c r="L124"/>
  <c r="L123"/>
  <c r="L122"/>
  <c r="L119"/>
  <c r="L118"/>
  <c r="L117"/>
  <c r="L116"/>
  <c r="L115"/>
  <c r="L114"/>
  <c r="L113"/>
  <c r="L112"/>
  <c r="L111"/>
  <c r="L110"/>
  <c r="L109"/>
  <c r="L108"/>
  <c r="L107"/>
  <c r="L106"/>
  <c r="L105"/>
  <c r="L104"/>
  <c r="L102"/>
  <c r="L101"/>
  <c r="L100"/>
  <c r="L99"/>
  <c r="L98"/>
  <c r="L97"/>
  <c r="L96"/>
  <c r="L95"/>
  <c r="L94"/>
  <c r="L93"/>
  <c r="L92"/>
  <c r="L91"/>
  <c r="L90"/>
  <c r="L89"/>
  <c r="L88"/>
  <c r="L86"/>
  <c r="L85"/>
  <c r="L84"/>
  <c r="L83"/>
  <c r="L82"/>
  <c r="L81"/>
  <c r="L80"/>
  <c r="L79"/>
  <c r="L78"/>
  <c r="L77"/>
  <c r="L76"/>
  <c r="L75"/>
  <c r="L74"/>
  <c r="L73"/>
  <c r="L72"/>
  <c r="L70"/>
  <c r="L69"/>
  <c r="L68"/>
  <c r="L67"/>
  <c r="L66"/>
  <c r="L65"/>
  <c r="L64"/>
  <c r="L63"/>
  <c r="L62"/>
  <c r="L61"/>
  <c r="L60"/>
  <c r="L59"/>
  <c r="L58"/>
  <c r="L57"/>
  <c r="L56"/>
  <c r="L44"/>
  <c r="L43"/>
  <c r="L42"/>
  <c r="L41"/>
  <c r="L34"/>
  <c r="L33"/>
  <c r="L31"/>
  <c r="L29"/>
  <c r="L17"/>
  <c r="L16"/>
  <c r="L15"/>
  <c r="L10"/>
  <c r="K220"/>
  <c r="K219"/>
  <c r="K218"/>
  <c r="K217"/>
  <c r="K185"/>
  <c r="K184"/>
  <c r="K183"/>
  <c r="K182"/>
  <c r="K181"/>
  <c r="K180"/>
  <c r="K179"/>
  <c r="K178"/>
  <c r="K177"/>
  <c r="K176"/>
  <c r="K175"/>
  <c r="K174"/>
  <c r="K173"/>
  <c r="K172"/>
  <c r="K171"/>
  <c r="K170"/>
  <c r="K168"/>
  <c r="K167"/>
  <c r="K166"/>
  <c r="K165"/>
  <c r="K164"/>
  <c r="K163"/>
  <c r="K162"/>
  <c r="K161"/>
  <c r="K160"/>
  <c r="K159"/>
  <c r="K158"/>
  <c r="K157"/>
  <c r="K156"/>
  <c r="K155"/>
  <c r="K154"/>
  <c r="K152"/>
  <c r="K151"/>
  <c r="K150"/>
  <c r="K149"/>
  <c r="K148"/>
  <c r="K147"/>
  <c r="K146"/>
  <c r="K145"/>
  <c r="K144"/>
  <c r="K143"/>
  <c r="K142"/>
  <c r="K141"/>
  <c r="K140"/>
  <c r="K139"/>
  <c r="K138"/>
  <c r="K136"/>
  <c r="K135"/>
  <c r="K134"/>
  <c r="K133"/>
  <c r="K132"/>
  <c r="K131"/>
  <c r="K130"/>
  <c r="K129"/>
  <c r="K128"/>
  <c r="K127"/>
  <c r="K126"/>
  <c r="K125"/>
  <c r="K124"/>
  <c r="K123"/>
  <c r="K122"/>
  <c r="K119"/>
  <c r="K118"/>
  <c r="K117"/>
  <c r="K116"/>
  <c r="K115"/>
  <c r="K114"/>
  <c r="K113"/>
  <c r="K112"/>
  <c r="K111"/>
  <c r="K110"/>
  <c r="K109"/>
  <c r="K108"/>
  <c r="K107"/>
  <c r="K106"/>
  <c r="K105"/>
  <c r="K104"/>
  <c r="K102"/>
  <c r="K101"/>
  <c r="K100"/>
  <c r="K99"/>
  <c r="K98"/>
  <c r="K97"/>
  <c r="K96"/>
  <c r="K95"/>
  <c r="K94"/>
  <c r="K93"/>
  <c r="K92"/>
  <c r="K91"/>
  <c r="K90"/>
  <c r="K89"/>
  <c r="K88"/>
  <c r="K86"/>
  <c r="K85"/>
  <c r="K84"/>
  <c r="K83"/>
  <c r="K82"/>
  <c r="K81"/>
  <c r="K80"/>
  <c r="K79"/>
  <c r="K78"/>
  <c r="K77"/>
  <c r="K76"/>
  <c r="K75"/>
  <c r="K74"/>
  <c r="K73"/>
  <c r="K72"/>
  <c r="K70"/>
  <c r="K69"/>
  <c r="K68"/>
  <c r="K67"/>
  <c r="K66"/>
  <c r="K65"/>
  <c r="K64"/>
  <c r="K63"/>
  <c r="K62"/>
  <c r="K61"/>
  <c r="K60"/>
  <c r="K59"/>
  <c r="K58"/>
  <c r="K57"/>
  <c r="K56"/>
  <c r="K44"/>
  <c r="K43"/>
  <c r="K42"/>
  <c r="K41"/>
  <c r="K34"/>
  <c r="K33"/>
  <c r="K31"/>
  <c r="K29"/>
  <c r="K17"/>
  <c r="K16"/>
  <c r="K15"/>
  <c r="K10"/>
  <c r="J220"/>
  <c r="J219"/>
  <c r="J218"/>
  <c r="J217"/>
  <c r="J185"/>
  <c r="J184"/>
  <c r="J183"/>
  <c r="J182"/>
  <c r="J181"/>
  <c r="J180"/>
  <c r="J179"/>
  <c r="J178"/>
  <c r="J177"/>
  <c r="J176"/>
  <c r="J175"/>
  <c r="J174"/>
  <c r="J173"/>
  <c r="J172"/>
  <c r="J171"/>
  <c r="J170"/>
  <c r="J168"/>
  <c r="J167"/>
  <c r="J166"/>
  <c r="J165"/>
  <c r="J164"/>
  <c r="J163"/>
  <c r="J162"/>
  <c r="J161"/>
  <c r="J160"/>
  <c r="J159"/>
  <c r="J158"/>
  <c r="J157"/>
  <c r="J156"/>
  <c r="J155"/>
  <c r="J154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19"/>
  <c r="J118"/>
  <c r="J117"/>
  <c r="J116"/>
  <c r="J115"/>
  <c r="J114"/>
  <c r="J113"/>
  <c r="J112"/>
  <c r="J111"/>
  <c r="J110"/>
  <c r="J109"/>
  <c r="J108"/>
  <c r="J107"/>
  <c r="J106"/>
  <c r="J105"/>
  <c r="J104"/>
  <c r="J102"/>
  <c r="J101"/>
  <c r="J100"/>
  <c r="J99"/>
  <c r="J98"/>
  <c r="J97"/>
  <c r="J96"/>
  <c r="J95"/>
  <c r="J94"/>
  <c r="J93"/>
  <c r="J92"/>
  <c r="J91"/>
  <c r="J90"/>
  <c r="J89"/>
  <c r="J88"/>
  <c r="J86"/>
  <c r="J85"/>
  <c r="J84"/>
  <c r="J83"/>
  <c r="J82"/>
  <c r="J81"/>
  <c r="J80"/>
  <c r="J79"/>
  <c r="J78"/>
  <c r="J77"/>
  <c r="J76"/>
  <c r="J75"/>
  <c r="J74"/>
  <c r="J73"/>
  <c r="J72"/>
  <c r="J70"/>
  <c r="J69"/>
  <c r="J68"/>
  <c r="J67"/>
  <c r="J66"/>
  <c r="J65"/>
  <c r="J64"/>
  <c r="J63"/>
  <c r="J62"/>
  <c r="J61"/>
  <c r="J60"/>
  <c r="J59"/>
  <c r="J58"/>
  <c r="J57"/>
  <c r="J56"/>
  <c r="J44"/>
  <c r="J43"/>
  <c r="J42"/>
  <c r="J41"/>
  <c r="J34"/>
  <c r="J33"/>
  <c r="J31"/>
  <c r="J29"/>
  <c r="J17"/>
  <c r="J16"/>
  <c r="J15"/>
  <c r="J10"/>
  <c r="I220"/>
  <c r="I219"/>
  <c r="I218"/>
  <c r="I217"/>
  <c r="I185"/>
  <c r="I184"/>
  <c r="I183"/>
  <c r="I182"/>
  <c r="I181"/>
  <c r="I180"/>
  <c r="I179"/>
  <c r="I178"/>
  <c r="I177"/>
  <c r="I176"/>
  <c r="I175"/>
  <c r="I174"/>
  <c r="I173"/>
  <c r="I172"/>
  <c r="I171"/>
  <c r="I170"/>
  <c r="I168"/>
  <c r="I167"/>
  <c r="I166"/>
  <c r="I165"/>
  <c r="I164"/>
  <c r="I163"/>
  <c r="I162"/>
  <c r="I161"/>
  <c r="I160"/>
  <c r="I159"/>
  <c r="I158"/>
  <c r="I157"/>
  <c r="I156"/>
  <c r="I155"/>
  <c r="I154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19"/>
  <c r="I118"/>
  <c r="I117"/>
  <c r="I116"/>
  <c r="I115"/>
  <c r="I114"/>
  <c r="I113"/>
  <c r="I112"/>
  <c r="I111"/>
  <c r="I110"/>
  <c r="I109"/>
  <c r="I108"/>
  <c r="I107"/>
  <c r="I106"/>
  <c r="I105"/>
  <c r="I104"/>
  <c r="I102"/>
  <c r="I101"/>
  <c r="I100"/>
  <c r="I99"/>
  <c r="I98"/>
  <c r="I97"/>
  <c r="I96"/>
  <c r="I95"/>
  <c r="I94"/>
  <c r="I93"/>
  <c r="I92"/>
  <c r="I91"/>
  <c r="I90"/>
  <c r="I89"/>
  <c r="I88"/>
  <c r="I86"/>
  <c r="I85"/>
  <c r="I84"/>
  <c r="I83"/>
  <c r="I82"/>
  <c r="I81"/>
  <c r="I80"/>
  <c r="I79"/>
  <c r="I78"/>
  <c r="I77"/>
  <c r="I76"/>
  <c r="I75"/>
  <c r="I74"/>
  <c r="I73"/>
  <c r="I72"/>
  <c r="I70"/>
  <c r="I69"/>
  <c r="I68"/>
  <c r="I67"/>
  <c r="I66"/>
  <c r="I65"/>
  <c r="I64"/>
  <c r="I63"/>
  <c r="I62"/>
  <c r="I61"/>
  <c r="I60"/>
  <c r="I59"/>
  <c r="I58"/>
  <c r="I57"/>
  <c r="I56"/>
  <c r="I44"/>
  <c r="I43"/>
  <c r="I42"/>
  <c r="I41"/>
  <c r="I34"/>
  <c r="I33"/>
  <c r="I31"/>
  <c r="I29"/>
  <c r="I17"/>
  <c r="I16"/>
  <c r="I15"/>
  <c r="I10"/>
  <c r="H220"/>
  <c r="H219"/>
  <c r="H218"/>
  <c r="H217"/>
  <c r="H185"/>
  <c r="H184"/>
  <c r="H183"/>
  <c r="H182"/>
  <c r="H181"/>
  <c r="H180"/>
  <c r="H179"/>
  <c r="H178"/>
  <c r="H177"/>
  <c r="H176"/>
  <c r="H175"/>
  <c r="H174"/>
  <c r="H173"/>
  <c r="H172"/>
  <c r="H171"/>
  <c r="H170"/>
  <c r="H168"/>
  <c r="H167"/>
  <c r="H166"/>
  <c r="H165"/>
  <c r="H164"/>
  <c r="H163"/>
  <c r="H162"/>
  <c r="H161"/>
  <c r="H160"/>
  <c r="H159"/>
  <c r="H158"/>
  <c r="H157"/>
  <c r="H156"/>
  <c r="H155"/>
  <c r="H154"/>
  <c r="H152"/>
  <c r="H151"/>
  <c r="H150"/>
  <c r="H149"/>
  <c r="H148"/>
  <c r="H147"/>
  <c r="H146"/>
  <c r="H145"/>
  <c r="H144"/>
  <c r="H143"/>
  <c r="H142"/>
  <c r="H141"/>
  <c r="H140"/>
  <c r="H139"/>
  <c r="H138"/>
  <c r="H136"/>
  <c r="H135"/>
  <c r="H134"/>
  <c r="H133"/>
  <c r="H132"/>
  <c r="H131"/>
  <c r="H130"/>
  <c r="H129"/>
  <c r="H128"/>
  <c r="H127"/>
  <c r="H126"/>
  <c r="H125"/>
  <c r="H124"/>
  <c r="H123"/>
  <c r="H122"/>
  <c r="H119"/>
  <c r="H118"/>
  <c r="H117"/>
  <c r="H116"/>
  <c r="H115"/>
  <c r="H114"/>
  <c r="H113"/>
  <c r="H112"/>
  <c r="H111"/>
  <c r="H110"/>
  <c r="H109"/>
  <c r="H108"/>
  <c r="H107"/>
  <c r="H106"/>
  <c r="H105"/>
  <c r="H104"/>
  <c r="H102"/>
  <c r="H101"/>
  <c r="H100"/>
  <c r="H99"/>
  <c r="H98"/>
  <c r="H97"/>
  <c r="H96"/>
  <c r="H95"/>
  <c r="H94"/>
  <c r="H93"/>
  <c r="H92"/>
  <c r="H91"/>
  <c r="H90"/>
  <c r="H89"/>
  <c r="H88"/>
  <c r="H86"/>
  <c r="H85"/>
  <c r="H84"/>
  <c r="H83"/>
  <c r="H82"/>
  <c r="H81"/>
  <c r="H80"/>
  <c r="H79"/>
  <c r="H78"/>
  <c r="H77"/>
  <c r="H76"/>
  <c r="H75"/>
  <c r="H74"/>
  <c r="H73"/>
  <c r="H72"/>
  <c r="H70"/>
  <c r="H69"/>
  <c r="H68"/>
  <c r="H67"/>
  <c r="H66"/>
  <c r="H65"/>
  <c r="H64"/>
  <c r="H63"/>
  <c r="H62"/>
  <c r="H61"/>
  <c r="H60"/>
  <c r="H59"/>
  <c r="H58"/>
  <c r="H57"/>
  <c r="H56"/>
  <c r="H44"/>
  <c r="H43"/>
  <c r="H42"/>
  <c r="H41"/>
  <c r="H34"/>
  <c r="H33"/>
  <c r="H31"/>
  <c r="H29"/>
  <c r="H17"/>
  <c r="H16"/>
  <c r="H15"/>
  <c r="H10"/>
  <c r="G220"/>
  <c r="G219"/>
  <c r="G218"/>
  <c r="G217"/>
  <c r="G185"/>
  <c r="G184"/>
  <c r="G183"/>
  <c r="G182"/>
  <c r="G181"/>
  <c r="G180"/>
  <c r="G179"/>
  <c r="G178"/>
  <c r="G177"/>
  <c r="G176"/>
  <c r="G175"/>
  <c r="G174"/>
  <c r="G173"/>
  <c r="G172"/>
  <c r="G171"/>
  <c r="G170"/>
  <c r="G168"/>
  <c r="G167"/>
  <c r="G166"/>
  <c r="G165"/>
  <c r="G164"/>
  <c r="G163"/>
  <c r="G162"/>
  <c r="G161"/>
  <c r="G160"/>
  <c r="G159"/>
  <c r="G158"/>
  <c r="G157"/>
  <c r="G156"/>
  <c r="G155"/>
  <c r="G154"/>
  <c r="G152"/>
  <c r="G151"/>
  <c r="G150"/>
  <c r="G149"/>
  <c r="G148"/>
  <c r="G147"/>
  <c r="G146"/>
  <c r="G145"/>
  <c r="G144"/>
  <c r="G143"/>
  <c r="G142"/>
  <c r="G141"/>
  <c r="G140"/>
  <c r="G139"/>
  <c r="G138"/>
  <c r="G136"/>
  <c r="G135"/>
  <c r="G134"/>
  <c r="G133"/>
  <c r="G132"/>
  <c r="G131"/>
  <c r="G130"/>
  <c r="G129"/>
  <c r="G128"/>
  <c r="G127"/>
  <c r="G126"/>
  <c r="G125"/>
  <c r="G124"/>
  <c r="G123"/>
  <c r="G122"/>
  <c r="G119"/>
  <c r="G118"/>
  <c r="G117"/>
  <c r="G116"/>
  <c r="G115"/>
  <c r="G114"/>
  <c r="G113"/>
  <c r="G112"/>
  <c r="G111"/>
  <c r="G110"/>
  <c r="G109"/>
  <c r="G108"/>
  <c r="G107"/>
  <c r="G106"/>
  <c r="G105"/>
  <c r="G104"/>
  <c r="G102"/>
  <c r="G101"/>
  <c r="G100"/>
  <c r="G99"/>
  <c r="G98"/>
  <c r="G97"/>
  <c r="G96"/>
  <c r="G95"/>
  <c r="G94"/>
  <c r="G93"/>
  <c r="G92"/>
  <c r="G91"/>
  <c r="G90"/>
  <c r="G89"/>
  <c r="G88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44"/>
  <c r="G43"/>
  <c r="G42"/>
  <c r="G41"/>
  <c r="G34"/>
  <c r="G33"/>
  <c r="G31"/>
  <c r="G29"/>
  <c r="G17"/>
  <c r="G16"/>
  <c r="G15"/>
  <c r="G10"/>
  <c r="F220"/>
  <c r="F219"/>
  <c r="F218"/>
  <c r="F217"/>
  <c r="F185"/>
  <c r="F184"/>
  <c r="F183"/>
  <c r="F182"/>
  <c r="F181"/>
  <c r="F180"/>
  <c r="F179"/>
  <c r="F178"/>
  <c r="F177"/>
  <c r="F176"/>
  <c r="F175"/>
  <c r="F174"/>
  <c r="F173"/>
  <c r="F172"/>
  <c r="F171"/>
  <c r="F170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19"/>
  <c r="F118"/>
  <c r="F117"/>
  <c r="F116"/>
  <c r="F115"/>
  <c r="F114"/>
  <c r="F113"/>
  <c r="F112"/>
  <c r="F111"/>
  <c r="F110"/>
  <c r="F109"/>
  <c r="F108"/>
  <c r="F107"/>
  <c r="F106"/>
  <c r="F105"/>
  <c r="F104"/>
  <c r="F102"/>
  <c r="F101"/>
  <c r="F100"/>
  <c r="F99"/>
  <c r="F98"/>
  <c r="F97"/>
  <c r="F96"/>
  <c r="F95"/>
  <c r="F94"/>
  <c r="F93"/>
  <c r="F92"/>
  <c r="F91"/>
  <c r="F90"/>
  <c r="F89"/>
  <c r="F88"/>
  <c r="F86"/>
  <c r="F85"/>
  <c r="F84"/>
  <c r="F83"/>
  <c r="F82"/>
  <c r="F81"/>
  <c r="F80"/>
  <c r="F79"/>
  <c r="F78"/>
  <c r="F77"/>
  <c r="F76"/>
  <c r="F75"/>
  <c r="F74"/>
  <c r="F73"/>
  <c r="F72"/>
  <c r="F70"/>
  <c r="F69"/>
  <c r="F68"/>
  <c r="F67"/>
  <c r="F66"/>
  <c r="F65"/>
  <c r="F64"/>
  <c r="F63"/>
  <c r="F62"/>
  <c r="F61"/>
  <c r="F60"/>
  <c r="F59"/>
  <c r="F58"/>
  <c r="F57"/>
  <c r="F56"/>
  <c r="F44"/>
  <c r="F43"/>
  <c r="F42"/>
  <c r="F41"/>
  <c r="F34"/>
  <c r="F33"/>
  <c r="F31"/>
  <c r="F29"/>
  <c r="F17"/>
  <c r="F16"/>
  <c r="F15"/>
  <c r="F10"/>
  <c r="E220"/>
  <c r="E219"/>
  <c r="E218"/>
  <c r="E217"/>
  <c r="E185"/>
  <c r="E184"/>
  <c r="E183"/>
  <c r="E182"/>
  <c r="E181"/>
  <c r="E180"/>
  <c r="E179"/>
  <c r="E178"/>
  <c r="E177"/>
  <c r="E176"/>
  <c r="E175"/>
  <c r="E174"/>
  <c r="E173"/>
  <c r="E172"/>
  <c r="E171"/>
  <c r="E170"/>
  <c r="E168"/>
  <c r="E167"/>
  <c r="E166"/>
  <c r="E165"/>
  <c r="E164"/>
  <c r="E163"/>
  <c r="E162"/>
  <c r="E161"/>
  <c r="E160"/>
  <c r="E159"/>
  <c r="E158"/>
  <c r="E157"/>
  <c r="E156"/>
  <c r="E155"/>
  <c r="E154"/>
  <c r="E152"/>
  <c r="E151"/>
  <c r="E150"/>
  <c r="E149"/>
  <c r="E148"/>
  <c r="E147"/>
  <c r="E146"/>
  <c r="E145"/>
  <c r="E144"/>
  <c r="E143"/>
  <c r="E142"/>
  <c r="E141"/>
  <c r="E140"/>
  <c r="E139"/>
  <c r="E138"/>
  <c r="E136"/>
  <c r="E135"/>
  <c r="E134"/>
  <c r="E133"/>
  <c r="E132"/>
  <c r="E131"/>
  <c r="E130"/>
  <c r="E129"/>
  <c r="E128"/>
  <c r="E127"/>
  <c r="E126"/>
  <c r="E125"/>
  <c r="E124"/>
  <c r="E123"/>
  <c r="E122"/>
  <c r="E119"/>
  <c r="E118"/>
  <c r="E117"/>
  <c r="E116"/>
  <c r="E115"/>
  <c r="E114"/>
  <c r="E113"/>
  <c r="E112"/>
  <c r="E111"/>
  <c r="E110"/>
  <c r="E109"/>
  <c r="E108"/>
  <c r="E107"/>
  <c r="E106"/>
  <c r="E105"/>
  <c r="E104"/>
  <c r="E102"/>
  <c r="E101"/>
  <c r="E100"/>
  <c r="E99"/>
  <c r="E98"/>
  <c r="E97"/>
  <c r="E96"/>
  <c r="E95"/>
  <c r="E94"/>
  <c r="E93"/>
  <c r="E92"/>
  <c r="E91"/>
  <c r="E90"/>
  <c r="E89"/>
  <c r="E88"/>
  <c r="E86"/>
  <c r="E85"/>
  <c r="E84"/>
  <c r="E83"/>
  <c r="E82"/>
  <c r="E81"/>
  <c r="E80"/>
  <c r="E79"/>
  <c r="E78"/>
  <c r="E77"/>
  <c r="E76"/>
  <c r="E75"/>
  <c r="E74"/>
  <c r="E73"/>
  <c r="E72"/>
  <c r="E70"/>
  <c r="E69"/>
  <c r="E68"/>
  <c r="E67"/>
  <c r="E66"/>
  <c r="E65"/>
  <c r="E64"/>
  <c r="E63"/>
  <c r="E62"/>
  <c r="E61"/>
  <c r="E60"/>
  <c r="E59"/>
  <c r="E58"/>
  <c r="E57"/>
  <c r="E56"/>
  <c r="E44"/>
  <c r="E43"/>
  <c r="E42"/>
  <c r="E41"/>
  <c r="E34"/>
  <c r="E33"/>
  <c r="E31"/>
  <c r="E29"/>
  <c r="E17"/>
  <c r="E16"/>
  <c r="E15"/>
  <c r="E10"/>
  <c r="D220"/>
  <c r="D219"/>
  <c r="D218"/>
  <c r="D217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4"/>
  <c r="D152"/>
  <c r="D151"/>
  <c r="D150"/>
  <c r="D149"/>
  <c r="D148"/>
  <c r="D147"/>
  <c r="D146"/>
  <c r="D145"/>
  <c r="D144"/>
  <c r="D143"/>
  <c r="D142"/>
  <c r="D141"/>
  <c r="D140"/>
  <c r="D139"/>
  <c r="D138"/>
  <c r="D136"/>
  <c r="D135"/>
  <c r="D134"/>
  <c r="D133"/>
  <c r="D132"/>
  <c r="D131"/>
  <c r="D130"/>
  <c r="D129"/>
  <c r="D128"/>
  <c r="D127"/>
  <c r="D126"/>
  <c r="D125"/>
  <c r="D124"/>
  <c r="D123"/>
  <c r="D122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100"/>
  <c r="D99"/>
  <c r="D98"/>
  <c r="D97"/>
  <c r="D96"/>
  <c r="D95"/>
  <c r="D94"/>
  <c r="D93"/>
  <c r="D92"/>
  <c r="D91"/>
  <c r="D90"/>
  <c r="D89"/>
  <c r="D88"/>
  <c r="D86"/>
  <c r="D85"/>
  <c r="D84"/>
  <c r="D83"/>
  <c r="D82"/>
  <c r="D81"/>
  <c r="D80"/>
  <c r="D79"/>
  <c r="D78"/>
  <c r="D77"/>
  <c r="D76"/>
  <c r="D75"/>
  <c r="D74"/>
  <c r="D73"/>
  <c r="D72"/>
  <c r="D70"/>
  <c r="D69"/>
  <c r="D68"/>
  <c r="D67"/>
  <c r="D66"/>
  <c r="D65"/>
  <c r="D64"/>
  <c r="D63"/>
  <c r="D62"/>
  <c r="D61"/>
  <c r="D60"/>
  <c r="D59"/>
  <c r="D58"/>
  <c r="D57"/>
  <c r="D56"/>
  <c r="D44"/>
  <c r="D43"/>
  <c r="D42"/>
  <c r="D41"/>
  <c r="D34"/>
  <c r="D33"/>
  <c r="D31"/>
  <c r="D29"/>
  <c r="D17"/>
  <c r="D16"/>
  <c r="D15"/>
  <c r="D10"/>
  <c r="C220"/>
  <c r="C219"/>
  <c r="C218"/>
  <c r="C217"/>
  <c r="C185"/>
  <c r="C184"/>
  <c r="C183"/>
  <c r="C182"/>
  <c r="C181"/>
  <c r="C180"/>
  <c r="C179"/>
  <c r="C178"/>
  <c r="C177"/>
  <c r="C176"/>
  <c r="C175"/>
  <c r="C174"/>
  <c r="C173"/>
  <c r="C172"/>
  <c r="C171"/>
  <c r="C170"/>
  <c r="C168"/>
  <c r="C167"/>
  <c r="C166"/>
  <c r="C165"/>
  <c r="C164"/>
  <c r="C163"/>
  <c r="C162"/>
  <c r="C161"/>
  <c r="C160"/>
  <c r="C159"/>
  <c r="C158"/>
  <c r="C157"/>
  <c r="C156"/>
  <c r="C155"/>
  <c r="C154"/>
  <c r="C152"/>
  <c r="C151"/>
  <c r="C150"/>
  <c r="C149"/>
  <c r="C148"/>
  <c r="C147"/>
  <c r="C146"/>
  <c r="C145"/>
  <c r="C144"/>
  <c r="C143"/>
  <c r="C142"/>
  <c r="C141"/>
  <c r="C140"/>
  <c r="C139"/>
  <c r="C138"/>
  <c r="C136"/>
  <c r="C135"/>
  <c r="C134"/>
  <c r="C133"/>
  <c r="C132"/>
  <c r="C131"/>
  <c r="C130"/>
  <c r="C129"/>
  <c r="C128"/>
  <c r="C127"/>
  <c r="C126"/>
  <c r="C125"/>
  <c r="C124"/>
  <c r="C123"/>
  <c r="C122"/>
  <c r="C119"/>
  <c r="C118"/>
  <c r="C117"/>
  <c r="C116"/>
  <c r="C115"/>
  <c r="C114"/>
  <c r="C113"/>
  <c r="C112"/>
  <c r="C111"/>
  <c r="C110"/>
  <c r="C109"/>
  <c r="C108"/>
  <c r="C107"/>
  <c r="C106"/>
  <c r="C105"/>
  <c r="C104"/>
  <c r="C102"/>
  <c r="C101"/>
  <c r="C100"/>
  <c r="C99"/>
  <c r="C98"/>
  <c r="C97"/>
  <c r="C96"/>
  <c r="C95"/>
  <c r="C94"/>
  <c r="C93"/>
  <c r="C92"/>
  <c r="C91"/>
  <c r="C90"/>
  <c r="C89"/>
  <c r="C88"/>
  <c r="C86"/>
  <c r="C85"/>
  <c r="C84"/>
  <c r="C83"/>
  <c r="C82"/>
  <c r="C81"/>
  <c r="C80"/>
  <c r="C79"/>
  <c r="C78"/>
  <c r="C77"/>
  <c r="C76"/>
  <c r="C75"/>
  <c r="C74"/>
  <c r="C73"/>
  <c r="C72"/>
  <c r="C70"/>
  <c r="C69"/>
  <c r="C68"/>
  <c r="C67"/>
  <c r="C66"/>
  <c r="C65"/>
  <c r="C64"/>
  <c r="C63"/>
  <c r="C62"/>
  <c r="C61"/>
  <c r="C60"/>
  <c r="C59"/>
  <c r="C58"/>
  <c r="C57"/>
  <c r="C56"/>
  <c r="C44"/>
  <c r="C43"/>
  <c r="C42"/>
  <c r="C41"/>
  <c r="B42"/>
  <c r="B43"/>
  <c r="B44"/>
  <c r="B41"/>
  <c r="C34"/>
  <c r="C33"/>
  <c r="C31"/>
  <c r="C29"/>
  <c r="B31"/>
  <c r="B29"/>
  <c r="C17"/>
  <c r="C16"/>
  <c r="C15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G22" i="10"/>
  <c r="E22"/>
  <c r="C41" i="8"/>
  <c r="Q22" i="10"/>
  <c r="N22"/>
  <c r="J22"/>
  <c r="H22"/>
  <c r="D22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LgOff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2" name="Connection1" type="4" refreshedVersion="3" background="1" saveData="1">
    <webPr sourceData="1" parsePre="1" consecutive="1" xl2000="1" url="file:///C:/Projects/v1.2_4.0/LgOff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3" name="Connection10" type="4" refreshedVersion="3" background="1" saveData="1">
    <webPr sourceData="1" parsePre="1" consecutive="1" xl2000="1" url="file:///C:/Projects/v1.2_4.0/LgOff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4" name="Connection11" type="4" refreshedVersion="3" background="1" saveData="1">
    <webPr sourceData="1" parsePre="1" consecutive="1" xl2000="1" url="file:///C:/Projects/v1.2_4.0/LgOff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5" name="Connection12" type="4" refreshedVersion="3" background="1" saveData="1">
    <webPr sourceData="1" parsePre="1" consecutive="1" xl2000="1" url="file:///C:/Projects/v1.2_4.0/LgOff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6" name="Connection13" type="4" refreshedVersion="3" background="1" saveData="1">
    <webPr sourceData="1" parsePre="1" consecutive="1" xl2000="1" url="file:///C:/Projects/v1.2_4.0/LgOff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7" name="Connection14" type="4" refreshedVersion="3" background="1" saveData="1">
    <webPr sourceData="1" parsePre="1" consecutive="1" xl2000="1" url="file:///C:/Projects/v1.2_4.0/LgOff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8" name="Connection15" type="4" refreshedVersion="3" background="1" saveData="1">
    <webPr sourceData="1" parsePre="1" consecutive="1" xl2000="1" url="file:///C:/Projects/v1.2_4.0/LgOff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9" name="Connection16" type="4" refreshedVersion="3" background="1" saveData="1">
    <webPr sourceData="1" parsePre="1" consecutive="1" xl2000="1" url="file:///C:/Projects/Benchmarks/branches/v1.2_4.0/Lg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0" name="Connection17" type="4" refreshedVersion="3" background="1" saveData="1">
    <webPr sourceData="1" parsePre="1" consecutive="1" xl2000="1" url="file:///C:/Projects/Benchmarks/branches/v1.2_4.0/Lg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1" name="Connection18" type="4" refreshedVersion="3" background="1" saveData="1">
    <webPr sourceData="1" parsePre="1" consecutive="1" xl2000="1" url="file:///C:/Projects/Benchmarks/branches/v1.2_4.0/Lg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2" name="Connection19" type="4" refreshedVersion="3" background="1" saveData="1">
    <webPr sourceData="1" parsePre="1" consecutive="1" xl2000="1" url="file:///C:/Projects/Benchmarks/branches/v1.2_4.0/Lg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3" name="Connection2" type="4" refreshedVersion="3" background="1" saveData="1">
    <webPr sourceData="1" parsePre="1" consecutive="1" xl2000="1" url="file:///C:/Projects/v1.2_4.0/LgOff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14" name="Connection20" type="4" refreshedVersion="3" background="1" saveData="1">
    <webPr sourceData="1" parsePre="1" consecutive="1" xl2000="1" url="file:///C:/Projects/Benchmarks/branches/v1.2_4.0/Lg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5" name="Connection21" type="4" refreshedVersion="3" background="1" saveData="1">
    <webPr sourceData="1" parsePre="1" consecutive="1" xl2000="1" url="file:///C:/Projects/Benchmarks/branches/v1.2_4.0/Lg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6" name="Connection22" type="4" refreshedVersion="3" background="1" saveData="1">
    <webPr sourceData="1" parsePre="1" consecutive="1" xl2000="1" url="file:///C:/Projects/Benchmarks/branches/v1.2_4.0/Lg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7" name="Connection23" type="4" refreshedVersion="3" background="1" saveData="1">
    <webPr sourceData="1" parsePre="1" consecutive="1" xl2000="1" url="file:///C:/Projects/Benchmarks/branches/v1.2_4.0/Lg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8" name="Connection24" type="4" refreshedVersion="3" background="1" saveData="1">
    <webPr sourceData="1" parsePre="1" consecutive="1" xl2000="1" url="file:///C:/Projects/Benchmarks/branches/v1.2_4.0/Lg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9" name="Connection25" type="4" refreshedVersion="3" background="1" saveData="1">
    <webPr sourceData="1" parsePre="1" consecutive="1" xl2000="1" url="file:///C:/Projects/Benchmarks/branches/v1.2_4.0/Lg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0" name="Connection26" type="4" refreshedVersion="3" background="1" saveData="1">
    <webPr sourceData="1" parsePre="1" consecutive="1" xl2000="1" url="file:///C:/Projects/Benchmarks/branches/v1.2_4.0/Lg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1" name="Connection27" type="4" refreshedVersion="3" background="1" saveData="1">
    <webPr sourceData="1" parsePre="1" consecutive="1" xl2000="1" url="file:///C:/Projects/Benchmarks/branches/v1.2_4.0/Lg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2" name="Connection28" type="4" refreshedVersion="3" background="1" saveData="1">
    <webPr sourceData="1" parsePre="1" consecutive="1" xl2000="1" url="file:///C:/Projects/Benchmarks/branches/v1.2_4.0/Lg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3" name="Connection29" type="4" refreshedVersion="3" background="1" saveData="1">
    <webPr sourceData="1" parsePre="1" consecutive="1" xl2000="1" url="file:///C:/Projects/Benchmarks/branches/v1.2_4.0/Lg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4" name="Connection3" type="4" refreshedVersion="3" background="1" saveData="1">
    <webPr sourceData="1" parsePre="1" consecutive="1" xl2000="1" url="file:///C:/Projects/v1.2_4.0/LgOff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25" name="Connection30" type="4" refreshedVersion="3" background="1" saveData="1">
    <webPr sourceData="1" parsePre="1" consecutive="1" xl2000="1" url="file:///C:/Projects/Benchmarks/branches/v1.2_4.0/Lg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6" name="Connection31" type="4" refreshedVersion="3" background="1" saveData="1">
    <webPr sourceData="1" parsePre="1" consecutive="1" xl2000="1" url="file:///C:/Projects/Benchmarks/branches/v1.2_4.0/Lg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7" name="Connection32" type="4" refreshedVersion="3" background="1" saveData="1">
    <webPr sourceData="1" parsePre="1" consecutive="1" xl2000="1" url="file:///C:/Projects/Benchmarks/branches/v1.2_4.0/Lg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8" name="Connection33" type="4" refreshedVersion="3" background="1" saveData="1">
    <webPr sourceData="1" parsePre="1" consecutive="1" xl2000="1" url="file:///C:/Projects/Benchmarks/branches/v1.2_4.0/Lg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9" name="Connection34" type="4" refreshedVersion="3" background="1" saveData="1">
    <webPr sourceData="1" parsePre="1" consecutive="1" xl2000="1" url="file:///C:/Projects/Benchmarks/branches/v1.2_4.0/Lg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0" name="Connection35" type="4" refreshedVersion="3" background="1" saveData="1">
    <webPr sourceData="1" parsePre="1" consecutive="1" xl2000="1" url="file:///C:/Projects/Benchmarks/branches/v1.2_4.0/Lg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1" name="Connection36" type="4" refreshedVersion="3" background="1" saveData="1">
    <webPr sourceData="1" parsePre="1" consecutive="1" xl2000="1" url="file:///C:/Projects/Benchmarks/branches/v1.2_4.0/Lg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2" name="Connection37" type="4" refreshedVersion="3" background="1" saveData="1">
    <webPr sourceData="1" parsePre="1" consecutive="1" xl2000="1" url="file:///C:/Projects/Benchmarks/branches/v1.2_4.0/Lg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3" name="Connection38" type="4" refreshedVersion="3" background="1" saveData="1">
    <webPr sourceData="1" parsePre="1" consecutive="1" xl2000="1" url="file:///C:/Projects/Benchmarks/branches/v1.2_4.0/Lg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4" name="Connection39" type="4" refreshedVersion="3" background="1" saveData="1">
    <webPr sourceData="1" parsePre="1" consecutive="1" xl2000="1" url="file:///C:/Projects/Benchmarks/branches/v1.2_4.0/Lg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5" name="Connection4" type="4" refreshedVersion="3" background="1" saveData="1">
    <webPr sourceData="1" parsePre="1" consecutive="1" xl2000="1" url="file:///C:/Projects/v1.2_4.0/LgOff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36" name="Connection40" type="4" refreshedVersion="3" background="1" saveData="1">
    <webPr sourceData="1" parsePre="1" consecutive="1" xl2000="1" url="file:///C:/Projects/Benchmarks/branches/v1.2_4.0/Lg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7" name="Connection41" type="4" refreshedVersion="3" background="1" saveData="1">
    <webPr sourceData="1" parsePre="1" consecutive="1" xl2000="1" url="file:///C:/Projects/Benchmarks/branches/v1.2_4.0/Lg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8" name="Connection42" type="4" refreshedVersion="3" background="1" saveData="1">
    <webPr sourceData="1" parsePre="1" consecutive="1" xl2000="1" url="file:///C:/Projects/Benchmarks/branches/v1.2_4.0/Lg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9" name="Connection43" type="4" refreshedVersion="3" background="1" saveData="1">
    <webPr sourceData="1" parsePre="1" consecutive="1" xl2000="1" url="file:///C:/Projects/Benchmarks/branches/v1.2_4.0/Lg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0" name="Connection44" type="4" refreshedVersion="3" background="1" saveData="1">
    <webPr sourceData="1" parsePre="1" consecutive="1" xl2000="1" url="file:///C:/Projects/Benchmarks/branches/v1.2_4.0/Lg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1" name="Connection45" type="4" refreshedVersion="3" background="1" saveData="1">
    <webPr sourceData="1" parsePre="1" consecutive="1" xl2000="1" url="file:///C:/Projects/Benchmarks/branches/v1.2_4.0/Lg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2" name="Connection46" type="4" refreshedVersion="3" background="1" saveData="1">
    <webPr sourceData="1" parsePre="1" consecutive="1" xl2000="1" url="file:///C:/Projects/Benchmarks/branches/v1.2_4.0/Lg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3" name="Connection47" type="4" refreshedVersion="3" background="1" saveData="1">
    <webPr sourceData="1" parsePre="1" consecutive="1" xl2000="1" url="file:///C:/Projects/Benchmarks/branches/v1.2_4.0/Lg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4" name="Connection48" type="4" refreshedVersion="3" background="1" saveData="1">
    <webPr sourceData="1" parsePre="1" consecutive="1" xl2000="1" url="file:///C:/Projects/Benchmarks/branches/v1.2_4.0/Lg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5" name="Connection49" type="4" refreshedVersion="3" background="1" saveData="1">
    <webPr sourceData="1" parsePre="1" consecutive="1" xl2000="1" url="file:///C:/Projects/Benchmarks/branches/v1.2_4.0/Lg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6" name="Connection5" type="4" refreshedVersion="3" background="1" saveData="1">
    <webPr sourceData="1" parsePre="1" consecutive="1" xl2000="1" url="file:///C:/Projects/v1.2_4.0/LgOff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47" name="Connection50" type="4" refreshedVersion="3" background="1" saveData="1">
    <webPr sourceData="1" parsePre="1" consecutive="1" xl2000="1" url="file:///C:/Projects/Benchmarks/branches/v1.2_4.0/Lg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8" name="Connection51" type="4" refreshedVersion="3" background="1" saveData="1">
    <webPr sourceData="1" parsePre="1" consecutive="1" xl2000="1" url="file:///C:/Projects/Benchmarks/branches/v1.2_4.0/Lg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9" name="Connection52" type="4" refreshedVersion="3" background="1" saveData="1">
    <webPr sourceData="1" parsePre="1" consecutive="1" xl2000="1" url="file:///C:/Projects/Benchmarks/branches/v1.2_4.0/Lg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0" name="Connection53" type="4" refreshedVersion="3" background="1" saveData="1">
    <webPr sourceData="1" parsePre="1" consecutive="1" xl2000="1" url="file:///C:/Projects/Benchmarks/branches/v1.2_4.0/Lg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1" name="Connection54" type="4" refreshedVersion="3" background="1" saveData="1">
    <webPr sourceData="1" parsePre="1" consecutive="1" xl2000="1" url="file:///C:/Projects/Benchmarks/branches/v1.2_4.0/Lg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2" name="Connection55" type="4" refreshedVersion="3" background="1" saveData="1">
    <webPr sourceData="1" parsePre="1" consecutive="1" xl2000="1" url="file:///C:/Projects/Benchmarks/branches/v1.2_4.0/Lg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3" name="Connection56" type="4" refreshedVersion="3" background="1" saveData="1">
    <webPr sourceData="1" parsePre="1" consecutive="1" xl2000="1" url="file:///C:/Projects/Benchmarks/branches/v1.2_4.0/Lg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4" name="Connection57" type="4" refreshedVersion="3" background="1" saveData="1">
    <webPr sourceData="1" parsePre="1" consecutive="1" xl2000="1" url="file:///C:/Projects/Benchmarks/branches/v1.2_4.0/Lg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5" name="Connection58" type="4" refreshedVersion="3" background="1" saveData="1">
    <webPr sourceData="1" parsePre="1" consecutive="1" xl2000="1" url="file:///C:/Projects/Benchmarks/branches/v1.2_4.0/Lg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6" name="Connection59" type="4" refreshedVersion="3" background="1" saveData="1">
    <webPr sourceData="1" parsePre="1" consecutive="1" xl2000="1" url="file:///C:/Projects/Benchmarks/branches/v1.2_4.0/Lg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7" name="Connection6" type="4" refreshedVersion="3" background="1" saveData="1">
    <webPr sourceData="1" parsePre="1" consecutive="1" xl2000="1" url="file:///C:/Projects/v1.2_4.0/LgOff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58" name="Connection60" type="4" refreshedVersion="3" background="1" saveData="1">
    <webPr sourceData="1" parsePre="1" consecutive="1" xl2000="1" url="file:///C:/Projects/Benchmarks/branches/v1.2_4.0/Lg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9" name="Connection61" type="4" refreshedVersion="3" background="1" saveData="1">
    <webPr sourceData="1" parsePre="1" consecutive="1" xl2000="1" url="file:///C:/Projects/Benchmarks/branches/v1.2_4.0/Lg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0" name="Connection62" type="4" refreshedVersion="3" background="1" saveData="1">
    <webPr sourceData="1" parsePre="1" consecutive="1" xl2000="1" url="file:///C:/Projects/Benchmarks/branches/v1.2_4.0/Lg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1" name="Connection63" type="4" refreshedVersion="3" background="1" saveData="1">
    <webPr sourceData="1" parsePre="1" consecutive="1" xl2000="1" url="file:///C:/Projects/Benchmarks/branches/v1.2_4.0/Lg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2" name="Connection64" type="4" refreshedVersion="3" background="1" saveData="1">
    <webPr sourceData="1" parsePre="1" consecutive="1" xl2000="1" url="file:///C:/Projects/Benchmarks/branches/v1.2_4.0/Lg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3" name="Connection65" type="4" refreshedVersion="3" background="1" saveData="1">
    <webPr sourceData="1" parsePre="1" consecutive="1" xl2000="1" url="file:///C:/Projects/Benchmarks/branches/v1.2_4.0/Lg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4" name="Connection66" type="4" refreshedVersion="3" background="1" saveData="1">
    <webPr sourceData="1" parsePre="1" consecutive="1" xl2000="1" url="file:///C:/Projects/Benchmarks/branches/v1.2_4.0/Lg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5" name="Connection67" type="4" refreshedVersion="3" background="1" saveData="1">
    <webPr sourceData="1" parsePre="1" consecutive="1" xl2000="1" url="file:///C:/Projects/Benchmarks/branches/v1.2_4.0/Lg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6" name="Connection68" type="4" refreshedVersion="3" background="1" saveData="1">
    <webPr sourceData="1" parsePre="1" consecutive="1" xl2000="1" url="file:///C:/Projects/Benchmarks/branches/v1.2_4.0/Lg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7" name="Connection69" type="4" refreshedVersion="3" background="1" saveData="1">
    <webPr sourceData="1" parsePre="1" consecutive="1" xl2000="1" url="file:///C:/Projects/Benchmarks/branches/v1.2_4.0/Lg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8" name="Connection7" type="4" refreshedVersion="3" background="1" saveData="1">
    <webPr sourceData="1" parsePre="1" consecutive="1" xl2000="1" url="file:///C:/Projects/v1.2_4.0/LgOff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69" name="Connection70" type="4" refreshedVersion="3" background="1" saveData="1">
    <webPr sourceData="1" parsePre="1" consecutive="1" xl2000="1" url="file:///C:/Projects/Benchmarks/branches/v1.2_4.0/Lg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0" name="Connection71" type="4" refreshedVersion="3" background="1" saveData="1">
    <webPr sourceData="1" parsePre="1" consecutive="1" xl2000="1" url="file:///C:/Projects/Benchmarks/branches/v1.2_4.0/Lg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1" name="Connection72" type="4" refreshedVersion="3" background="1" saveData="1">
    <webPr sourceData="1" parsePre="1" consecutive="1" xl2000="1" url="file:///C:/Projects/Benchmarks/branches/v1.2_4.0/Lg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2" name="Connection73" type="4" refreshedVersion="3" background="1" saveData="1">
    <webPr sourceData="1" parsePre="1" consecutive="1" xl2000="1" url="file:///C:/Projects/Benchmarks/branches/v1.2_4.0/Lg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3" name="Connection74" type="4" refreshedVersion="3" background="1" saveData="1">
    <webPr sourceData="1" parsePre="1" consecutive="1" xl2000="1" url="file:///C:/Projects/Benchmarks/branches/v1.2_4.0/Lg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4" name="Connection75" type="4" refreshedVersion="3" background="1" saveData="1">
    <webPr sourceData="1" parsePre="1" consecutive="1" xl2000="1" url="file:///C:/Projects/Benchmarks/branches/v1.2_4.0/Lg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5" name="Connection76" type="4" refreshedVersion="3" background="1" saveData="1">
    <webPr sourceData="1" parsePre="1" consecutive="1" xl2000="1" url="file:///C:/Projects/Benchmarks/branches/v1.2_4.0/Lg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6" name="Connection77" type="4" refreshedVersion="3" background="1" saveData="1">
    <webPr sourceData="1" parsePre="1" consecutive="1" xl2000="1" url="file:///C:/Projects/Benchmarks/branches/v1.2_4.0/Lg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7" name="Connection78" type="4" refreshedVersion="3" background="1" saveData="1">
    <webPr sourceData="1" parsePre="1" consecutive="1" xl2000="1" url="file:///C:/Projects/Benchmarks/branches/v1.2_4.0/Lg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8" name="Connection79" type="4" refreshedVersion="3" background="1" saveData="1">
    <webPr sourceData="1" parsePre="1" consecutive="1" xl2000="1" url="file:///C:/Projects/Benchmarks/branches/v1.2_4.0/Lg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9" name="Connection8" type="4" refreshedVersion="3" background="1" saveData="1">
    <webPr sourceData="1" parsePre="1" consecutive="1" xl2000="1" url="file:///C:/Projects/v1.2_4.0/LgOff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80" name="Connection80" type="4" refreshedVersion="3" background="1" saveData="1">
    <webPr sourceData="1" parsePre="1" consecutive="1" xl2000="1" url="file:///C:/Projects/Benchmarks/branches/v1.2_4.0/Lg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1" name="Connection81" type="4" refreshedVersion="3" background="1" saveData="1">
    <webPr sourceData="1" parsePre="1" consecutive="1" xl2000="1" url="file:///C:/Projects/Benchmarks/branches/v1.2_4.0/Lg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2" name="Connection82" type="4" refreshedVersion="3" background="1" saveData="1">
    <webPr sourceData="1" parsePre="1" consecutive="1" xl2000="1" url="file:///C:/Projects/Benchmarks/branches/v1.2_4.0/Lg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3" name="Connection83" type="4" refreshedVersion="3" background="1" saveData="1">
    <webPr sourceData="1" parsePre="1" consecutive="1" xl2000="1" url="file:///C:/Projects/Benchmarks/branches/v1.2_4.0/Lg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4" name="Connection84" type="4" refreshedVersion="3" background="1" saveData="1">
    <webPr sourceData="1" parsePre="1" consecutive="1" xl2000="1" url="file:///C:/Projects/Benchmarks/branches/v1.2_4.0/Lg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5" name="Connection85" type="4" refreshedVersion="3" background="1" saveData="1">
    <webPr sourceData="1" parsePre="1" consecutive="1" xl2000="1" url="file:///C:/Projects/Benchmarks/branches/v1.2_4.0/Lg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6" name="Connection86" type="4" refreshedVersion="3" background="1" saveData="1">
    <webPr sourceData="1" parsePre="1" consecutive="1" xl2000="1" url="file:///C:/Projects/Benchmarks/branches/v1.2_4.0/Lg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7" name="Connection87" type="4" refreshedVersion="3" background="1" saveData="1">
    <webPr sourceData="1" parsePre="1" consecutive="1" xl2000="1" url="file:///C:/Projects/Benchmarks/branches/v1.2_4.0/Lg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8" name="Connection88" type="4" refreshedVersion="3" background="1" saveData="1">
    <webPr sourceData="1" parsePre="1" consecutive="1" xl2000="1" url="file:///C:/Projects/Benchmarks/branches/v1.2_4.0/Lg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9" name="Connection89" type="4" refreshedVersion="3" background="1" saveData="1">
    <webPr sourceData="1" parsePre="1" consecutive="1" xl2000="1" url="file:///C:/Projects/Benchmarks/branches/v1.2_4.0/Lg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90" name="Connection9" type="4" refreshedVersion="3" background="1" saveData="1">
    <webPr sourceData="1" parsePre="1" consecutive="1" xl2000="1" url="file:///C:/Projects/v1.2_4.0/LgOff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91" name="Connection90" type="4" refreshedVersion="3" background="1" saveData="1">
    <webPr sourceData="1" parsePre="1" consecutive="1" xl2000="1" url="file:///C:/Projects/Benchmarks/branches/v1.2_4.0/Lg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92" name="Connection91" type="4" refreshedVersion="3" background="1" saveData="1">
    <webPr sourceData="1" parsePre="1" consecutive="1" xl2000="1" url="file:///C:/Projects/Benchmarks/branches/v1.2_4.0/Lg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93" name="Connection92" type="4" refreshedVersion="3" background="1" saveData="1">
    <webPr sourceData="1" parsePre="1" consecutive="1" xl2000="1" url="file:///C:/Projects/Benchmarks/branches/v1.2_4.0/Lg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94" name="Connection93" type="4" refreshedVersion="3" background="1" saveData="1">
    <webPr sourceData="1" parsePre="1" consecutive="1" xl2000="1" url="file:///C:/Projects/Benchmarks/branches/v1.2_4.0/Lg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95" name="Connection94" type="4" refreshedVersion="3" background="1" saveData="1">
    <webPr sourceData="1" parsePre="1" consecutive="1" xl2000="1" url="file:///C:/Projects/Benchmarks/branches/v1.2_4.0/Lg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96" name="Connection95" type="4" refreshedVersion="3" background="1" saveData="1">
    <webPr sourceData="1" parsePre="1" consecutive="1" xl2000="1" url="file:///C:/Projects/Benchmarks/branches/v1.2_4.0/Lg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</connections>
</file>

<file path=xl/sharedStrings.xml><?xml version="1.0" encoding="utf-8"?>
<sst xmlns="http://schemas.openxmlformats.org/spreadsheetml/2006/main" count="8145" uniqueCount="737">
  <si>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</si>
  <si>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</si>
  <si>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</si>
  <si>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</si>
  <si>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</si>
  <si>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</si>
  <si>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</si>
  <si>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</si>
  <si>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</si>
  <si>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</si>
  <si>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</si>
  <si>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</si>
  <si>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</si>
  <si>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</si>
  <si>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</si>
  <si>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</si>
  <si>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</si>
  <si>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</si>
  <si>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</si>
  <si>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</si>
  <si>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</si>
  <si>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</si>
  <si>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</si>
  <si>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</si>
  <si>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</si>
  <si>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</si>
  <si>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</si>
  <si>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</si>
  <si>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</si>
  <si>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</si>
  <si>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</si>
  <si>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</si>
  <si>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</si>
  <si>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</si>
  <si>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</si>
  <si>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</si>
  <si>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</si>
  <si>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</si>
  <si>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</si>
  <si>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</si>
  <si>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</si>
  <si>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</si>
  <si>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</si>
  <si>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</si>
  <si>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</si>
  <si>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</si>
  <si>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</si>
  <si>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</si>
  <si>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</si>
  <si>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</si>
  <si>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</si>
  <si>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</si>
  <si>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</si>
  <si>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</si>
  <si>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</si>
  <si>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</si>
  <si>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</si>
  <si>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</si>
  <si>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</si>
  <si>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</si>
  <si>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</si>
  <si>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</si>
  <si>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</si>
  <si>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</si>
  <si>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</si>
  <si>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</si>
  <si>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</si>
  <si>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</si>
  <si>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</si>
  <si>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</si>
  <si>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</si>
  <si>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</si>
  <si>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</si>
  <si>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</si>
  <si>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</si>
  <si>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</si>
  <si>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</si>
  <si>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</si>
  <si>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</si>
  <si>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</si>
  <si>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</si>
  <si>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</si>
  <si>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</si>
  <si>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</si>
  <si>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</si>
  <si>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</si>
  <si>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</si>
  <si>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</si>
  <si>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</si>
  <si>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</si>
  <si>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</si>
  <si>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</si>
  <si>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</si>
  <si>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</si>
  <si>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</si>
  <si>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</si>
  <si>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</si>
  <si>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</si>
  <si>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</si>
  <si>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</si>
  <si>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</si>
  <si>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</si>
  <si>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</si>
  <si>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</si>
  <si>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</si>
  <si>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</si>
  <si>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</si>
  <si>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</si>
  <si>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</si>
  <si>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</si>
  <si>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</si>
  <si>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</si>
  <si>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</si>
  <si>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</si>
  <si>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</si>
  <si>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</si>
  <si>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</si>
  <si>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</si>
  <si>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</si>
  <si>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</si>
  <si>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</si>
  <si>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</si>
  <si>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</si>
  <si>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</si>
  <si>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</si>
  <si>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</si>
  <si>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</si>
  <si>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</si>
  <si>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</si>
  <si>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</si>
  <si>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</si>
  <si>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</si>
  <si>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</si>
  <si>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</si>
  <si>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</si>
  <si>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</si>
  <si>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</si>
  <si>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</si>
  <si>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</si>
  <si>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</si>
  <si>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</si>
  <si>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</si>
  <si>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</si>
  <si>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</si>
  <si>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</si>
  <si>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</si>
  <si>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</si>
  <si>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</si>
  <si>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</si>
  <si>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</si>
  <si>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</si>
  <si>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</si>
  <si>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</si>
  <si>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</si>
  <si>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</si>
  <si>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</si>
  <si>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</si>
  <si>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</si>
  <si>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</si>
  <si>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</si>
  <si>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</si>
  <si>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</si>
  <si>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</si>
  <si>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</si>
  <si>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</si>
  <si>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</si>
  <si>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</si>
  <si>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</si>
  <si>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</si>
  <si>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</si>
  <si>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</si>
  <si>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</si>
  <si>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</si>
  <si>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</si>
  <si>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</si>
  <si>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</si>
  <si>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</si>
  <si>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</si>
  <si>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</si>
  <si>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</si>
  <si>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</si>
  <si>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</si>
  <si>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</si>
  <si>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</si>
  <si>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</si>
  <si>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</si>
  <si>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</si>
  <si>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</si>
  <si>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</si>
  <si>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</si>
  <si>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Insulation entirely above deck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</si>
  <si>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</si>
  <si>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</si>
  <si>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</si>
  <si>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</si>
  <si>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</si>
  <si>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</si>
  <si>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</si>
  <si>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</si>
  <si>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</si>
  <si>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</si>
  <si>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</si>
  <si>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</si>
  <si>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</si>
  <si>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</si>
  <si>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</si>
  <si>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</si>
  <si>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</si>
  <si>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</si>
  <si>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</si>
  <si>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</si>
  <si>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</si>
  <si>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</si>
  <si>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</si>
  <si>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</si>
  <si>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</si>
  <si>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</si>
  <si>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</si>
  <si>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</si>
  <si>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</si>
  <si>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</si>
  <si>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</si>
  <si>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</si>
  <si>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</si>
  <si>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</si>
  <si>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</si>
  <si>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</si>
  <si>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</si>
  <si>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</si>
  <si>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</si>
  <si>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Benchmark Large Office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</si>
  <si>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</si>
  <si>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</si>
  <si>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</si>
  <si>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</si>
  <si>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</si>
  <si>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</si>
  <si>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</si>
  <si>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</si>
  <si>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</si>
  <si>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</si>
  <si>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</si>
  <si>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</si>
  <si>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</si>
  <si>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</si>
  <si>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</si>
  <si>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</si>
  <si>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</si>
  <si>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</si>
  <si>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</si>
  <si>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</si>
  <si>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</si>
  <si>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</si>
  <si>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</si>
  <si>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</si>
  <si>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</si>
  <si>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</si>
  <si>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</si>
  <si>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</si>
  <si>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</si>
  <si>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</si>
  <si>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Water cooled chiller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</si>
  <si>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</si>
  <si>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</si>
  <si>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</si>
  <si>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</si>
  <si>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</si>
  <si>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</si>
  <si>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</si>
  <si>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</si>
  <si>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</si>
  <si>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</si>
  <si>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</si>
  <si>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</si>
  <si>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</si>
  <si>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</si>
  <si>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</si>
  <si>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</si>
  <si>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</si>
  <si>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</si>
  <si>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</si>
  <si>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</si>
  <si>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</si>
  <si>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</si>
  <si>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</si>
  <si>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</si>
  <si>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</si>
  <si>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</si>
  <si>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</si>
  <si>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</si>
  <si>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</si>
  <si>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</si>
  <si>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</si>
  <si>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</si>
  <si>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</si>
  <si>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</si>
  <si>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</si>
  <si>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</si>
  <si>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</si>
  <si>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</si>
  <si>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</si>
  <si>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</si>
  <si>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</si>
  <si>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</si>
  <si>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</si>
  <si>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</si>
  <si>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</si>
  <si>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</si>
  <si>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</si>
  <si>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</si>
  <si>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</si>
  <si>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</si>
  <si>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</si>
  <si>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</si>
  <si>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</si>
  <si>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</si>
  <si>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MinRelHumSetSch</t>
  </si>
  <si>
    <t>MaxRelHumSetSch</t>
  </si>
  <si>
    <t>Core_bottom Water Equipment Latent fract sched</t>
  </si>
  <si>
    <t>Core_bottom Water Equipment Sensible fract sched</t>
  </si>
  <si>
    <t>Core_bottom Water Equipment Temp Sched</t>
  </si>
  <si>
    <t>Core_bottom Water Equipment Hot Supply Temp Sched</t>
  </si>
  <si>
    <t>Core_mid Water Equipment Latent fract sched</t>
  </si>
  <si>
    <t>Core_mid Water Equipment Sensible fract sched</t>
  </si>
  <si>
    <t>Core_mid Water Equipment Temp Sched</t>
  </si>
  <si>
    <t>Core_mid Water Equipment Hot Supply Temp Sched</t>
  </si>
  <si>
    <t>Core_top Water Equipment Latent fract sched</t>
  </si>
  <si>
    <t>Core_top Water Equipment Sensible fract sched</t>
  </si>
  <si>
    <t>Core_top Water Equipment Temp Sched</t>
  </si>
  <si>
    <t>Core_top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</si>
  <si>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</si>
  <si>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</si>
  <si>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</si>
  <si>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</si>
  <si>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Large Office new construction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</si>
  <si>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</si>
  <si>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</si>
  <si>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</si>
  <si>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</si>
  <si>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</si>
  <si>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</si>
  <si>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</si>
  <si>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</si>
  <si>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</si>
  <si>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</si>
  <si>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</si>
  <si>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</si>
  <si>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</si>
  <si>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</si>
  <si>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</si>
  <si>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</si>
  <si>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</si>
  <si>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</si>
  <si>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</si>
  <si>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</si>
  <si>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</si>
  <si>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</si>
  <si>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</si>
  <si>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</si>
  <si>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</si>
  <si>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CORE_BOTTOM</t>
  </si>
  <si>
    <t>CORE_MID</t>
  </si>
  <si>
    <t>CORE_TOP</t>
  </si>
  <si>
    <t>PERIMETER_BOT_ZN_3</t>
  </si>
  <si>
    <t>PERIMETER_BOT_ZN_2</t>
  </si>
  <si>
    <t>PERIMETER_BOT_ZN_1</t>
  </si>
  <si>
    <t>PERIMETER_BOT_ZN_4</t>
  </si>
  <si>
    <t>PERIMETER_MID_ZN_3</t>
  </si>
  <si>
    <t>PERIMETER_MID_ZN_2</t>
  </si>
  <si>
    <t>PERIMETER_MID_ZN_1</t>
  </si>
  <si>
    <t>PERIMETER_MID_ZN_4</t>
  </si>
  <si>
    <t>PERIMETER_TOP_ZN_3</t>
  </si>
  <si>
    <t>PERIMETER_TOP_ZN_2</t>
  </si>
  <si>
    <t>PERIMETER_TOP_ZN_1</t>
  </si>
  <si>
    <t>PERIMETER_TOP_ZN_4</t>
  </si>
  <si>
    <t>GROUNDFLOOR_PLENUM</t>
  </si>
  <si>
    <t>MIDFLOOR_PLENUM</t>
  </si>
  <si>
    <t>TOPFLOOR_PLENUM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</si>
  <si>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</si>
  <si>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</si>
  <si>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</si>
  <si>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</si>
  <si>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</si>
  <si>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</si>
  <si>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</si>
  <si>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</si>
  <si>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</si>
  <si>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BASEMENT_WALL_NORTH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</si>
  <si>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</si>
  <si>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</si>
  <si>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</si>
  <si>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</si>
  <si>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</si>
  <si>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</si>
  <si>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</si>
  <si>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</si>
  <si>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PERIMETER_BOT_ZN_3_WALL_NORTH</t>
  </si>
  <si>
    <t>PERIMETER_BOT_ZN_2_WALL_EAST</t>
  </si>
  <si>
    <t>PERIMETER_BOT_ZN_1_WALL_SOUTH</t>
  </si>
  <si>
    <t>PERIMETER_BOT_ZN_4_WALL_WEST</t>
  </si>
  <si>
    <t>PERIMETER_MID_ZN_3_WALL_NORTH</t>
  </si>
  <si>
    <t>PERIMETER_MID_ZN_2_WALL_EAST</t>
  </si>
  <si>
    <t>PERIMETER_MID_ZN_1_WALL_SOUTH</t>
  </si>
  <si>
    <t>PERIMETER_MID_ZN_4_WALL_WEST</t>
  </si>
  <si>
    <t>PERIMETER_TOP_ZN_3_WALL_NORTH</t>
  </si>
  <si>
    <t>PERIMETER_TOP_ZN_2_WALL_EAST</t>
  </si>
  <si>
    <t>PERIMETER_TOP_ZN_1_WALL_SOUTH</t>
  </si>
  <si>
    <t>PERIMETER_TOP_ZN_4_WALL_WEST</t>
  </si>
  <si>
    <t>GROUNDFLOOR_PLENUM_WEST</t>
  </si>
  <si>
    <t>GROUNDFLOOR_PLENUM_WALL_SOUTH</t>
  </si>
  <si>
    <t>GROUNDFLOOR_PLENUM_WALL_EAST</t>
  </si>
  <si>
    <t>GROUNDFLOOR_PLENUM_WALL_NORTH</t>
  </si>
  <si>
    <t>MIDFLOOR_PLENUM_WALL_NORTH</t>
  </si>
  <si>
    <t>MIDFLOOR_PLENUM_WALL_WEST</t>
  </si>
  <si>
    <t>MIDFLOOR_PLENUM_WALL_SOUTH</t>
  </si>
  <si>
    <t>MIDFLOOR_PLENUM_WALL_EAST</t>
  </si>
  <si>
    <t>TOPFLOOR_PLENUM_WALL_NORTH</t>
  </si>
  <si>
    <t>TOPFLOOR_PLENUM_WALL_EAST</t>
  </si>
  <si>
    <t>TOPFLOOR_PLENUM_WALL_WEST</t>
  </si>
  <si>
    <t>TOPFLOOR_PLENUM_WALL_SOUTH</t>
  </si>
  <si>
    <t>BUILDING_ROOF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</si>
  <si>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</si>
  <si>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</si>
  <si>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</si>
  <si>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</si>
  <si>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</si>
  <si>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</si>
  <si>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PERIMETER_BOT_ZN_3_WALL_NORTH_WINDOW</t>
  </si>
  <si>
    <t>PERIMETER_BOT_ZN_2_WALL_EAST_WINDOW</t>
  </si>
  <si>
    <t>PERIMETER_BOT_ZN_1_WALL_SOUTH_WINDOW</t>
  </si>
  <si>
    <t>PERIMETER_BOT_ZN_4_WALL_WEST_WINDOW</t>
  </si>
  <si>
    <t>PERIMETER_MID_ZN_3_WALL_NORTH_WINDOW</t>
  </si>
  <si>
    <t>PERIMETER_MID_ZN_2_WALL_EAST_WINDOW</t>
  </si>
  <si>
    <t>PERIMETER_MID_ZN_1_WALL_SOUTH_WINDOW</t>
  </si>
  <si>
    <t>PERIMETER_MID_ZN_4_WALL_WEST_WINDOW</t>
  </si>
  <si>
    <t>PERIMETER_TOP_ZN_3_WALL_NORTH_WINDOW</t>
  </si>
  <si>
    <t>PERIMETER_TOP_ZN_2_WALL_EAST_WINDOW</t>
  </si>
  <si>
    <t>PERIMETER_TOP_ZN_1_WALL_SOUTH_WINDOW</t>
  </si>
  <si>
    <t>PERIMETER_TOP_ZN_4_WALL_WEST_WINDOW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</si>
  <si>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</si>
  <si>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</si>
  <si>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</si>
  <si>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</si>
  <si>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</si>
  <si>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</si>
  <si>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</si>
  <si>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</si>
  <si>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</si>
  <si>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TOWERWATERSYS COOLTOWER</t>
  </si>
  <si>
    <t>CoolingTower:SingleSpeed</t>
  </si>
  <si>
    <t>Nominal Total Capacity [W]</t>
  </si>
  <si>
    <t>Nominal Sensible Capacity [W]</t>
  </si>
  <si>
    <t>Nominal Latent Capacity [W]</t>
  </si>
  <si>
    <t>Nominal Sensible Heat Ratio</t>
  </si>
  <si>
    <t>VAV_5_COOLC</t>
  </si>
  <si>
    <t>Coil:Cooling:Water</t>
  </si>
  <si>
    <t>-</t>
  </si>
  <si>
    <t>VAV_1_COOLC</t>
  </si>
  <si>
    <t>VAV_2_COOLC</t>
  </si>
  <si>
    <t>VAV_3_COOLC</t>
  </si>
  <si>
    <t>BASEMENT VAV BOX REHEAT COIL</t>
  </si>
  <si>
    <t>Coil:Heating:Water</t>
  </si>
  <si>
    <t>CORE_BOTTOM VAV BOX REHEAT COIL</t>
  </si>
  <si>
    <t>CORE_MID VAV BOX REHEAT COIL</t>
  </si>
  <si>
    <t>CORE_TOP VAV BOX REHEAT COIL</t>
  </si>
  <si>
    <t>PERIMETER_BOT_ZN_3 VAV BOX REHEAT COIL</t>
  </si>
  <si>
    <t>PERIMETER_BOT_ZN_2 VAV BOX REHEAT COIL</t>
  </si>
  <si>
    <t>PERIMETER_BOT_ZN_1 VAV BOX REHEAT COIL</t>
  </si>
  <si>
    <t>PERIMETER_BOT_ZN_4 VAV BOX REHEAT COIL</t>
  </si>
  <si>
    <t>PERIMETER_MID_ZN_3 VAV BOX REHEAT COIL</t>
  </si>
  <si>
    <t>PERIMETER_MID_ZN_2 VAV BOX REHEAT COIL</t>
  </si>
  <si>
    <t>PERIMETER_MID_ZN_1 VAV BOX REHEAT COIL</t>
  </si>
  <si>
    <t>PERIMETER_MID_ZN_4 VAV BOX REHEAT COIL</t>
  </si>
  <si>
    <t>PERIMETER_TOP_ZN_3 VAV BOX REHEAT COIL</t>
  </si>
  <si>
    <t>PERIMETER_TOP_ZN_2 VAV BOX REHEAT COIL</t>
  </si>
  <si>
    <t>PERIMETER_TOP_ZN_1 VAV BOX REHEAT COIL</t>
  </si>
  <si>
    <t>PERIMETER_TOP_ZN_4 VAV BOX REHEAT COIL</t>
  </si>
  <si>
    <t>VAV_5_HEATC</t>
  </si>
  <si>
    <t>VAV_1_HEATC</t>
  </si>
  <si>
    <t>VAV_2_HEATC</t>
  </si>
  <si>
    <t>VAV_3_HEATC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</si>
  <si>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</si>
  <si>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</si>
  <si>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</si>
  <si>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</si>
  <si>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</si>
  <si>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</si>
  <si>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VAV_5_FAN</t>
  </si>
  <si>
    <t>Fan:VariableVolume</t>
  </si>
  <si>
    <t>Fan Energy</t>
  </si>
  <si>
    <t>VAV_1_FAN</t>
  </si>
  <si>
    <t>VAV_2_FAN</t>
  </si>
  <si>
    <t>VAV_3_FAN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</si>
  <si>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</si>
  <si>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</si>
  <si>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</si>
  <si>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</si>
  <si>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</si>
  <si>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</si>
  <si>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</si>
  <si>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</si>
  <si>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</si>
  <si>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TOWERWATERSYS PUMP</t>
  </si>
  <si>
    <t>Pump:ConstantSpeed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</si>
  <si>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</si>
  <si>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</si>
  <si>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</si>
  <si>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</si>
  <si>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</si>
  <si>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</si>
  <si>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</si>
  <si>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</si>
  <si>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</si>
  <si>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</si>
  <si>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</si>
  <si>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</si>
  <si>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</si>
  <si>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</si>
  <si>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</si>
  <si>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</si>
  <si>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</si>
  <si>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</si>
  <si>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</si>
  <si>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</si>
  <si>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</si>
  <si>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</si>
  <si>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</si>
  <si>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</si>
  <si>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</si>
  <si>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</si>
  <si>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</si>
  <si>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</si>
  <si>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</si>
  <si>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</si>
  <si>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</si>
  <si>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</si>
  <si>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</si>
  <si>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</si>
  <si>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</si>
  <si>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</si>
  <si>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</si>
  <si>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</si>
  <si>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{AT MAX/MIN} [W]</t>
  </si>
  <si>
    <t>EXTERIOREQUIPMENT:ELECTRICITY {AT MAX/MIN} [W]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</si>
  <si>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</si>
  <si>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</si>
  <si>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</si>
  <si>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</si>
  <si>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</si>
  <si>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</si>
  <si>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15-MAY-15:00</t>
  </si>
  <si>
    <t>05-SEP-07:00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</si>
  <si>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</si>
  <si>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</si>
  <si>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</si>
  <si>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</si>
  <si>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</si>
  <si>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</si>
  <si>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29-MAR-07:00</t>
  </si>
  <si>
    <t>30-MAY-07:00</t>
  </si>
  <si>
    <t>31-AUG-15:00</t>
  </si>
  <si>
    <t>17-MAR-15:00</t>
  </si>
  <si>
    <t>28-JUN-15:00</t>
  </si>
  <si>
    <t>11-JUL-15:00</t>
  </si>
  <si>
    <t>20-APR-15:00</t>
  </si>
  <si>
    <t>31-MAY-15:00</t>
  </si>
  <si>
    <t>08-JUN-15:00</t>
  </si>
  <si>
    <t>03-JUL-15:30</t>
  </si>
  <si>
    <t>05-SEP-15:00</t>
  </si>
  <si>
    <t>22-NOV-08:00</t>
  </si>
  <si>
    <t>11-APR-15:00</t>
  </si>
  <si>
    <t>27-JUN-15:00</t>
  </si>
  <si>
    <t>16-JUN-15:00</t>
  </si>
  <si>
    <t>13-FEB-08:00</t>
  </si>
  <si>
    <t>04-APR-07:00</t>
  </si>
  <si>
    <t>30-JUN-15:00</t>
  </si>
  <si>
    <t>03-OCT-07:00</t>
  </si>
  <si>
    <t>08-DEC-08:00</t>
  </si>
  <si>
    <t>21-APR-15:30</t>
  </si>
  <si>
    <t>31-JUL-15:00</t>
  </si>
  <si>
    <t>09-AUG-15:00</t>
  </si>
  <si>
    <t>01-SEP-15:00</t>
  </si>
  <si>
    <t>06-OCT-15:30</t>
  </si>
  <si>
    <t>07-JUL-07:00</t>
  </si>
  <si>
    <t>07-SEP-15:00</t>
  </si>
  <si>
    <t>BELOW-GRADE-WALL-NONRES</t>
  </si>
  <si>
    <t>EXT-SLAB</t>
  </si>
  <si>
    <t>EXT-WALLS-MASS-NONRES</t>
  </si>
  <si>
    <t>ROOF-IEAD-NONRES</t>
  </si>
  <si>
    <t>WINDOW-90.1-2004-NONRES-FIXED</t>
  </si>
  <si>
    <t>03-JAN-08:00</t>
  </si>
  <si>
    <t>18-JUL-15:00</t>
  </si>
  <si>
    <t>30-MAY-15:00</t>
  </si>
  <si>
    <t>24-JAN-16:00</t>
  </si>
  <si>
    <t>03-JUL-15:00</t>
  </si>
  <si>
    <t>20-OCT-15:00</t>
  </si>
  <si>
    <t>16-AUG-15:00</t>
  </si>
  <si>
    <t>08-NOV-08:00</t>
  </si>
  <si>
    <t>18-DEC-08:00</t>
  </si>
  <si>
    <t>31-MAR-15:30</t>
  </si>
  <si>
    <t>07-AUG-15:00</t>
  </si>
  <si>
    <t>21-APR-15:00</t>
  </si>
  <si>
    <t>05-MAY-15:00</t>
  </si>
  <si>
    <t>30-MAY-08:00</t>
  </si>
  <si>
    <t>31-OCT-07:00</t>
  </si>
  <si>
    <t>26-APR-15:00</t>
  </si>
  <si>
    <t>24-MAY-15:00</t>
  </si>
  <si>
    <t>30-AUG-15:30</t>
  </si>
  <si>
    <t>10-NOV-13:00</t>
  </si>
  <si>
    <t>23-MAR-15:00</t>
  </si>
  <si>
    <t>14-APR-15:00</t>
  </si>
  <si>
    <t>29-JUN-15:00</t>
  </si>
  <si>
    <t>13-JUL-15:00</t>
  </si>
  <si>
    <t>25-AUG-15:00</t>
  </si>
  <si>
    <t>21-JUL-15:00</t>
  </si>
  <si>
    <t>weighting factor is for all of 3B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</si>
  <si>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</si>
  <si>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</si>
  <si>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</si>
  <si>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</si>
  <si>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03-JAN-08:30</t>
  </si>
  <si>
    <t>28-JUN-15:30</t>
  </si>
  <si>
    <t>05-JUL-07:00</t>
  </si>
  <si>
    <t>20-DEC-08:00</t>
  </si>
  <si>
    <t>02-AUG-15:30</t>
  </si>
  <si>
    <t>25-JUL-15:00</t>
  </si>
  <si>
    <t>09-JAN-08:00</t>
  </si>
  <si>
    <t>04-AUG-08:00</t>
  </si>
  <si>
    <t>06-APR-15:30</t>
  </si>
  <si>
    <t>23-JAN-16:19</t>
  </si>
  <si>
    <t>22-FEB-16:10</t>
  </si>
  <si>
    <t>27-MAR-15:20</t>
  </si>
  <si>
    <t>03-APR-15:09</t>
  </si>
  <si>
    <t>27-JUN-15:39</t>
  </si>
  <si>
    <t>21-AUG-15:09</t>
  </si>
  <si>
    <t>11-SEP-15:09</t>
  </si>
  <si>
    <t>01-NOV-15:09</t>
  </si>
  <si>
    <t>15-DEC-16:10</t>
  </si>
  <si>
    <t>15-FEB-16:10</t>
  </si>
  <si>
    <t>25-APR-15:09</t>
  </si>
  <si>
    <t>15-SEP-15:20</t>
  </si>
  <si>
    <t>30-OCT-15:09</t>
  </si>
  <si>
    <t>27-NOV-08:00</t>
  </si>
  <si>
    <t>26-JAN-16:10</t>
  </si>
  <si>
    <t>28-FEB-16:10</t>
  </si>
  <si>
    <t>17-APR-15:09</t>
  </si>
  <si>
    <t>03-OCT-13:09</t>
  </si>
  <si>
    <t>13-NOV-16:10</t>
  </si>
  <si>
    <t>11-DEC-16:10</t>
  </si>
  <si>
    <t>22-FEB-08:09</t>
  </si>
  <si>
    <t>29-MAR-15:09</t>
  </si>
  <si>
    <t>14-AUG-15:00</t>
  </si>
  <si>
    <t>26-DEC-16:10</t>
  </si>
  <si>
    <t>25-JAN-16:10</t>
  </si>
  <si>
    <t>31-MAR-15:09</t>
  </si>
  <si>
    <t>29-JUN-07:00</t>
  </si>
  <si>
    <t>24-JUL-15:09</t>
  </si>
  <si>
    <t>08-SEP-07:00</t>
  </si>
  <si>
    <t>19-OCT-15:30</t>
  </si>
  <si>
    <t>18-JAN-16:10</t>
  </si>
  <si>
    <t>08-FEB-16:10</t>
  </si>
  <si>
    <t>01-SEP-15:09</t>
  </si>
  <si>
    <t>03-OCT-15:09</t>
  </si>
  <si>
    <t>10-NOV-16:10</t>
  </si>
  <si>
    <t>05-DEC-16:10</t>
  </si>
  <si>
    <t>06-JAN-16:10</t>
  </si>
  <si>
    <t>20-MAR-15:09</t>
  </si>
  <si>
    <t>13-APR-15:09</t>
  </si>
  <si>
    <t>25-MAY-15:50</t>
  </si>
  <si>
    <t>03-JUL-15:09</t>
  </si>
  <si>
    <t>14-AUG-15:09</t>
  </si>
  <si>
    <t>28-SEP-15:09</t>
  </si>
  <si>
    <t>13-OCT-15:09</t>
  </si>
  <si>
    <t>16-NOV-16:10</t>
  </si>
  <si>
    <t>12-DEC-08:09</t>
  </si>
  <si>
    <t>09-MAR-16:10</t>
  </si>
  <si>
    <t>25-JUL-15:39</t>
  </si>
  <si>
    <t>09-AUG-15:09</t>
  </si>
  <si>
    <t>05-SEP-15:09</t>
  </si>
  <si>
    <t>03-NOV-15:09</t>
  </si>
  <si>
    <t>14-FEB-16:10</t>
  </si>
  <si>
    <t>02-MAR-16:10</t>
  </si>
  <si>
    <t>11-OCT-15:39</t>
  </si>
  <si>
    <t>08-NOV-16:10</t>
  </si>
  <si>
    <t>30-JAN-08:09</t>
  </si>
  <si>
    <t>21-FEB-16:10</t>
  </si>
  <si>
    <t>29-MAR-15:30</t>
  </si>
  <si>
    <t>14-APR-15:09</t>
  </si>
  <si>
    <t>07-AUG-15:09</t>
  </si>
  <si>
    <t>17-OCT-15:09</t>
  </si>
  <si>
    <t>14-DEC-08:20</t>
  </si>
  <si>
    <t>09-JAN-08:50</t>
  </si>
  <si>
    <t>27-FEB-08:09</t>
  </si>
  <si>
    <t>31-MAR-15:50</t>
  </si>
  <si>
    <t>10-APR-07:00</t>
  </si>
  <si>
    <t>13-JUL-15:09</t>
  </si>
  <si>
    <t>04-AUG-15:50</t>
  </si>
  <si>
    <t>07-SEP-15:09</t>
  </si>
  <si>
    <t>02-NOV-07:00</t>
  </si>
  <si>
    <t>11-DEC-08:09</t>
  </si>
  <si>
    <t>27-JAN-16:10</t>
  </si>
  <si>
    <t>08-FEB-08:20</t>
  </si>
  <si>
    <t>30-MAR-15:09</t>
  </si>
  <si>
    <t>17-JUL-15:09</t>
  </si>
  <si>
    <t>05-OCT-15:39</t>
  </si>
  <si>
    <t>01-DEC-08:30</t>
  </si>
  <si>
    <t>02-JAN-08:50</t>
  </si>
  <si>
    <t>08-FEB-08:30</t>
  </si>
  <si>
    <t>31-MAY-15:09</t>
  </si>
  <si>
    <t>22-SEP-15:00</t>
  </si>
  <si>
    <t>06-OCT-15:09</t>
  </si>
  <si>
    <t>02-NOV-15:09</t>
  </si>
  <si>
    <t>20-DEC-08:39</t>
  </si>
  <si>
    <t>10-JAN-08:09</t>
  </si>
  <si>
    <t>03-FEB-16:10</t>
  </si>
  <si>
    <t>16-MAY-15:00</t>
  </si>
  <si>
    <t>26-JUN-15:39</t>
  </si>
  <si>
    <t>06-OCT-15:20</t>
  </si>
  <si>
    <t>21-NOV-16:10</t>
  </si>
  <si>
    <t>01-DEC-08:50</t>
  </si>
  <si>
    <t>27-JAN-08:39</t>
  </si>
  <si>
    <t>06-FEB-08:30</t>
  </si>
  <si>
    <t>09-MAR-08:30</t>
  </si>
  <si>
    <t>04-APR-15:09</t>
  </si>
  <si>
    <t>14-JUN-15:09</t>
  </si>
  <si>
    <t>11-AUG-15:39</t>
  </si>
  <si>
    <t>07-SEP-15:20</t>
  </si>
  <si>
    <t>30-NOV-08:20</t>
  </si>
  <si>
    <t>18-DEC-08:30</t>
  </si>
  <si>
    <t>02-FEB-08:50</t>
  </si>
  <si>
    <t>03-MAR-08:00</t>
  </si>
  <si>
    <t>07-APR-07:49</t>
  </si>
  <si>
    <t>24-MAY-15:09</t>
  </si>
  <si>
    <t>21-JUN-15:50</t>
  </si>
  <si>
    <t>15-AUG-15:09</t>
  </si>
  <si>
    <t>10-OCT-07:10</t>
  </si>
  <si>
    <t>28-DEC-08:20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</si>
</sst>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4" fontId="2" fillId="0" borderId="0" xfId="5" applyNumberFormat="1"/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0.10114192495921748"/>
          <c:w val="0.87569367369590234"/>
          <c:h val="0.6884176182707996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LocationSummary!$C$57:$R$57</c:f>
              <c:numCache>
                <c:formatCode>#,##0.00</c:formatCode>
                <c:ptCount val="16"/>
                <c:pt idx="0">
                  <c:v>1204480.5555555555</c:v>
                </c:pt>
                <c:pt idx="1">
                  <c:v>963350</c:v>
                </c:pt>
                <c:pt idx="2">
                  <c:v>761125</c:v>
                </c:pt>
                <c:pt idx="3">
                  <c:v>610705.5555555555</c:v>
                </c:pt>
                <c:pt idx="4">
                  <c:v>391294.44444444444</c:v>
                </c:pt>
                <c:pt idx="5">
                  <c:v>481955.55555555556</c:v>
                </c:pt>
                <c:pt idx="6">
                  <c:v>176263.88888888888</c:v>
                </c:pt>
                <c:pt idx="7">
                  <c:v>545975</c:v>
                </c:pt>
                <c:pt idx="8">
                  <c:v>306702.77777777775</c:v>
                </c:pt>
                <c:pt idx="9">
                  <c:v>147647.22222222222</c:v>
                </c:pt>
                <c:pt idx="10">
                  <c:v>366655.55555555556</c:v>
                </c:pt>
                <c:pt idx="11">
                  <c:v>220611.11111111112</c:v>
                </c:pt>
                <c:pt idx="12">
                  <c:v>304811.11111111112</c:v>
                </c:pt>
                <c:pt idx="13">
                  <c:v>153827.77777777778</c:v>
                </c:pt>
                <c:pt idx="14">
                  <c:v>160233.33333333334</c:v>
                </c:pt>
                <c:pt idx="15">
                  <c:v>117350</c:v>
                </c:pt>
              </c:numCache>
            </c:numRef>
          </c:val>
        </c:ser>
        <c:ser>
          <c:idx val="4"/>
          <c:order val="1"/>
          <c:tx>
            <c:strRef>
              <c:f>LocationSummary!$B$58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LocationSummary!$C$58:$R$58</c:f>
              <c:numCache>
                <c:formatCode>#,##0.00</c:formatCode>
                <c:ptCount val="16"/>
                <c:pt idx="0">
                  <c:v>1427038.888888889</c:v>
                </c:pt>
                <c:pt idx="1">
                  <c:v>1427038.888888889</c:v>
                </c:pt>
                <c:pt idx="2">
                  <c:v>1427038.888888889</c:v>
                </c:pt>
                <c:pt idx="3">
                  <c:v>1427038.888888889</c:v>
                </c:pt>
                <c:pt idx="4">
                  <c:v>1427038.888888889</c:v>
                </c:pt>
                <c:pt idx="5">
                  <c:v>1427038.888888889</c:v>
                </c:pt>
                <c:pt idx="6">
                  <c:v>1427038.888888889</c:v>
                </c:pt>
                <c:pt idx="7">
                  <c:v>1427038.888888889</c:v>
                </c:pt>
                <c:pt idx="8">
                  <c:v>1427038.888888889</c:v>
                </c:pt>
                <c:pt idx="9">
                  <c:v>1427038.888888889</c:v>
                </c:pt>
                <c:pt idx="10">
                  <c:v>1427038.888888889</c:v>
                </c:pt>
                <c:pt idx="11">
                  <c:v>1427038.888888889</c:v>
                </c:pt>
                <c:pt idx="12">
                  <c:v>1427038.888888889</c:v>
                </c:pt>
                <c:pt idx="13">
                  <c:v>1427038.888888889</c:v>
                </c:pt>
                <c:pt idx="14">
                  <c:v>1427038.888888889</c:v>
                </c:pt>
                <c:pt idx="15">
                  <c:v>1427038.888888889</c:v>
                </c:pt>
              </c:numCache>
            </c:numRef>
          </c:val>
        </c:ser>
        <c:ser>
          <c:idx val="6"/>
          <c:order val="2"/>
          <c:tx>
            <c:strRef>
              <c:f>LocationSummary!$B$59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10922.222222222223</c:v>
                </c:pt>
                <c:pt idx="1">
                  <c:v>10919.444444444445</c:v>
                </c:pt>
                <c:pt idx="2">
                  <c:v>10916.666666666666</c:v>
                </c:pt>
                <c:pt idx="3">
                  <c:v>10913.888888888889</c:v>
                </c:pt>
                <c:pt idx="4">
                  <c:v>10905.555555555555</c:v>
                </c:pt>
                <c:pt idx="5">
                  <c:v>10905.555555555555</c:v>
                </c:pt>
                <c:pt idx="6">
                  <c:v>10911.111111111111</c:v>
                </c:pt>
                <c:pt idx="7">
                  <c:v>10902.777777777777</c:v>
                </c:pt>
                <c:pt idx="8">
                  <c:v>10908.333333333334</c:v>
                </c:pt>
                <c:pt idx="9">
                  <c:v>10886.111111111111</c:v>
                </c:pt>
                <c:pt idx="10">
                  <c:v>10905.555555555555</c:v>
                </c:pt>
                <c:pt idx="11">
                  <c:v>10900</c:v>
                </c:pt>
                <c:pt idx="12">
                  <c:v>10897.222222222223</c:v>
                </c:pt>
                <c:pt idx="13">
                  <c:v>10894.444444444445</c:v>
                </c:pt>
                <c:pt idx="14">
                  <c:v>10888.888888888889</c:v>
                </c:pt>
                <c:pt idx="15">
                  <c:v>10822.222222222223</c:v>
                </c:pt>
              </c:numCache>
            </c:numRef>
          </c:val>
        </c:ser>
        <c:ser>
          <c:idx val="7"/>
          <c:order val="3"/>
          <c:tx>
            <c:strRef>
              <c:f>LocationSummary!$B$60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1605172.2222222222</c:v>
                </c:pt>
                <c:pt idx="1">
                  <c:v>1605172.2222222222</c:v>
                </c:pt>
                <c:pt idx="2">
                  <c:v>1605172.2222222222</c:v>
                </c:pt>
                <c:pt idx="3">
                  <c:v>1605172.2222222222</c:v>
                </c:pt>
                <c:pt idx="4">
                  <c:v>1605172.2222222222</c:v>
                </c:pt>
                <c:pt idx="5">
                  <c:v>1605172.2222222222</c:v>
                </c:pt>
                <c:pt idx="6">
                  <c:v>1605172.2222222222</c:v>
                </c:pt>
                <c:pt idx="7">
                  <c:v>1605172.2222222222</c:v>
                </c:pt>
                <c:pt idx="8">
                  <c:v>1605172.2222222222</c:v>
                </c:pt>
                <c:pt idx="9">
                  <c:v>1605172.2222222222</c:v>
                </c:pt>
                <c:pt idx="10">
                  <c:v>1605172.2222222222</c:v>
                </c:pt>
                <c:pt idx="11">
                  <c:v>1605172.2222222222</c:v>
                </c:pt>
                <c:pt idx="12">
                  <c:v>1605172.2222222222</c:v>
                </c:pt>
                <c:pt idx="13">
                  <c:v>1605172.2222222222</c:v>
                </c:pt>
                <c:pt idx="14">
                  <c:v>1605172.2222222222</c:v>
                </c:pt>
                <c:pt idx="15">
                  <c:v>1605172.2222222222</c:v>
                </c:pt>
              </c:numCache>
            </c:numRef>
          </c:val>
        </c:ser>
        <c:ser>
          <c:idx val="3"/>
          <c:order val="4"/>
          <c:tx>
            <c:strRef>
              <c:f>LocationSummary!$B$62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160169.44444444444</c:v>
                </c:pt>
                <c:pt idx="1">
                  <c:v>156480.55555555556</c:v>
                </c:pt>
                <c:pt idx="2">
                  <c:v>191877.77777777778</c:v>
                </c:pt>
                <c:pt idx="3">
                  <c:v>141941.66666666666</c:v>
                </c:pt>
                <c:pt idx="4">
                  <c:v>126902.77777777778</c:v>
                </c:pt>
                <c:pt idx="5">
                  <c:v>162558.33333333334</c:v>
                </c:pt>
                <c:pt idx="6">
                  <c:v>141147.22222222222</c:v>
                </c:pt>
                <c:pt idx="7">
                  <c:v>149091.66666666666</c:v>
                </c:pt>
                <c:pt idx="8">
                  <c:v>175016.66666666666</c:v>
                </c:pt>
                <c:pt idx="9">
                  <c:v>141675</c:v>
                </c:pt>
                <c:pt idx="10">
                  <c:v>168108.33333333334</c:v>
                </c:pt>
                <c:pt idx="11">
                  <c:v>169452.77777777778</c:v>
                </c:pt>
                <c:pt idx="12">
                  <c:v>163583.33333333334</c:v>
                </c:pt>
                <c:pt idx="13">
                  <c:v>166286.11111111112</c:v>
                </c:pt>
                <c:pt idx="14">
                  <c:v>178519.44444444444</c:v>
                </c:pt>
                <c:pt idx="15">
                  <c:v>249527.77777777778</c:v>
                </c:pt>
              </c:numCache>
            </c:numRef>
          </c:val>
        </c:ser>
        <c:ser>
          <c:idx val="0"/>
          <c:order val="5"/>
          <c:tx>
            <c:strRef>
              <c:f>LocationSummary!$B$63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289772.22222222225</c:v>
                </c:pt>
                <c:pt idx="1">
                  <c:v>277913.88888888888</c:v>
                </c:pt>
                <c:pt idx="2">
                  <c:v>260897.22222222222</c:v>
                </c:pt>
                <c:pt idx="3">
                  <c:v>243136.11111111112</c:v>
                </c:pt>
                <c:pt idx="4">
                  <c:v>191225</c:v>
                </c:pt>
                <c:pt idx="5">
                  <c:v>181702.77777777778</c:v>
                </c:pt>
                <c:pt idx="6">
                  <c:v>144213.88888888888</c:v>
                </c:pt>
                <c:pt idx="7">
                  <c:v>253650</c:v>
                </c:pt>
                <c:pt idx="8">
                  <c:v>138291.66666666666</c:v>
                </c:pt>
                <c:pt idx="9">
                  <c:v>106363.88888888889</c:v>
                </c:pt>
                <c:pt idx="10">
                  <c:v>172422.22222222222</c:v>
                </c:pt>
                <c:pt idx="11">
                  <c:v>118025</c:v>
                </c:pt>
                <c:pt idx="12">
                  <c:v>151450</c:v>
                </c:pt>
                <c:pt idx="13">
                  <c:v>102244.44444444444</c:v>
                </c:pt>
                <c:pt idx="14">
                  <c:v>118147.22222222222</c:v>
                </c:pt>
                <c:pt idx="15">
                  <c:v>132369.44444444444</c:v>
                </c:pt>
              </c:numCache>
            </c:numRef>
          </c:val>
        </c:ser>
        <c:ser>
          <c:idx val="1"/>
          <c:order val="6"/>
          <c:tx>
            <c:strRef>
              <c:f>LocationSummary!$B$64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234102.77777777778</c:v>
                </c:pt>
                <c:pt idx="1">
                  <c:v>212116.66666666666</c:v>
                </c:pt>
                <c:pt idx="2">
                  <c:v>212377.77777777778</c:v>
                </c:pt>
                <c:pt idx="3">
                  <c:v>177780.55555555556</c:v>
                </c:pt>
                <c:pt idx="4">
                  <c:v>159602.77777777778</c:v>
                </c:pt>
                <c:pt idx="5">
                  <c:v>146377.77777777778</c:v>
                </c:pt>
                <c:pt idx="6">
                  <c:v>115066.66666666667</c:v>
                </c:pt>
                <c:pt idx="7">
                  <c:v>159488.88888888888</c:v>
                </c:pt>
                <c:pt idx="8">
                  <c:v>103225</c:v>
                </c:pt>
                <c:pt idx="9">
                  <c:v>79522.222222222219</c:v>
                </c:pt>
                <c:pt idx="10">
                  <c:v>105463.88888888889</c:v>
                </c:pt>
                <c:pt idx="11">
                  <c:v>79191.666666666672</c:v>
                </c:pt>
                <c:pt idx="12">
                  <c:v>91872.222222222219</c:v>
                </c:pt>
                <c:pt idx="13">
                  <c:v>63583.333333333336</c:v>
                </c:pt>
                <c:pt idx="14">
                  <c:v>60327.777777777781</c:v>
                </c:pt>
                <c:pt idx="15">
                  <c:v>60125</c:v>
                </c:pt>
              </c:numCache>
            </c:numRef>
          </c:val>
        </c:ser>
        <c:overlap val="100"/>
        <c:axId val="118359936"/>
        <c:axId val="118361472"/>
      </c:barChart>
      <c:catAx>
        <c:axId val="1183599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61472"/>
        <c:crosses val="autoZero"/>
        <c:auto val="1"/>
        <c:lblAlgn val="ctr"/>
        <c:lblOffset val="50"/>
        <c:tickLblSkip val="1"/>
        <c:tickMarkSkip val="1"/>
      </c:catAx>
      <c:valAx>
        <c:axId val="118361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599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5"/>
          <c:y val="1.0875475802066393E-2"/>
          <c:w val="0.82537920828709033"/>
          <c:h val="8.047852093529077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28808832"/>
        <c:axId val="128819200"/>
      </c:barChart>
      <c:catAx>
        <c:axId val="12880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19200"/>
        <c:crosses val="autoZero"/>
        <c:auto val="1"/>
        <c:lblAlgn val="ctr"/>
        <c:lblOffset val="100"/>
        <c:tickLblSkip val="1"/>
        <c:tickMarkSkip val="1"/>
      </c:catAx>
      <c:valAx>
        <c:axId val="1288192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81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088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61117277099562"/>
          <c:y val="3.3170201196302339E-2"/>
          <c:w val="0.22752497225305024"/>
          <c:h val="0.151712887438826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246890</c:v>
                </c:pt>
                <c:pt idx="1">
                  <c:v>2342960</c:v>
                </c:pt>
                <c:pt idx="2">
                  <c:v>1761680</c:v>
                </c:pt>
                <c:pt idx="3">
                  <c:v>2438190</c:v>
                </c:pt>
                <c:pt idx="4">
                  <c:v>686780</c:v>
                </c:pt>
                <c:pt idx="5">
                  <c:v>1345290</c:v>
                </c:pt>
                <c:pt idx="6">
                  <c:v>3252160</c:v>
                </c:pt>
                <c:pt idx="7">
                  <c:v>4196130</c:v>
                </c:pt>
                <c:pt idx="8">
                  <c:v>2334740</c:v>
                </c:pt>
                <c:pt idx="9">
                  <c:v>4519880</c:v>
                </c:pt>
                <c:pt idx="10">
                  <c:v>6526090</c:v>
                </c:pt>
                <c:pt idx="11">
                  <c:v>3832950</c:v>
                </c:pt>
                <c:pt idx="12">
                  <c:v>8259809.9999999991</c:v>
                </c:pt>
                <c:pt idx="13">
                  <c:v>6226540</c:v>
                </c:pt>
                <c:pt idx="14">
                  <c:v>9884190</c:v>
                </c:pt>
                <c:pt idx="15">
                  <c:v>17439390</c:v>
                </c:pt>
              </c:numCache>
            </c:numRef>
          </c:val>
        </c:ser>
        <c:ser>
          <c:idx val="4"/>
          <c:order val="1"/>
          <c:tx>
            <c:strRef>
              <c:f>LocationSummary!$B$83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172410</c:v>
                </c:pt>
                <c:pt idx="1">
                  <c:v>206300</c:v>
                </c:pt>
                <c:pt idx="2">
                  <c:v>186730</c:v>
                </c:pt>
                <c:pt idx="3">
                  <c:v>239030</c:v>
                </c:pt>
                <c:pt idx="4">
                  <c:v>232770</c:v>
                </c:pt>
                <c:pt idx="5">
                  <c:v>210250</c:v>
                </c:pt>
                <c:pt idx="6">
                  <c:v>260760</c:v>
                </c:pt>
                <c:pt idx="7">
                  <c:v>264760</c:v>
                </c:pt>
                <c:pt idx="8">
                  <c:v>259890</c:v>
                </c:pt>
                <c:pt idx="9">
                  <c:v>278200</c:v>
                </c:pt>
                <c:pt idx="10">
                  <c:v>287350</c:v>
                </c:pt>
                <c:pt idx="11">
                  <c:v>286180</c:v>
                </c:pt>
                <c:pt idx="12">
                  <c:v>306860</c:v>
                </c:pt>
                <c:pt idx="13">
                  <c:v>310420</c:v>
                </c:pt>
                <c:pt idx="14">
                  <c:v>339070</c:v>
                </c:pt>
                <c:pt idx="15">
                  <c:v>377990</c:v>
                </c:pt>
              </c:numCache>
            </c:numRef>
          </c:val>
        </c:ser>
        <c:overlap val="100"/>
        <c:axId val="129327872"/>
        <c:axId val="129329408"/>
      </c:barChart>
      <c:catAx>
        <c:axId val="1293278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329408"/>
        <c:crosses val="autoZero"/>
        <c:auto val="1"/>
        <c:lblAlgn val="ctr"/>
        <c:lblOffset val="50"/>
        <c:tickLblSkip val="1"/>
        <c:tickMarkSkip val="1"/>
      </c:catAx>
      <c:valAx>
        <c:axId val="129329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6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3278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5.2746057640022034E-2"/>
          <c:w val="0.24306326304106607"/>
          <c:h val="0.20228384991843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680355160932727E-2"/>
          <c:y val="0.12561174551386622"/>
          <c:w val="0.90344062153163152"/>
          <c:h val="0.6769983686786343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0.00</c:formatCode>
                <c:ptCount val="16"/>
                <c:pt idx="0">
                  <c:v>93.611710439335781</c:v>
                </c:pt>
                <c:pt idx="1">
                  <c:v>74.871147430137668</c:v>
                </c:pt>
                <c:pt idx="2">
                  <c:v>59.15430745602692</c:v>
                </c:pt>
                <c:pt idx="3">
                  <c:v>47.463772965593115</c:v>
                </c:pt>
                <c:pt idx="4">
                  <c:v>30.411235831830396</c:v>
                </c:pt>
                <c:pt idx="5">
                  <c:v>37.457378372111805</c:v>
                </c:pt>
                <c:pt idx="6">
                  <c:v>13.699153590708885</c:v>
                </c:pt>
                <c:pt idx="7">
                  <c:v>42.432942044085131</c:v>
                </c:pt>
                <c:pt idx="8">
                  <c:v>23.836807901835005</c:v>
                </c:pt>
                <c:pt idx="9">
                  <c:v>11.475078572326048</c:v>
                </c:pt>
                <c:pt idx="10">
                  <c:v>28.496311990532032</c:v>
                </c:pt>
                <c:pt idx="11">
                  <c:v>17.14580061735245</c:v>
                </c:pt>
                <c:pt idx="12">
                  <c:v>23.689788382565084</c:v>
                </c:pt>
                <c:pt idx="13">
                  <c:v>11.95542869035185</c:v>
                </c:pt>
                <c:pt idx="14">
                  <c:v>12.453265711550726</c:v>
                </c:pt>
                <c:pt idx="15">
                  <c:v>9.1203914993788917</c:v>
                </c:pt>
              </c:numCache>
            </c:numRef>
          </c:val>
        </c:ser>
        <c:ser>
          <c:idx val="3"/>
          <c:order val="1"/>
          <c:tx>
            <c:strRef>
              <c:f>LocationSummary!$B$124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LocationSummary!$C$124:$R$124</c:f>
              <c:numCache>
                <c:formatCode>0.00</c:formatCode>
                <c:ptCount val="16"/>
                <c:pt idx="0">
                  <c:v>110.90884832982805</c:v>
                </c:pt>
                <c:pt idx="1">
                  <c:v>110.90884832982805</c:v>
                </c:pt>
                <c:pt idx="2">
                  <c:v>110.90884832982805</c:v>
                </c:pt>
                <c:pt idx="3">
                  <c:v>110.90884832982805</c:v>
                </c:pt>
                <c:pt idx="4">
                  <c:v>110.90884832982805</c:v>
                </c:pt>
                <c:pt idx="5">
                  <c:v>110.90884832982805</c:v>
                </c:pt>
                <c:pt idx="6">
                  <c:v>110.90884832982805</c:v>
                </c:pt>
                <c:pt idx="7">
                  <c:v>110.90884832982805</c:v>
                </c:pt>
                <c:pt idx="8">
                  <c:v>110.90884832982805</c:v>
                </c:pt>
                <c:pt idx="9">
                  <c:v>110.90884832982805</c:v>
                </c:pt>
                <c:pt idx="10">
                  <c:v>110.90884832982805</c:v>
                </c:pt>
                <c:pt idx="11">
                  <c:v>110.90884832982805</c:v>
                </c:pt>
                <c:pt idx="12">
                  <c:v>110.90884832982805</c:v>
                </c:pt>
                <c:pt idx="13">
                  <c:v>110.90884832982805</c:v>
                </c:pt>
                <c:pt idx="14">
                  <c:v>110.90884832982805</c:v>
                </c:pt>
                <c:pt idx="15">
                  <c:v>110.90884832982805</c:v>
                </c:pt>
              </c:numCache>
            </c:numRef>
          </c:val>
        </c:ser>
        <c:ser>
          <c:idx val="1"/>
          <c:order val="2"/>
          <c:tx>
            <c:strRef>
              <c:f>LocationSummary!$B$125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0.00</c:formatCode>
                <c:ptCount val="16"/>
                <c:pt idx="0">
                  <c:v>0.84887041082132753</c:v>
                </c:pt>
                <c:pt idx="1">
                  <c:v>0.84865452312783274</c:v>
                </c:pt>
                <c:pt idx="2">
                  <c:v>0.84843863543433806</c:v>
                </c:pt>
                <c:pt idx="3">
                  <c:v>0.84822274774084327</c:v>
                </c:pt>
                <c:pt idx="4">
                  <c:v>0.84757508466035902</c:v>
                </c:pt>
                <c:pt idx="5">
                  <c:v>0.84757508466035902</c:v>
                </c:pt>
                <c:pt idx="6">
                  <c:v>0.84800686004734849</c:v>
                </c:pt>
                <c:pt idx="7">
                  <c:v>0.84735919696686435</c:v>
                </c:pt>
                <c:pt idx="8">
                  <c:v>0.84779097235385381</c:v>
                </c:pt>
                <c:pt idx="9">
                  <c:v>0.84606387080589585</c:v>
                </c:pt>
                <c:pt idx="10">
                  <c:v>0.84757508466035902</c:v>
                </c:pt>
                <c:pt idx="11">
                  <c:v>0.84714330927336956</c:v>
                </c:pt>
                <c:pt idx="12">
                  <c:v>0.84692742157987477</c:v>
                </c:pt>
                <c:pt idx="13">
                  <c:v>0.8467115338863801</c:v>
                </c:pt>
                <c:pt idx="14">
                  <c:v>0.84627975849939063</c:v>
                </c:pt>
                <c:pt idx="15">
                  <c:v>0.84109845385551674</c:v>
                </c:pt>
              </c:numCache>
            </c:numRef>
          </c:val>
        </c:ser>
        <c:ser>
          <c:idx val="7"/>
          <c:order val="3"/>
          <c:tx>
            <c:strRef>
              <c:f>LocationSummary!$B$126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124.7532943382589</c:v>
                </c:pt>
                <c:pt idx="1">
                  <c:v>124.7532943382589</c:v>
                </c:pt>
                <c:pt idx="2">
                  <c:v>124.7532943382589</c:v>
                </c:pt>
                <c:pt idx="3">
                  <c:v>124.7532943382589</c:v>
                </c:pt>
                <c:pt idx="4">
                  <c:v>124.7532943382589</c:v>
                </c:pt>
                <c:pt idx="5">
                  <c:v>124.7532943382589</c:v>
                </c:pt>
                <c:pt idx="6">
                  <c:v>124.7532943382589</c:v>
                </c:pt>
                <c:pt idx="7">
                  <c:v>124.7532943382589</c:v>
                </c:pt>
                <c:pt idx="8">
                  <c:v>124.7532943382589</c:v>
                </c:pt>
                <c:pt idx="9">
                  <c:v>124.7532943382589</c:v>
                </c:pt>
                <c:pt idx="10">
                  <c:v>124.7532943382589</c:v>
                </c:pt>
                <c:pt idx="11">
                  <c:v>124.7532943382589</c:v>
                </c:pt>
                <c:pt idx="12">
                  <c:v>124.7532943382589</c:v>
                </c:pt>
                <c:pt idx="13">
                  <c:v>124.7532943382589</c:v>
                </c:pt>
                <c:pt idx="14">
                  <c:v>124.7532943382589</c:v>
                </c:pt>
                <c:pt idx="15">
                  <c:v>124.7532943382589</c:v>
                </c:pt>
              </c:numCache>
            </c:numRef>
          </c:val>
        </c:ser>
        <c:ser>
          <c:idx val="6"/>
          <c:order val="4"/>
          <c:tx>
            <c:strRef>
              <c:f>LocationSummary!$B$128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12.448300294600347</c:v>
                </c:pt>
                <c:pt idx="1">
                  <c:v>12.161601437639328</c:v>
                </c:pt>
                <c:pt idx="2">
                  <c:v>14.912658315842833</c:v>
                </c:pt>
                <c:pt idx="3">
                  <c:v>11.031645249887847</c:v>
                </c:pt>
                <c:pt idx="4">
                  <c:v>9.862829277307311</c:v>
                </c:pt>
                <c:pt idx="5">
                  <c:v>12.633963711005826</c:v>
                </c:pt>
                <c:pt idx="6">
                  <c:v>10.969901369548351</c:v>
                </c:pt>
                <c:pt idx="7">
                  <c:v>11.587340172943314</c:v>
                </c:pt>
                <c:pt idx="8">
                  <c:v>13.602220016329746</c:v>
                </c:pt>
                <c:pt idx="9">
                  <c:v>11.010920031312352</c:v>
                </c:pt>
                <c:pt idx="10">
                  <c:v>13.065307322608321</c:v>
                </c:pt>
                <c:pt idx="11">
                  <c:v>13.169796966259776</c:v>
                </c:pt>
                <c:pt idx="12">
                  <c:v>12.713626269905387</c:v>
                </c:pt>
                <c:pt idx="13">
                  <c:v>12.923684995675771</c:v>
                </c:pt>
                <c:pt idx="14">
                  <c:v>13.874454397826616</c:v>
                </c:pt>
                <c:pt idx="15">
                  <c:v>19.393191506632718</c:v>
                </c:pt>
              </c:numCache>
            </c:numRef>
          </c:val>
        </c:ser>
        <c:ser>
          <c:idx val="9"/>
          <c:order val="5"/>
          <c:tx>
            <c:strRef>
              <c:f>LocationSummary!$B$129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22.520972409984552</c:v>
                </c:pt>
                <c:pt idx="1">
                  <c:v>21.599347846455494</c:v>
                </c:pt>
                <c:pt idx="2">
                  <c:v>20.2768198361067</c:v>
                </c:pt>
                <c:pt idx="3">
                  <c:v>18.896433923901316</c:v>
                </c:pt>
                <c:pt idx="4">
                  <c:v>14.861924707871568</c:v>
                </c:pt>
                <c:pt idx="5">
                  <c:v>14.12186169457159</c:v>
                </c:pt>
                <c:pt idx="6">
                  <c:v>11.208241383166545</c:v>
                </c:pt>
                <c:pt idx="7">
                  <c:v>19.713568843778916</c:v>
                </c:pt>
                <c:pt idx="8">
                  <c:v>10.747968820635755</c:v>
                </c:pt>
                <c:pt idx="9">
                  <c:v>8.2665556716071844</c:v>
                </c:pt>
                <c:pt idx="10">
                  <c:v>13.400580910605656</c:v>
                </c:pt>
                <c:pt idx="11">
                  <c:v>9.1728522088981137</c:v>
                </c:pt>
                <c:pt idx="12">
                  <c:v>11.770628824720351</c:v>
                </c:pt>
                <c:pt idx="13">
                  <c:v>7.9463942221544821</c:v>
                </c:pt>
                <c:pt idx="14">
                  <c:v>9.1823512674118835</c:v>
                </c:pt>
                <c:pt idx="15">
                  <c:v>10.287696258104964</c:v>
                </c:pt>
              </c:numCache>
            </c:numRef>
          </c:val>
        </c:ser>
        <c:ser>
          <c:idx val="0"/>
          <c:order val="6"/>
          <c:tx>
            <c:strRef>
              <c:f>LocationSummary!$B$130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18.194367144656415</c:v>
                </c:pt>
                <c:pt idx="1">
                  <c:v>16.485616050645525</c:v>
                </c:pt>
                <c:pt idx="2">
                  <c:v>16.505909493834032</c:v>
                </c:pt>
                <c:pt idx="3">
                  <c:v>13.817028271357014</c:v>
                </c:pt>
                <c:pt idx="4">
                  <c:v>12.404259205127421</c:v>
                </c:pt>
                <c:pt idx="5">
                  <c:v>11.376417896398952</c:v>
                </c:pt>
                <c:pt idx="6">
                  <c:v>8.9429318153262134</c:v>
                </c:pt>
                <c:pt idx="7">
                  <c:v>12.395407809694134</c:v>
                </c:pt>
                <c:pt idx="8">
                  <c:v>8.0226025779581267</c:v>
                </c:pt>
                <c:pt idx="9">
                  <c:v>6.1804328893674887</c:v>
                </c:pt>
                <c:pt idx="10">
                  <c:v>8.1966080589148884</c:v>
                </c:pt>
                <c:pt idx="11">
                  <c:v>6.1547422538416141</c:v>
                </c:pt>
                <c:pt idx="12">
                  <c:v>7.1402695746451137</c:v>
                </c:pt>
                <c:pt idx="13">
                  <c:v>4.9416693040946562</c:v>
                </c:pt>
                <c:pt idx="14">
                  <c:v>4.6886489273188179</c:v>
                </c:pt>
                <c:pt idx="15">
                  <c:v>4.6728891256937013</c:v>
                </c:pt>
              </c:numCache>
            </c:numRef>
          </c:val>
        </c:ser>
        <c:ser>
          <c:idx val="5"/>
          <c:order val="7"/>
          <c:tx>
            <c:strRef>
              <c:f>LocationSummary!$B$138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5.330051264691698</c:v>
                </c:pt>
                <c:pt idx="1">
                  <c:v>50.581623035044188</c:v>
                </c:pt>
                <c:pt idx="2">
                  <c:v>38.032503187581796</c:v>
                </c:pt>
                <c:pt idx="3">
                  <c:v>52.637521540194619</c:v>
                </c:pt>
                <c:pt idx="4">
                  <c:v>14.826735013831925</c:v>
                </c:pt>
                <c:pt idx="5">
                  <c:v>29.043155518154215</c:v>
                </c:pt>
                <c:pt idx="6">
                  <c:v>70.210132127586178</c:v>
                </c:pt>
                <c:pt idx="7">
                  <c:v>90.58928273040938</c:v>
                </c:pt>
                <c:pt idx="8">
                  <c:v>50.40416335099151</c:v>
                </c:pt>
                <c:pt idx="9">
                  <c:v>97.578646807301666</c:v>
                </c:pt>
                <c:pt idx="10">
                  <c:v>140.89025176391041</c:v>
                </c:pt>
                <c:pt idx="11">
                  <c:v>82.748673478067332</c:v>
                </c:pt>
                <c:pt idx="12">
                  <c:v>178.31913296048089</c:v>
                </c:pt>
                <c:pt idx="13">
                  <c:v>134.42333590527539</c:v>
                </c:pt>
                <c:pt idx="14">
                  <c:v>213.38749811637987</c:v>
                </c:pt>
                <c:pt idx="15">
                  <c:v>376.49496830552772</c:v>
                </c:pt>
              </c:numCache>
            </c:numRef>
          </c:val>
        </c:ser>
        <c:ser>
          <c:idx val="4"/>
          <c:order val="8"/>
          <c:tx>
            <c:strRef>
              <c:f>LocationSummary!$B$149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3.7221197235428556</c:v>
                </c:pt>
                <c:pt idx="1">
                  <c:v>4.4537631167965381</c:v>
                </c:pt>
                <c:pt idx="2">
                  <c:v>4.0312709006273266</c:v>
                </c:pt>
                <c:pt idx="3">
                  <c:v>5.1603635376048302</c:v>
                </c:pt>
                <c:pt idx="4">
                  <c:v>5.0252178414771214</c:v>
                </c:pt>
                <c:pt idx="5">
                  <c:v>4.5390387557269607</c:v>
                </c:pt>
                <c:pt idx="6">
                  <c:v>5.6294874955689052</c:v>
                </c:pt>
                <c:pt idx="7">
                  <c:v>5.7158425729668023</c:v>
                </c:pt>
                <c:pt idx="8">
                  <c:v>5.6107052662348629</c:v>
                </c:pt>
                <c:pt idx="9">
                  <c:v>6.0059956330237361</c:v>
                </c:pt>
                <c:pt idx="10">
                  <c:v>6.2035328725714258</c:v>
                </c:pt>
                <c:pt idx="11">
                  <c:v>6.1782740124325413</c:v>
                </c:pt>
                <c:pt idx="12">
                  <c:v>6.6247297625796682</c:v>
                </c:pt>
                <c:pt idx="13">
                  <c:v>6.7015857814637965</c:v>
                </c:pt>
                <c:pt idx="14">
                  <c:v>7.320104023326234</c:v>
                </c:pt>
                <c:pt idx="15">
                  <c:v>8.1603389264077713</c:v>
                </c:pt>
              </c:numCache>
            </c:numRef>
          </c:val>
        </c:ser>
        <c:overlap val="100"/>
        <c:axId val="129422464"/>
        <c:axId val="129424000"/>
      </c:barChart>
      <c:catAx>
        <c:axId val="12942246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24000"/>
        <c:crosses val="autoZero"/>
        <c:auto val="1"/>
        <c:lblAlgn val="ctr"/>
        <c:lblOffset val="0"/>
        <c:tickLblSkip val="1"/>
        <c:tickMarkSkip val="1"/>
      </c:catAx>
      <c:valAx>
        <c:axId val="12942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5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25611745513866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224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7669256381798006E-2"/>
          <c:y val="0.13485589994562261"/>
          <c:w val="0.29411764705882482"/>
          <c:h val="0.249592169657424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LocationSummary!$C$220:$R$220</c:f>
              <c:numCache>
                <c:formatCode>#,##0.00</c:formatCode>
                <c:ptCount val="16"/>
                <c:pt idx="0">
                  <c:v>21105.63</c:v>
                </c:pt>
                <c:pt idx="1">
                  <c:v>17705.5</c:v>
                </c:pt>
                <c:pt idx="2">
                  <c:v>27395.15</c:v>
                </c:pt>
                <c:pt idx="3">
                  <c:v>13628.85</c:v>
                </c:pt>
                <c:pt idx="4">
                  <c:v>9896.18</c:v>
                </c:pt>
                <c:pt idx="5">
                  <c:v>20269.87</c:v>
                </c:pt>
                <c:pt idx="6">
                  <c:v>6466.07</c:v>
                </c:pt>
                <c:pt idx="7">
                  <c:v>12596.75</c:v>
                </c:pt>
                <c:pt idx="8">
                  <c:v>12542.75</c:v>
                </c:pt>
                <c:pt idx="9">
                  <c:v>5540.74</c:v>
                </c:pt>
                <c:pt idx="10">
                  <c:v>9218.2099999999991</c:v>
                </c:pt>
                <c:pt idx="11">
                  <c:v>9475.33</c:v>
                </c:pt>
                <c:pt idx="12">
                  <c:v>7890.93</c:v>
                </c:pt>
                <c:pt idx="13">
                  <c:v>7048.71</c:v>
                </c:pt>
                <c:pt idx="14">
                  <c:v>5177.54</c:v>
                </c:pt>
                <c:pt idx="15">
                  <c:v>5197.22</c:v>
                </c:pt>
              </c:numCache>
            </c:numRef>
          </c:val>
        </c:ser>
        <c:ser>
          <c:idx val="0"/>
          <c:order val="1"/>
          <c:tx>
            <c:strRef>
              <c:f>LocationSummary!$B$228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LocationSummary!$C$228:$R$228</c:f>
              <c:numCache>
                <c:formatCode>#,##0.00</c:formatCode>
                <c:ptCount val="16"/>
                <c:pt idx="0">
                  <c:v>2891.46</c:v>
                </c:pt>
                <c:pt idx="1">
                  <c:v>8427.5</c:v>
                </c:pt>
                <c:pt idx="2">
                  <c:v>148398</c:v>
                </c:pt>
                <c:pt idx="3">
                  <c:v>29614</c:v>
                </c:pt>
                <c:pt idx="4">
                  <c:v>77931.100000000006</c:v>
                </c:pt>
                <c:pt idx="5">
                  <c:v>124609</c:v>
                </c:pt>
                <c:pt idx="6">
                  <c:v>72798.400000000009</c:v>
                </c:pt>
                <c:pt idx="7">
                  <c:v>1062.02</c:v>
                </c:pt>
                <c:pt idx="8">
                  <c:v>19492.600000000002</c:v>
                </c:pt>
                <c:pt idx="9">
                  <c:v>41324.1</c:v>
                </c:pt>
                <c:pt idx="10">
                  <c:v>6798.68</c:v>
                </c:pt>
                <c:pt idx="11">
                  <c:v>18875.2</c:v>
                </c:pt>
                <c:pt idx="12">
                  <c:v>6642.09</c:v>
                </c:pt>
                <c:pt idx="13">
                  <c:v>256890</c:v>
                </c:pt>
                <c:pt idx="14">
                  <c:v>6340.33</c:v>
                </c:pt>
                <c:pt idx="15">
                  <c:v>4218.33</c:v>
                </c:pt>
              </c:numCache>
            </c:numRef>
          </c:val>
        </c:ser>
        <c:overlap val="100"/>
        <c:axId val="143859712"/>
        <c:axId val="143861248"/>
      </c:barChart>
      <c:catAx>
        <c:axId val="1438597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61248"/>
        <c:crosses val="autoZero"/>
        <c:auto val="1"/>
        <c:lblAlgn val="ctr"/>
        <c:lblOffset val="50"/>
        <c:tickLblSkip val="1"/>
        <c:tickMarkSkip val="1"/>
      </c:catAx>
      <c:valAx>
        <c:axId val="143861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59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610062893081688"/>
          <c:y val="7.3543735254952836E-2"/>
          <c:w val="0.30613019654452184"/>
          <c:h val="0.11120490852183459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LocationSummary!$C$222:$R$222</c:f>
              <c:numCache>
                <c:formatCode>#,##0.00</c:formatCode>
                <c:ptCount val="16"/>
                <c:pt idx="0">
                  <c:v>1504440</c:v>
                </c:pt>
                <c:pt idx="1">
                  <c:v>1773620</c:v>
                </c:pt>
                <c:pt idx="2">
                  <c:v>1543250</c:v>
                </c:pt>
                <c:pt idx="3">
                  <c:v>1509330</c:v>
                </c:pt>
                <c:pt idx="4">
                  <c:v>535297.16780000005</c:v>
                </c:pt>
                <c:pt idx="5">
                  <c:v>1559990</c:v>
                </c:pt>
                <c:pt idx="6">
                  <c:v>547899.09219999996</c:v>
                </c:pt>
                <c:pt idx="7">
                  <c:v>1342750</c:v>
                </c:pt>
                <c:pt idx="8">
                  <c:v>1800370</c:v>
                </c:pt>
                <c:pt idx="9">
                  <c:v>381115.89769999997</c:v>
                </c:pt>
                <c:pt idx="10">
                  <c:v>2459220</c:v>
                </c:pt>
                <c:pt idx="11">
                  <c:v>1772320</c:v>
                </c:pt>
                <c:pt idx="12">
                  <c:v>1619920</c:v>
                </c:pt>
                <c:pt idx="13">
                  <c:v>1599900</c:v>
                </c:pt>
                <c:pt idx="14">
                  <c:v>1583220</c:v>
                </c:pt>
                <c:pt idx="15">
                  <c:v>1483090</c:v>
                </c:pt>
              </c:numCache>
            </c:numRef>
          </c:val>
        </c:ser>
        <c:overlap val="100"/>
        <c:axId val="143881728"/>
        <c:axId val="143883264"/>
      </c:barChart>
      <c:catAx>
        <c:axId val="1438817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3264"/>
        <c:crosses val="autoZero"/>
        <c:auto val="1"/>
        <c:lblAlgn val="ctr"/>
        <c:lblOffset val="50"/>
        <c:tickLblSkip val="1"/>
        <c:tickMarkSkip val="1"/>
      </c:catAx>
      <c:valAx>
        <c:axId val="143883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</a:t>
                </a:r>
                <a:r>
                  <a:rPr lang="en-US"/>
                  <a:t>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55464926590547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817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79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24073856"/>
        <c:axId val="124084224"/>
      </c:barChart>
      <c:catAx>
        <c:axId val="12407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84224"/>
        <c:crosses val="autoZero"/>
        <c:auto val="1"/>
        <c:lblAlgn val="ctr"/>
        <c:lblOffset val="100"/>
        <c:tickLblSkip val="1"/>
        <c:tickMarkSkip val="1"/>
      </c:catAx>
      <c:valAx>
        <c:axId val="124084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82E-3"/>
              <c:y val="0.419249592169659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738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34"/>
          <c:y val="7.8847199564980958E-2"/>
          <c:w val="0.17425083240843625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20829824"/>
        <c:axId val="120844288"/>
      </c:barChart>
      <c:catAx>
        <c:axId val="12082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44288"/>
        <c:crosses val="autoZero"/>
        <c:auto val="1"/>
        <c:lblAlgn val="ctr"/>
        <c:lblOffset val="100"/>
        <c:tickLblSkip val="1"/>
        <c:tickMarkSkip val="1"/>
      </c:catAx>
      <c:valAx>
        <c:axId val="120844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298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37"/>
          <c:y val="0.16476345840130638"/>
          <c:w val="0.17425083240843686"/>
          <c:h val="0.133768352365416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24430208"/>
        <c:axId val="125964288"/>
      </c:barChart>
      <c:catAx>
        <c:axId val="12443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964288"/>
        <c:crosses val="autoZero"/>
        <c:auto val="1"/>
        <c:lblAlgn val="ctr"/>
        <c:lblOffset val="100"/>
        <c:tickLblSkip val="1"/>
        <c:tickMarkSkip val="1"/>
      </c:catAx>
      <c:valAx>
        <c:axId val="125964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302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04"/>
          <c:w val="0.17425083240843564"/>
          <c:h val="0.133768352365416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Schedules!$D$45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Schedules!$D$48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28677760"/>
        <c:axId val="128684032"/>
      </c:barChart>
      <c:catAx>
        <c:axId val="12867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84032"/>
        <c:crosses val="autoZero"/>
        <c:auto val="1"/>
        <c:lblAlgn val="ctr"/>
        <c:lblOffset val="100"/>
        <c:tickLblSkip val="1"/>
        <c:tickMarkSkip val="1"/>
      </c:catAx>
      <c:valAx>
        <c:axId val="1286840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777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15"/>
          <c:h val="0.133768352365416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goff01miami_4" preserveFormatting="0" connectionId="6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goff02houston_5" preserveFormatting="0" connectionId="8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goff02houston_2" preserveFormatting="0" connectionId="2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goff02houston_1" preserveFormatting="0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goff03phoenix_4" preserveFormatting="0" connectionId="6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goff03phoenix" preserveFormatting="0" connectionId="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goff03phoenix_3" preserveFormatting="0" connectionId="4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goff03phoenix_5" preserveFormatting="0" connectionId="8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lgoff03phoenix_2" preserveFormatting="0" connectionId="2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lgoff03phoenix_1" preserveFormatting="0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goff04atlanta_4" preserveFormatting="0" connectionId="6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goff01miami" preserveFormatting="0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goff04atlanta" preserveFormatting="0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goff04atlanta_3" preserveFormatting="0" connectionId="4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lgoff04atlanta_5" preserveFormatting="0" connectionId="8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goff04atlanta_2" preserveFormatting="0" connectionId="3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lgoff04atlanta_1" preserveFormatting="0" connectionId="1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lgoff05losangeles_4" preserveFormatting="0" connectionId="6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lgoff05losangeles" preserveFormatting="0" connectionId="3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lgoff05losangeles_3" preserveFormatting="0" connectionId="4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lgoff05losangeles_5" preserveFormatting="0" connectionId="8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lgoff05losangeles_2" preserveFormatting="0" connectionId="3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goff01miami_3" preserveFormatting="0" connectionId="4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lgoff05losangeles_1" preserveFormatting="0" connectionId="1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lgoff06lasvegas_4" preserveFormatting="0" connectionId="6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lgoff06lasvegas" preserveFormatting="0" connectionId="4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lgoff06lasvegas_3" preserveFormatting="0" connectionId="5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lgoff06lasvegas_5" preserveFormatting="0" connectionId="8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lgoff06lasvegas_2" preserveFormatting="0" connectionId="3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lgoff06lasvegas_1" preserveFormatting="0" connectionId="1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lgoff07sanfrancisco_4" preserveFormatting="0" connectionId="6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lgoff07sanfrancisco" preserveFormatting="0" connectionId="5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lgoff07sanfrancisco_3" preserveFormatting="0" connectionId="5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goff01miami_5" preserveFormatting="0" connectionId="8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lgoff07sanfrancisco_5" preserveFormatting="0" connectionId="8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lgoff07sanfrancisco_2" preserveFormatting="0" connectionId="3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lgoff07sanfrancisco_1" preserveFormatting="0" connectionId="1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lgoff08baltimore_4" preserveFormatting="0" connectionId="7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lgoff08baltimore" preserveFormatting="0" connectionId="6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lgoff08baltimore_3" preserveFormatting="0" connectionId="5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lgoff08baltimore_5" preserveFormatting="0" connectionId="8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lgoff08baltimore_2" preserveFormatting="0" connectionId="3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lgoff08baltimore_1" preserveFormatting="0" connectionId="1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lgoff09albuquerque_4" preserveFormatting="0" connectionId="7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goff01miami_2" preserveFormatting="0" connectionId="2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lgoff09albuquerque" preserveFormatting="0" connectionId="7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lgoff09albuquerque_3" preserveFormatting="0" connectionId="5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lgoff09albuquerque_5" preserveFormatting="0" connectionId="8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lgoff09albuquerque_2" preserveFormatting="0" connectionId="3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lgoff09albuquerque_1" preserveFormatting="0" connectionId="1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lgoff10seattle_4" preserveFormatting="0" connectionId="7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lgoff10seattle" preserveFormatting="0" connectionId="9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lgoff10seattle_3" preserveFormatting="0" connectionId="5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lgoff10seattle_5" preserveFormatting="0" connectionId="8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lgoff10seattle_2" preserveFormatting="0" connectionId="3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goff01miami_1" preserveFormatting="0" connectionId="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lgoff10seattle_1" preserveFormatting="0" connectionId="1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lgoff11chicago_4" preserveFormatting="0" connectionId="7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lgoff11chicago" preserveFormatting="0" connectionId="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lgoff11chicago_3" preserveFormatting="0" connectionId="5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lgoff11chicago_5" preserveFormatting="0" connectionId="9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lgoff11chicago_2" preserveFormatting="0" connectionId="3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lgoff11chicago_1" preserveFormatting="0" connectionId="2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lgoff12boulder_4" preserveFormatting="0" connectionId="7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lgoff12boulder" preserveFormatting="0" connectionId="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lgoff12boulder_3" preserveFormatting="0" connectionId="5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goff02houston_4" preserveFormatting="0" connectionId="6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lgoff12boulder_5" preserveFormatting="0" connectionId="9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lgoff12boulder_2" preserveFormatting="0" connectionId="3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lgoff12boulder_1" preserveFormatting="0" connectionId="2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lgoff13minneapolis_4" preserveFormatting="0" connectionId="7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lgoff13minneapolis" preserveFormatting="0" connectionId="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lgoff13minneapolis_3" preserveFormatting="0" connectionId="5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lgoff13minneapolis_5" preserveFormatting="0" connectionId="9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lgoff13minneapolis_2" preserveFormatting="0" connectionId="4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lgoff13minneapolis_1" preserveFormatting="0" connectionId="2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lgoff14helena_4" preserveFormatting="0" connectionId="7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goff02houston" preserveFormatting="0" connectionId="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lgoff14helena" preserveFormatting="0" connectionId="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lgoff14helena_3" preserveFormatting="0" connectionId="5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lgoff14helena_5" preserveFormatting="0" connectionId="9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lgoff14helena_2" preserveFormatting="0" connectionId="4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lgoff14helena_1" preserveFormatting="0" connectionId="2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lgoff15duluth_4" preserveFormatting="0" connectionId="7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lgoff15duluth" preserveFormatting="0" connectionId="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lgoff15duluth_3" preserveFormatting="0" connectionId="6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lgoff15duluth_5" preserveFormatting="0" connectionId="9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lgoff15duluth_2" preserveFormatting="0" connectionId="4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goff02houston_3" preserveFormatting="0" connectionId="4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lgoff15duluth_1" preserveFormatting="0" connectionId="2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lgoff16fairbanks_4" preserveFormatting="0" connectionId="7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lgoff16fairbanks" preserveFormatting="0" connectionId="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lgoff16fairbanks_3" preserveFormatting="0" connectionId="6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lgoff16fairbanks_5" preserveFormatting="0" connectionId="9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lgoff16fairbanks_2" preserveFormatting="0" connectionId="4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lgoff16fairbanks_1" preserveFormatting="0" connectionId="2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6" Type="http://schemas.openxmlformats.org/officeDocument/2006/relationships/queryTable" Target="../queryTables/queryTable42.xml"/><Relationship Id="rId5" Type="http://schemas.openxmlformats.org/officeDocument/2006/relationships/queryTable" Target="../queryTables/queryTable41.xml"/><Relationship Id="rId4" Type="http://schemas.openxmlformats.org/officeDocument/2006/relationships/queryTable" Target="../queryTables/queryTable4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5.xml"/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Relationship Id="rId6" Type="http://schemas.openxmlformats.org/officeDocument/2006/relationships/queryTable" Target="../queryTables/queryTable48.xml"/><Relationship Id="rId5" Type="http://schemas.openxmlformats.org/officeDocument/2006/relationships/queryTable" Target="../queryTables/queryTable47.xml"/><Relationship Id="rId4" Type="http://schemas.openxmlformats.org/officeDocument/2006/relationships/queryTable" Target="../queryTables/queryTable4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1.xml"/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Relationship Id="rId6" Type="http://schemas.openxmlformats.org/officeDocument/2006/relationships/queryTable" Target="../queryTables/queryTable54.xml"/><Relationship Id="rId5" Type="http://schemas.openxmlformats.org/officeDocument/2006/relationships/queryTable" Target="../queryTables/queryTable53.xml"/><Relationship Id="rId4" Type="http://schemas.openxmlformats.org/officeDocument/2006/relationships/queryTable" Target="../queryTables/queryTable5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6" Type="http://schemas.openxmlformats.org/officeDocument/2006/relationships/queryTable" Target="../queryTables/queryTable60.xml"/><Relationship Id="rId5" Type="http://schemas.openxmlformats.org/officeDocument/2006/relationships/queryTable" Target="../queryTables/queryTable59.xml"/><Relationship Id="rId4" Type="http://schemas.openxmlformats.org/officeDocument/2006/relationships/queryTable" Target="../queryTables/queryTable5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3.xml"/><Relationship Id="rId2" Type="http://schemas.openxmlformats.org/officeDocument/2006/relationships/queryTable" Target="../queryTables/queryTable62.xml"/><Relationship Id="rId1" Type="http://schemas.openxmlformats.org/officeDocument/2006/relationships/queryTable" Target="../queryTables/queryTable61.xml"/><Relationship Id="rId6" Type="http://schemas.openxmlformats.org/officeDocument/2006/relationships/queryTable" Target="../queryTables/queryTable66.xml"/><Relationship Id="rId5" Type="http://schemas.openxmlformats.org/officeDocument/2006/relationships/queryTable" Target="../queryTables/queryTable65.xml"/><Relationship Id="rId4" Type="http://schemas.openxmlformats.org/officeDocument/2006/relationships/queryTable" Target="../queryTables/queryTable6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9.xml"/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Relationship Id="rId6" Type="http://schemas.openxmlformats.org/officeDocument/2006/relationships/queryTable" Target="../queryTables/queryTable72.xml"/><Relationship Id="rId5" Type="http://schemas.openxmlformats.org/officeDocument/2006/relationships/queryTable" Target="../queryTables/queryTable71.xml"/><Relationship Id="rId4" Type="http://schemas.openxmlformats.org/officeDocument/2006/relationships/queryTable" Target="../queryTables/queryTable7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5.xml"/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Relationship Id="rId6" Type="http://schemas.openxmlformats.org/officeDocument/2006/relationships/queryTable" Target="../queryTables/queryTable78.xml"/><Relationship Id="rId5" Type="http://schemas.openxmlformats.org/officeDocument/2006/relationships/queryTable" Target="../queryTables/queryTable77.xml"/><Relationship Id="rId4" Type="http://schemas.openxmlformats.org/officeDocument/2006/relationships/queryTable" Target="../queryTables/queryTable7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1.xml"/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Relationship Id="rId6" Type="http://schemas.openxmlformats.org/officeDocument/2006/relationships/queryTable" Target="../queryTables/queryTable84.xml"/><Relationship Id="rId5" Type="http://schemas.openxmlformats.org/officeDocument/2006/relationships/queryTable" Target="../queryTables/queryTable83.xml"/><Relationship Id="rId4" Type="http://schemas.openxmlformats.org/officeDocument/2006/relationships/queryTable" Target="../queryTables/queryTable8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7.xml"/><Relationship Id="rId2" Type="http://schemas.openxmlformats.org/officeDocument/2006/relationships/queryTable" Target="../queryTables/queryTable86.xml"/><Relationship Id="rId1" Type="http://schemas.openxmlformats.org/officeDocument/2006/relationships/queryTable" Target="../queryTables/queryTable85.xml"/><Relationship Id="rId6" Type="http://schemas.openxmlformats.org/officeDocument/2006/relationships/queryTable" Target="../queryTables/queryTable90.xml"/><Relationship Id="rId5" Type="http://schemas.openxmlformats.org/officeDocument/2006/relationships/queryTable" Target="../queryTables/queryTable89.xml"/><Relationship Id="rId4" Type="http://schemas.openxmlformats.org/officeDocument/2006/relationships/queryTable" Target="../queryTables/queryTable8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3.xml"/><Relationship Id="rId2" Type="http://schemas.openxmlformats.org/officeDocument/2006/relationships/queryTable" Target="../queryTables/queryTable92.xml"/><Relationship Id="rId1" Type="http://schemas.openxmlformats.org/officeDocument/2006/relationships/queryTable" Target="../queryTables/queryTable91.xml"/><Relationship Id="rId6" Type="http://schemas.openxmlformats.org/officeDocument/2006/relationships/queryTable" Target="../queryTables/queryTable96.xml"/><Relationship Id="rId5" Type="http://schemas.openxmlformats.org/officeDocument/2006/relationships/queryTable" Target="../queryTables/queryTable95.xml"/><Relationship Id="rId4" Type="http://schemas.openxmlformats.org/officeDocument/2006/relationships/queryTable" Target="../queryTables/queryTable9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Relationship Id="rId6" Type="http://schemas.openxmlformats.org/officeDocument/2006/relationships/queryTable" Target="../queryTables/queryTable36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workbookViewId="0">
      <pane ySplit="2" topLeftCell="A3" activePane="bottomLeft" state="frozen"/>
      <selection pane="bottomLeft" activeCell="A2" sqref="A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334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149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227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27</v>
      </c>
    </row>
    <row r="8" spans="1:18" ht="14.25">
      <c r="B8" s="18" t="s">
        <v>223</v>
      </c>
      <c r="C8" s="23">
        <v>46320</v>
      </c>
      <c r="D8" s="7" t="s">
        <v>151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28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29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30</v>
      </c>
      <c r="C11" s="23" t="s">
        <v>250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254</v>
      </c>
      <c r="C13" s="8">
        <v>0.38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251</v>
      </c>
      <c r="C14" s="8">
        <v>0.38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253</v>
      </c>
      <c r="C15" s="8">
        <v>0.38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6" t="s">
        <v>252</v>
      </c>
      <c r="C16" s="8">
        <v>0.38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257</v>
      </c>
      <c r="C17" s="8">
        <v>0.38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32</v>
      </c>
      <c r="C18" s="47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33</v>
      </c>
      <c r="C19" s="23" t="s">
        <v>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35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36</v>
      </c>
      <c r="C21" s="23" t="s">
        <v>228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224</v>
      </c>
      <c r="C22" s="8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229</v>
      </c>
      <c r="C23" s="8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B24" s="18" t="s">
        <v>148</v>
      </c>
      <c r="C24" s="1" t="s">
        <v>190</v>
      </c>
      <c r="D24" s="7" t="s">
        <v>151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37</v>
      </c>
    </row>
    <row r="26" spans="1:18">
      <c r="B26" s="17" t="s">
        <v>38</v>
      </c>
    </row>
    <row r="27" spans="1:18">
      <c r="B27" s="18" t="s">
        <v>39</v>
      </c>
      <c r="C27" s="23" t="s">
        <v>203</v>
      </c>
      <c r="D27" s="7" t="s">
        <v>151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218</v>
      </c>
      <c r="C28" s="39">
        <v>11589.72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219</v>
      </c>
      <c r="C29" s="39">
        <v>6953.64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40</v>
      </c>
      <c r="C30" s="40">
        <v>0.76500000000000001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41</v>
      </c>
    </row>
    <row r="32" spans="1:18">
      <c r="B32" s="18" t="s">
        <v>39</v>
      </c>
      <c r="C32" s="1" t="s">
        <v>190</v>
      </c>
      <c r="D32" s="7" t="s">
        <v>151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218</v>
      </c>
      <c r="C33" s="23">
        <v>3563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219</v>
      </c>
      <c r="C34" s="23">
        <v>3563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42</v>
      </c>
      <c r="C35" s="8">
        <v>0.23499999999999999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256</v>
      </c>
    </row>
    <row r="37" spans="2:18">
      <c r="B37" s="18" t="s">
        <v>254</v>
      </c>
      <c r="C37" s="39">
        <v>1390.85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251</v>
      </c>
      <c r="C38" s="39">
        <v>927.23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253</v>
      </c>
      <c r="C39" s="39">
        <v>1390.85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252</v>
      </c>
      <c r="C40" s="39">
        <v>927.23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255</v>
      </c>
      <c r="C41" s="39">
        <f>SUM(C37:C40)</f>
        <v>4636.16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221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46</v>
      </c>
    </row>
    <row r="44" spans="2:18" ht="14.25">
      <c r="B44" s="18" t="s">
        <v>220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221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47</v>
      </c>
    </row>
    <row r="47" spans="2:18">
      <c r="B47" s="18" t="s">
        <v>48</v>
      </c>
      <c r="C47" s="23" t="s">
        <v>231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49</v>
      </c>
      <c r="C48" s="34" t="s">
        <v>309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220</v>
      </c>
      <c r="C49" s="23">
        <v>3563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50</v>
      </c>
    </row>
    <row r="51" spans="1:18">
      <c r="B51" s="18" t="s">
        <v>49</v>
      </c>
      <c r="C51" s="23" t="s">
        <v>51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220</v>
      </c>
      <c r="C52" s="23">
        <v>8523.5300000000007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52</v>
      </c>
    </row>
    <row r="54" spans="1:18">
      <c r="B54" s="18" t="s">
        <v>49</v>
      </c>
      <c r="C54" s="23" t="s">
        <v>225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220</v>
      </c>
      <c r="C55" s="23">
        <v>92640.76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264</v>
      </c>
      <c r="C56" s="48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53</v>
      </c>
    </row>
    <row r="58" spans="1:18">
      <c r="B58" s="18" t="s">
        <v>54</v>
      </c>
      <c r="C58" s="8">
        <v>0.11</v>
      </c>
      <c r="D58" s="10" t="s">
        <v>152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55</v>
      </c>
    </row>
    <row r="60" spans="1:18">
      <c r="B60" s="19" t="s">
        <v>56</v>
      </c>
      <c r="C60" s="23" t="s">
        <v>263</v>
      </c>
      <c r="D60" s="7" t="s">
        <v>151</v>
      </c>
    </row>
    <row r="61" spans="1:18">
      <c r="B61" s="18" t="s">
        <v>57</v>
      </c>
      <c r="C61" s="23" t="s">
        <v>262</v>
      </c>
      <c r="D61" s="7" t="s">
        <v>151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58</v>
      </c>
      <c r="C62" s="23" t="s">
        <v>261</v>
      </c>
      <c r="D62" s="7" t="s">
        <v>151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59</v>
      </c>
      <c r="C63" s="23" t="s">
        <v>260</v>
      </c>
      <c r="D63" s="7" t="s">
        <v>151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66</v>
      </c>
    </row>
    <row r="65" spans="2:18">
      <c r="B65" s="18" t="s">
        <v>67</v>
      </c>
      <c r="C65" s="23" t="s">
        <v>259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68</v>
      </c>
      <c r="C66" s="23" t="s">
        <v>226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69</v>
      </c>
      <c r="C67" s="23">
        <v>80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222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284</v>
      </c>
      <c r="C69" s="23">
        <v>1504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18439.32</v>
      </c>
      <c r="C2" s="88">
        <v>398.08</v>
      </c>
      <c r="D2" s="88">
        <v>398.08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18439.32</v>
      </c>
      <c r="C3" s="88">
        <v>398.08</v>
      </c>
      <c r="D3" s="88">
        <v>398.08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50033.32</v>
      </c>
      <c r="C4" s="88">
        <v>1080.1600000000001</v>
      </c>
      <c r="D4" s="88">
        <v>1080.1600000000001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50033.32</v>
      </c>
      <c r="C5" s="88">
        <v>1080.1600000000001</v>
      </c>
      <c r="D5" s="88">
        <v>1080.1600000000001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3252.16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634.54999999999995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508.13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519.16999999999996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414.24</v>
      </c>
      <c r="C21" s="88">
        <v>0</v>
      </c>
      <c r="D21" s="88">
        <v>0</v>
      </c>
      <c r="E21" s="88">
        <v>0</v>
      </c>
      <c r="F21" s="88">
        <v>0</v>
      </c>
      <c r="G21" s="88">
        <v>4961.9399999999996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260.76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14926.4</v>
      </c>
      <c r="C28" s="88">
        <v>3512.92</v>
      </c>
      <c r="D28" s="88">
        <v>0</v>
      </c>
      <c r="E28" s="88">
        <v>0</v>
      </c>
      <c r="F28" s="88">
        <v>0</v>
      </c>
      <c r="G28" s="88">
        <v>6466.07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0.85699999999999998</v>
      </c>
      <c r="E60" s="88">
        <v>0.98399999999999999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0.85699999999999998</v>
      </c>
      <c r="E61" s="88">
        <v>0.98399999999999999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0.85699999999999998</v>
      </c>
      <c r="E62" s="88">
        <v>0.98399999999999999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0.85699999999999998</v>
      </c>
      <c r="E63" s="88">
        <v>0.98399999999999999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0.85699999999999998</v>
      </c>
      <c r="E64" s="88">
        <v>0.98399999999999999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0.85699999999999998</v>
      </c>
      <c r="E65" s="88">
        <v>0.98399999999999999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0.85699999999999998</v>
      </c>
      <c r="E66" s="88">
        <v>0.98399999999999999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0.85699999999999998</v>
      </c>
      <c r="E67" s="88">
        <v>0.98399999999999999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0.85699999999999998</v>
      </c>
      <c r="E68" s="88">
        <v>0.98399999999999999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0.85699999999999998</v>
      </c>
      <c r="E69" s="88">
        <v>0.98399999999999999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0.85699999999999998</v>
      </c>
      <c r="E70" s="88">
        <v>0.98399999999999999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0.85699999999999998</v>
      </c>
      <c r="E71" s="88">
        <v>0.98399999999999999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0.85699999999999998</v>
      </c>
      <c r="E72" s="88">
        <v>0.98399999999999999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0.85699999999999998</v>
      </c>
      <c r="E73" s="88">
        <v>0.98399999999999999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0.85699999999999998</v>
      </c>
      <c r="E74" s="88">
        <v>0.98399999999999999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0.85699999999999998</v>
      </c>
      <c r="E75" s="88">
        <v>0.98399999999999999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0.85699999999999998</v>
      </c>
      <c r="E76" s="88">
        <v>0.98399999999999999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0.85699999999999998</v>
      </c>
      <c r="E77" s="88">
        <v>0.98399999999999999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0.85699999999999998</v>
      </c>
      <c r="E78" s="88">
        <v>0.98399999999999999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0.85699999999999998</v>
      </c>
      <c r="E79" s="88">
        <v>0.98399999999999999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0.85699999999999998</v>
      </c>
      <c r="E80" s="88">
        <v>0.98399999999999999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0.85699999999999998</v>
      </c>
      <c r="E81" s="88">
        <v>0.98399999999999999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0.85699999999999998</v>
      </c>
      <c r="E82" s="88">
        <v>0.98399999999999999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0.85699999999999998</v>
      </c>
      <c r="E83" s="88">
        <v>0.98399999999999999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5.835</v>
      </c>
      <c r="F87" s="88">
        <v>0.39</v>
      </c>
      <c r="G87" s="88">
        <v>0.223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5.835</v>
      </c>
      <c r="F88" s="88">
        <v>0.39</v>
      </c>
      <c r="G88" s="88">
        <v>0.223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5.835</v>
      </c>
      <c r="F89" s="88">
        <v>0.39</v>
      </c>
      <c r="G89" s="88">
        <v>0.223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5.835</v>
      </c>
      <c r="F90" s="88">
        <v>0.39</v>
      </c>
      <c r="G90" s="88">
        <v>0.223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5.835</v>
      </c>
      <c r="F91" s="88">
        <v>0.39</v>
      </c>
      <c r="G91" s="88">
        <v>0.223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5.835</v>
      </c>
      <c r="F92" s="88">
        <v>0.39</v>
      </c>
      <c r="G92" s="88">
        <v>0.223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5.835</v>
      </c>
      <c r="F93" s="88">
        <v>0.39</v>
      </c>
      <c r="G93" s="88">
        <v>0.223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5.835</v>
      </c>
      <c r="F94" s="88">
        <v>0.39</v>
      </c>
      <c r="G94" s="88">
        <v>0.223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5.835</v>
      </c>
      <c r="F95" s="88">
        <v>0.39</v>
      </c>
      <c r="G95" s="88">
        <v>0.223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5.835</v>
      </c>
      <c r="F96" s="88">
        <v>0.39</v>
      </c>
      <c r="G96" s="88">
        <v>0.223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5.835</v>
      </c>
      <c r="F97" s="88">
        <v>0.39</v>
      </c>
      <c r="G97" s="88">
        <v>0.223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5.835</v>
      </c>
      <c r="F98" s="88">
        <v>0.39</v>
      </c>
      <c r="G98" s="88">
        <v>0.223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5.83</v>
      </c>
      <c r="F99" s="88">
        <v>0.39</v>
      </c>
      <c r="G99" s="88">
        <v>0.223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5.83</v>
      </c>
      <c r="F100" s="88">
        <v>0.39</v>
      </c>
      <c r="G100" s="88">
        <v>0.223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5.83</v>
      </c>
      <c r="F101" s="88">
        <v>0.39</v>
      </c>
      <c r="G101" s="88">
        <v>0.223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3032327.47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2720968.25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2866927.79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337924.92</v>
      </c>
      <c r="D109" s="88">
        <v>241437.69</v>
      </c>
      <c r="E109" s="88">
        <v>96487.23</v>
      </c>
      <c r="F109" s="88">
        <v>0.71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3715177.67</v>
      </c>
      <c r="D110" s="88">
        <v>2658743.15</v>
      </c>
      <c r="E110" s="88">
        <v>1056434.52</v>
      </c>
      <c r="F110" s="88">
        <v>0.72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364284.35</v>
      </c>
      <c r="D111" s="88">
        <v>260707.14</v>
      </c>
      <c r="E111" s="88">
        <v>103577.21</v>
      </c>
      <c r="F111" s="88">
        <v>0.72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73615.25</v>
      </c>
      <c r="D112" s="88">
        <v>52850.27</v>
      </c>
      <c r="E112" s="88">
        <v>20764.990000000002</v>
      </c>
      <c r="F112" s="88">
        <v>0.72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43089.83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99099.23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1170973.29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115660.96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33000.92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20150.22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11803.77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25521.16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343046.93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200683.83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120780.22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254336.61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33212.28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19208.849999999999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11969.63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24912.35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16814.39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144708.28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14956.29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13949.1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15.46</v>
      </c>
      <c r="F137" s="88">
        <v>26185.33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170.37</v>
      </c>
      <c r="F138" s="88">
        <v>280759.08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16.71</v>
      </c>
      <c r="F139" s="88">
        <v>28128.28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0.57999999999999996</v>
      </c>
      <c r="D140" s="88">
        <v>1109.6500000000001</v>
      </c>
      <c r="E140" s="88">
        <v>3.51</v>
      </c>
      <c r="F140" s="88">
        <v>6700.57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27787.08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15410.89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40462.69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130239.6922</v>
      </c>
      <c r="C152" s="88">
        <v>113.0688</v>
      </c>
      <c r="D152" s="88">
        <v>926.04679999999996</v>
      </c>
      <c r="E152" s="88">
        <v>0</v>
      </c>
      <c r="F152" s="88">
        <v>5.0000000000000001E-4</v>
      </c>
      <c r="G152" s="89">
        <v>5586660</v>
      </c>
      <c r="H152" s="88">
        <v>47901.508800000003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111092.0202</v>
      </c>
      <c r="C153" s="88">
        <v>95.951599999999999</v>
      </c>
      <c r="D153" s="88">
        <v>878.27409999999998</v>
      </c>
      <c r="E153" s="88">
        <v>0</v>
      </c>
      <c r="F153" s="88">
        <v>4.0000000000000002E-4</v>
      </c>
      <c r="G153" s="89">
        <v>5298840</v>
      </c>
      <c r="H153" s="88">
        <v>41128.714500000002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129526.58440000001</v>
      </c>
      <c r="C154" s="88">
        <v>112.002</v>
      </c>
      <c r="D154" s="88">
        <v>1001.0839999999999</v>
      </c>
      <c r="E154" s="88">
        <v>0</v>
      </c>
      <c r="F154" s="88">
        <v>5.0000000000000001E-4</v>
      </c>
      <c r="G154" s="89">
        <v>6039690</v>
      </c>
      <c r="H154" s="88">
        <v>47883.636599999998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117611.9385</v>
      </c>
      <c r="C155" s="88">
        <v>101.4337</v>
      </c>
      <c r="D155" s="88">
        <v>956.52470000000005</v>
      </c>
      <c r="E155" s="88">
        <v>0</v>
      </c>
      <c r="F155" s="88">
        <v>5.0000000000000001E-4</v>
      </c>
      <c r="G155" s="89">
        <v>5771050</v>
      </c>
      <c r="H155" s="88">
        <v>43624.008800000003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124871.5917</v>
      </c>
      <c r="C156" s="88">
        <v>107.46339999999999</v>
      </c>
      <c r="D156" s="88">
        <v>1056.9675999999999</v>
      </c>
      <c r="E156" s="88">
        <v>0</v>
      </c>
      <c r="F156" s="88">
        <v>5.0000000000000001E-4</v>
      </c>
      <c r="G156" s="89">
        <v>6377220</v>
      </c>
      <c r="H156" s="88">
        <v>46443.034299999999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122772.5972</v>
      </c>
      <c r="C157" s="88">
        <v>105.55549999999999</v>
      </c>
      <c r="D157" s="88">
        <v>1057.3580999999999</v>
      </c>
      <c r="E157" s="88">
        <v>0</v>
      </c>
      <c r="F157" s="88">
        <v>5.0000000000000001E-4</v>
      </c>
      <c r="G157" s="89">
        <v>6379640</v>
      </c>
      <c r="H157" s="88">
        <v>45717.760199999997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120315.8279</v>
      </c>
      <c r="C158" s="88">
        <v>103.32859999999999</v>
      </c>
      <c r="D158" s="88">
        <v>1056.7152000000001</v>
      </c>
      <c r="E158" s="88">
        <v>0</v>
      </c>
      <c r="F158" s="88">
        <v>5.0000000000000001E-4</v>
      </c>
      <c r="G158" s="89">
        <v>6375840</v>
      </c>
      <c r="H158" s="88">
        <v>44865.506500000003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129677.86960000001</v>
      </c>
      <c r="C159" s="88">
        <v>111.398</v>
      </c>
      <c r="D159" s="88">
        <v>1133.7170000000001</v>
      </c>
      <c r="E159" s="88">
        <v>0</v>
      </c>
      <c r="F159" s="88">
        <v>5.0000000000000001E-4</v>
      </c>
      <c r="G159" s="89">
        <v>6840420</v>
      </c>
      <c r="H159" s="88">
        <v>48340.654399999999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119737.5171</v>
      </c>
      <c r="C160" s="88">
        <v>102.79640000000001</v>
      </c>
      <c r="D160" s="88">
        <v>1058.0034000000001</v>
      </c>
      <c r="E160" s="88">
        <v>0</v>
      </c>
      <c r="F160" s="88">
        <v>5.0000000000000001E-4</v>
      </c>
      <c r="G160" s="89">
        <v>6383630</v>
      </c>
      <c r="H160" s="88">
        <v>44669.282299999999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122398.9451</v>
      </c>
      <c r="C161" s="88">
        <v>105.2225</v>
      </c>
      <c r="D161" s="88">
        <v>1056.2440999999999</v>
      </c>
      <c r="E161" s="88">
        <v>0</v>
      </c>
      <c r="F161" s="88">
        <v>5.0000000000000001E-4</v>
      </c>
      <c r="G161" s="89">
        <v>6372930</v>
      </c>
      <c r="H161" s="88">
        <v>45585.039599999996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121631.401</v>
      </c>
      <c r="C162" s="88">
        <v>104.9511</v>
      </c>
      <c r="D162" s="88">
        <v>980.11170000000004</v>
      </c>
      <c r="E162" s="88">
        <v>0</v>
      </c>
      <c r="F162" s="88">
        <v>5.0000000000000001E-4</v>
      </c>
      <c r="G162" s="89">
        <v>5913330</v>
      </c>
      <c r="H162" s="88">
        <v>45087.114500000003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126818.23669999999</v>
      </c>
      <c r="C163" s="88">
        <v>110.0806</v>
      </c>
      <c r="D163" s="88">
        <v>904.90409999999997</v>
      </c>
      <c r="E163" s="88">
        <v>0</v>
      </c>
      <c r="F163" s="88">
        <v>5.0000000000000001E-4</v>
      </c>
      <c r="G163" s="89">
        <v>5459120</v>
      </c>
      <c r="H163" s="88">
        <v>46652.8318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1476690</v>
      </c>
      <c r="C165" s="88">
        <v>1273.2521999999999</v>
      </c>
      <c r="D165" s="88">
        <v>12065.9509</v>
      </c>
      <c r="E165" s="88">
        <v>0</v>
      </c>
      <c r="F165" s="88">
        <v>5.7999999999999996E-3</v>
      </c>
      <c r="G165" s="89">
        <v>72798400</v>
      </c>
      <c r="H165" s="88">
        <v>547899.09219999996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111092.0202</v>
      </c>
      <c r="C166" s="88">
        <v>95.951599999999999</v>
      </c>
      <c r="D166" s="88">
        <v>878.27409999999998</v>
      </c>
      <c r="E166" s="88">
        <v>0</v>
      </c>
      <c r="F166" s="88">
        <v>4.0000000000000002E-4</v>
      </c>
      <c r="G166" s="89">
        <v>5298840</v>
      </c>
      <c r="H166" s="88">
        <v>41128.714500000002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130239.6922</v>
      </c>
      <c r="C167" s="88">
        <v>113.0688</v>
      </c>
      <c r="D167" s="88">
        <v>1133.7170000000001</v>
      </c>
      <c r="E167" s="88">
        <v>0</v>
      </c>
      <c r="F167" s="88">
        <v>5.0000000000000001E-4</v>
      </c>
      <c r="G167" s="89">
        <v>6840420</v>
      </c>
      <c r="H167" s="88">
        <v>48340.654399999999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1145480000000</v>
      </c>
      <c r="C170" s="88">
        <v>1007853.7439999999</v>
      </c>
      <c r="D170" s="88" t="s">
        <v>665</v>
      </c>
      <c r="E170" s="88">
        <v>448566.54399999999</v>
      </c>
      <c r="F170" s="88">
        <v>326066.95799999998</v>
      </c>
      <c r="G170" s="88">
        <v>29423.605</v>
      </c>
      <c r="H170" s="88">
        <v>0</v>
      </c>
      <c r="I170" s="88">
        <v>37925.514000000003</v>
      </c>
      <c r="J170" s="88">
        <v>0</v>
      </c>
      <c r="K170" s="88">
        <v>42687.311000000002</v>
      </c>
      <c r="L170" s="88">
        <v>37628.427000000003</v>
      </c>
      <c r="M170" s="88">
        <v>85555.384999999995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1086460000000</v>
      </c>
      <c r="C171" s="88">
        <v>1105839.186</v>
      </c>
      <c r="D171" s="88" t="s">
        <v>638</v>
      </c>
      <c r="E171" s="88">
        <v>448566.54399999999</v>
      </c>
      <c r="F171" s="88">
        <v>326066.95799999998</v>
      </c>
      <c r="G171" s="88">
        <v>33443.025000000001</v>
      </c>
      <c r="H171" s="88">
        <v>0</v>
      </c>
      <c r="I171" s="88">
        <v>128617.632</v>
      </c>
      <c r="J171" s="88">
        <v>0</v>
      </c>
      <c r="K171" s="88">
        <v>45961.214999999997</v>
      </c>
      <c r="L171" s="88">
        <v>37628.427000000003</v>
      </c>
      <c r="M171" s="88">
        <v>85555.384999999995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1238360000000</v>
      </c>
      <c r="C172" s="88">
        <v>1059460.368</v>
      </c>
      <c r="D172" s="88" t="s">
        <v>666</v>
      </c>
      <c r="E172" s="88">
        <v>448566.54399999999</v>
      </c>
      <c r="F172" s="88">
        <v>326066.95799999998</v>
      </c>
      <c r="G172" s="88">
        <v>30880.876</v>
      </c>
      <c r="H172" s="88">
        <v>0</v>
      </c>
      <c r="I172" s="88">
        <v>85127.476999999999</v>
      </c>
      <c r="J172" s="88">
        <v>0</v>
      </c>
      <c r="K172" s="88">
        <v>45634.701000000001</v>
      </c>
      <c r="L172" s="88">
        <v>37628.427000000003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1183280000000</v>
      </c>
      <c r="C173" s="88">
        <v>1097157.2139999999</v>
      </c>
      <c r="D173" s="88" t="s">
        <v>667</v>
      </c>
      <c r="E173" s="88">
        <v>448566.54399999999</v>
      </c>
      <c r="F173" s="88">
        <v>326066.95799999998</v>
      </c>
      <c r="G173" s="88">
        <v>33718.163999999997</v>
      </c>
      <c r="H173" s="88">
        <v>0</v>
      </c>
      <c r="I173" s="88">
        <v>121335.09</v>
      </c>
      <c r="J173" s="88">
        <v>0</v>
      </c>
      <c r="K173" s="88">
        <v>44286.646000000001</v>
      </c>
      <c r="L173" s="88">
        <v>37628.427000000003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1307570000000</v>
      </c>
      <c r="C174" s="88">
        <v>1108307.3559999999</v>
      </c>
      <c r="D174" s="88" t="s">
        <v>668</v>
      </c>
      <c r="E174" s="88">
        <v>448566.54399999999</v>
      </c>
      <c r="F174" s="88">
        <v>326066.95799999998</v>
      </c>
      <c r="G174" s="88">
        <v>31425.286</v>
      </c>
      <c r="H174" s="88">
        <v>0</v>
      </c>
      <c r="I174" s="88">
        <v>133382.65599999999</v>
      </c>
      <c r="J174" s="88">
        <v>0</v>
      </c>
      <c r="K174" s="88">
        <v>45682.1</v>
      </c>
      <c r="L174" s="88">
        <v>37628.427000000003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1308070000000</v>
      </c>
      <c r="C175" s="88">
        <v>1132580.797</v>
      </c>
      <c r="D175" s="88" t="s">
        <v>572</v>
      </c>
      <c r="E175" s="88">
        <v>448566.54399999999</v>
      </c>
      <c r="F175" s="88">
        <v>326066.95799999998</v>
      </c>
      <c r="G175" s="88">
        <v>34390.400999999998</v>
      </c>
      <c r="H175" s="88">
        <v>0</v>
      </c>
      <c r="I175" s="88">
        <v>153293.726</v>
      </c>
      <c r="J175" s="88">
        <v>0</v>
      </c>
      <c r="K175" s="88">
        <v>47079.356</v>
      </c>
      <c r="L175" s="88">
        <v>37628.427000000003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1307290000000</v>
      </c>
      <c r="C176" s="88">
        <v>1160647.3189999999</v>
      </c>
      <c r="D176" s="88" t="s">
        <v>669</v>
      </c>
      <c r="E176" s="88">
        <v>448566.54399999999</v>
      </c>
      <c r="F176" s="88">
        <v>326066.95799999998</v>
      </c>
      <c r="G176" s="88">
        <v>35732.546999999999</v>
      </c>
      <c r="H176" s="88">
        <v>0</v>
      </c>
      <c r="I176" s="88">
        <v>179920.995</v>
      </c>
      <c r="J176" s="88">
        <v>0</v>
      </c>
      <c r="K176" s="88">
        <v>47176.464</v>
      </c>
      <c r="L176" s="88">
        <v>37628.427000000003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1402540000000</v>
      </c>
      <c r="C177" s="88">
        <v>1119968.598</v>
      </c>
      <c r="D177" s="88" t="s">
        <v>670</v>
      </c>
      <c r="E177" s="88">
        <v>448566.54399999999</v>
      </c>
      <c r="F177" s="88">
        <v>326066.95799999998</v>
      </c>
      <c r="G177" s="88">
        <v>31617.292000000001</v>
      </c>
      <c r="H177" s="88">
        <v>0</v>
      </c>
      <c r="I177" s="88">
        <v>144156.91500000001</v>
      </c>
      <c r="J177" s="88">
        <v>0</v>
      </c>
      <c r="K177" s="88">
        <v>46377.076999999997</v>
      </c>
      <c r="L177" s="88">
        <v>37628.427000000003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1308880000000</v>
      </c>
      <c r="C178" s="88">
        <v>1218856.9709999999</v>
      </c>
      <c r="D178" s="88" t="s">
        <v>671</v>
      </c>
      <c r="E178" s="88">
        <v>448566.54399999999</v>
      </c>
      <c r="F178" s="88">
        <v>326066.95799999998</v>
      </c>
      <c r="G178" s="88">
        <v>46565.45</v>
      </c>
      <c r="H178" s="88">
        <v>0</v>
      </c>
      <c r="I178" s="88">
        <v>223762.09899999999</v>
      </c>
      <c r="J178" s="88">
        <v>0</v>
      </c>
      <c r="K178" s="88">
        <v>50712.108</v>
      </c>
      <c r="L178" s="88">
        <v>37628.427000000003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1306690000000</v>
      </c>
      <c r="C179" s="88">
        <v>1134258.395</v>
      </c>
      <c r="D179" s="88" t="s">
        <v>672</v>
      </c>
      <c r="E179" s="88">
        <v>448566.54399999999</v>
      </c>
      <c r="F179" s="88">
        <v>326066.95799999998</v>
      </c>
      <c r="G179" s="88">
        <v>36527.771999999997</v>
      </c>
      <c r="H179" s="88">
        <v>0</v>
      </c>
      <c r="I179" s="88">
        <v>152887.70800000001</v>
      </c>
      <c r="J179" s="88">
        <v>0</v>
      </c>
      <c r="K179" s="88">
        <v>47025.601000000002</v>
      </c>
      <c r="L179" s="88">
        <v>37628.427000000003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1212450000000</v>
      </c>
      <c r="C180" s="88">
        <v>1080816.7239999999</v>
      </c>
      <c r="D180" s="88" t="s">
        <v>673</v>
      </c>
      <c r="E180" s="88">
        <v>448566.54399999999</v>
      </c>
      <c r="F180" s="88">
        <v>326066.95799999998</v>
      </c>
      <c r="G180" s="88">
        <v>29423.605</v>
      </c>
      <c r="H180" s="88">
        <v>0</v>
      </c>
      <c r="I180" s="88">
        <v>108609.622</v>
      </c>
      <c r="J180" s="88">
        <v>0</v>
      </c>
      <c r="K180" s="88">
        <v>44966.184000000001</v>
      </c>
      <c r="L180" s="88">
        <v>37628.427000000003</v>
      </c>
      <c r="M180" s="88">
        <v>85555.384999999995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1119330000000</v>
      </c>
      <c r="C181" s="88">
        <v>1004885.953</v>
      </c>
      <c r="D181" s="88" t="s">
        <v>674</v>
      </c>
      <c r="E181" s="88">
        <v>448566.54399999999</v>
      </c>
      <c r="F181" s="88">
        <v>326066.95799999998</v>
      </c>
      <c r="G181" s="88">
        <v>29423.605</v>
      </c>
      <c r="H181" s="88">
        <v>0</v>
      </c>
      <c r="I181" s="88">
        <v>0.157</v>
      </c>
      <c r="J181" s="88">
        <v>0</v>
      </c>
      <c r="K181" s="88">
        <v>40978.283000000003</v>
      </c>
      <c r="L181" s="88">
        <v>37628.427000000003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14926400000000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1086460000000</v>
      </c>
      <c r="C184" s="88">
        <v>1004885.953</v>
      </c>
      <c r="D184" s="88"/>
      <c r="E184" s="88">
        <v>448566.54399999999</v>
      </c>
      <c r="F184" s="88">
        <v>326066.95799999998</v>
      </c>
      <c r="G184" s="88">
        <v>29423.605</v>
      </c>
      <c r="H184" s="88">
        <v>0</v>
      </c>
      <c r="I184" s="88">
        <v>0.157</v>
      </c>
      <c r="J184" s="88">
        <v>0</v>
      </c>
      <c r="K184" s="88">
        <v>40978.283000000003</v>
      </c>
      <c r="L184" s="88">
        <v>37628.427000000003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1402540000000</v>
      </c>
      <c r="C185" s="88">
        <v>1218856.9709999999</v>
      </c>
      <c r="D185" s="88"/>
      <c r="E185" s="88">
        <v>448566.54399999999</v>
      </c>
      <c r="F185" s="88">
        <v>326066.95799999998</v>
      </c>
      <c r="G185" s="88">
        <v>46565.45</v>
      </c>
      <c r="H185" s="88">
        <v>0</v>
      </c>
      <c r="I185" s="88">
        <v>223762.09899999999</v>
      </c>
      <c r="J185" s="88">
        <v>0</v>
      </c>
      <c r="K185" s="88">
        <v>50712.108</v>
      </c>
      <c r="L185" s="88">
        <v>37628.427000000003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616534.65</v>
      </c>
      <c r="C188" s="88">
        <v>29982.03</v>
      </c>
      <c r="D188" s="88">
        <v>0</v>
      </c>
      <c r="E188" s="88">
        <v>646516.68000000005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13.31</v>
      </c>
      <c r="C189" s="88">
        <v>0.65</v>
      </c>
      <c r="D189" s="88">
        <v>0</v>
      </c>
      <c r="E189" s="88">
        <v>13.96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13.31</v>
      </c>
      <c r="C190" s="88">
        <v>0.65</v>
      </c>
      <c r="D190" s="88">
        <v>0</v>
      </c>
      <c r="E190" s="88">
        <v>13.96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21300.73</v>
      </c>
      <c r="C2" s="88">
        <v>459.86</v>
      </c>
      <c r="D2" s="88">
        <v>459.86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21300.73</v>
      </c>
      <c r="C3" s="88">
        <v>459.86</v>
      </c>
      <c r="D3" s="88">
        <v>459.86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65090.559999999998</v>
      </c>
      <c r="C4" s="88">
        <v>1405.23</v>
      </c>
      <c r="D4" s="88">
        <v>1405.23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65090.559999999998</v>
      </c>
      <c r="C5" s="88">
        <v>1405.23</v>
      </c>
      <c r="D5" s="88">
        <v>1405.23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4196.13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1965.51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536.73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913.14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574.16</v>
      </c>
      <c r="C21" s="88">
        <v>0</v>
      </c>
      <c r="D21" s="88">
        <v>0</v>
      </c>
      <c r="E21" s="88">
        <v>0</v>
      </c>
      <c r="F21" s="88">
        <v>0</v>
      </c>
      <c r="G21" s="88">
        <v>11092.61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264.76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16839.84</v>
      </c>
      <c r="C28" s="88">
        <v>4460.8900000000003</v>
      </c>
      <c r="D28" s="88">
        <v>0</v>
      </c>
      <c r="E28" s="88">
        <v>0</v>
      </c>
      <c r="F28" s="88">
        <v>0</v>
      </c>
      <c r="G28" s="88">
        <v>12596.75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0.85699999999999998</v>
      </c>
      <c r="E60" s="88">
        <v>0.98399999999999999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0.85699999999999998</v>
      </c>
      <c r="E61" s="88">
        <v>0.98399999999999999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0.85699999999999998</v>
      </c>
      <c r="E62" s="88">
        <v>0.98399999999999999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0.85699999999999998</v>
      </c>
      <c r="E63" s="88">
        <v>0.98399999999999999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0.85699999999999998</v>
      </c>
      <c r="E64" s="88">
        <v>0.98399999999999999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0.85699999999999998</v>
      </c>
      <c r="E65" s="88">
        <v>0.98399999999999999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0.85699999999999998</v>
      </c>
      <c r="E66" s="88">
        <v>0.98399999999999999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0.85699999999999998</v>
      </c>
      <c r="E67" s="88">
        <v>0.98399999999999999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0.85699999999999998</v>
      </c>
      <c r="E68" s="88">
        <v>0.98399999999999999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0.85699999999999998</v>
      </c>
      <c r="E69" s="88">
        <v>0.98399999999999999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0.85699999999999998</v>
      </c>
      <c r="E70" s="88">
        <v>0.98399999999999999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0.85699999999999998</v>
      </c>
      <c r="E71" s="88">
        <v>0.98399999999999999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0.85699999999999998</v>
      </c>
      <c r="E72" s="88">
        <v>0.98399999999999999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0.85699999999999998</v>
      </c>
      <c r="E73" s="88">
        <v>0.98399999999999999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0.85699999999999998</v>
      </c>
      <c r="E74" s="88">
        <v>0.98399999999999999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0.85699999999999998</v>
      </c>
      <c r="E75" s="88">
        <v>0.98399999999999999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0.85699999999999998</v>
      </c>
      <c r="E76" s="88">
        <v>0.98399999999999999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0.85699999999999998</v>
      </c>
      <c r="E77" s="88">
        <v>0.98399999999999999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0.85699999999999998</v>
      </c>
      <c r="E78" s="88">
        <v>0.98399999999999999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0.85699999999999998</v>
      </c>
      <c r="E79" s="88">
        <v>0.98399999999999999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0.85699999999999998</v>
      </c>
      <c r="E80" s="88">
        <v>0.98399999999999999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0.85699999999999998</v>
      </c>
      <c r="E81" s="88">
        <v>0.98399999999999999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0.85699999999999998</v>
      </c>
      <c r="E82" s="88">
        <v>0.98399999999999999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0.85699999999999998</v>
      </c>
      <c r="E83" s="88">
        <v>0.98399999999999999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0.38500000000000001</v>
      </c>
      <c r="G87" s="88">
        <v>0.30499999999999999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0.38500000000000001</v>
      </c>
      <c r="G88" s="88">
        <v>0.30499999999999999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0.38500000000000001</v>
      </c>
      <c r="G89" s="88">
        <v>0.30499999999999999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0.38500000000000001</v>
      </c>
      <c r="G90" s="88">
        <v>0.30499999999999999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0.38500000000000001</v>
      </c>
      <c r="G91" s="88">
        <v>0.30499999999999999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0.38500000000000001</v>
      </c>
      <c r="G92" s="88">
        <v>0.30499999999999999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0.38500000000000001</v>
      </c>
      <c r="G93" s="88">
        <v>0.30499999999999999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0.38500000000000001</v>
      </c>
      <c r="G94" s="88">
        <v>0.30499999999999999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0.38500000000000001</v>
      </c>
      <c r="G95" s="88">
        <v>0.30499999999999999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0.38500000000000001</v>
      </c>
      <c r="G96" s="88">
        <v>0.30499999999999999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0.38500000000000001</v>
      </c>
      <c r="G97" s="88">
        <v>0.30499999999999999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0.38500000000000001</v>
      </c>
      <c r="G98" s="88">
        <v>0.30499999999999999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0.38500000000000001</v>
      </c>
      <c r="G101" s="88">
        <v>0.30499999999999999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3611471.63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3094815.27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3414482.27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346527.2</v>
      </c>
      <c r="D109" s="88">
        <v>240648.27</v>
      </c>
      <c r="E109" s="88">
        <v>105878.92</v>
      </c>
      <c r="F109" s="88">
        <v>0.69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3787114.87</v>
      </c>
      <c r="D110" s="88">
        <v>2638211.2599999998</v>
      </c>
      <c r="E110" s="88">
        <v>1148903.6100000001</v>
      </c>
      <c r="F110" s="88">
        <v>0.7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402979.03</v>
      </c>
      <c r="D111" s="88">
        <v>281784.51</v>
      </c>
      <c r="E111" s="88">
        <v>121194.52</v>
      </c>
      <c r="F111" s="88">
        <v>0.7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128085.72</v>
      </c>
      <c r="D112" s="88">
        <v>88784.35</v>
      </c>
      <c r="E112" s="88">
        <v>39301.379999999997</v>
      </c>
      <c r="F112" s="88">
        <v>0.69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68788.66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109530.98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1214457.57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133211.81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16021.72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20751.82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14039.82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23674.44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173251.7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222363.48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156113.60999999999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253918.02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17157.96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22426.01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17302.22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26329.46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47376.73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455790.38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44070.38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25345.35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15.08</v>
      </c>
      <c r="F137" s="88">
        <v>25544.39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165.51</v>
      </c>
      <c r="F138" s="88">
        <v>272744.2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17.73</v>
      </c>
      <c r="F139" s="88">
        <v>29849.34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5.64</v>
      </c>
      <c r="F140" s="88">
        <v>10572.86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33094.14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17528.259999999998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48190.65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271597.64309999999</v>
      </c>
      <c r="C152" s="88">
        <v>476.15339999999998</v>
      </c>
      <c r="D152" s="88">
        <v>1269.027</v>
      </c>
      <c r="E152" s="88">
        <v>0</v>
      </c>
      <c r="F152" s="88">
        <v>5.1999999999999998E-3</v>
      </c>
      <c r="G152" s="88">
        <v>78907.868400000007</v>
      </c>
      <c r="H152" s="88">
        <v>114996.6082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233107.67619999999</v>
      </c>
      <c r="C153" s="88">
        <v>420.94310000000002</v>
      </c>
      <c r="D153" s="88">
        <v>1156.9268</v>
      </c>
      <c r="E153" s="88">
        <v>0</v>
      </c>
      <c r="F153" s="88">
        <v>4.7000000000000002E-3</v>
      </c>
      <c r="G153" s="88">
        <v>71942.142900000006</v>
      </c>
      <c r="H153" s="88">
        <v>99821.462299999999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254090.42370000001</v>
      </c>
      <c r="C154" s="88">
        <v>480.8</v>
      </c>
      <c r="D154" s="88">
        <v>1382.3547000000001</v>
      </c>
      <c r="E154" s="88">
        <v>0</v>
      </c>
      <c r="F154" s="88">
        <v>5.5999999999999999E-3</v>
      </c>
      <c r="G154" s="88">
        <v>85967.938399999999</v>
      </c>
      <c r="H154" s="88">
        <v>110815.2531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234925.1722</v>
      </c>
      <c r="C155" s="88">
        <v>453.90089999999998</v>
      </c>
      <c r="D155" s="88">
        <v>1329.8034</v>
      </c>
      <c r="E155" s="88">
        <v>0</v>
      </c>
      <c r="F155" s="88">
        <v>5.4000000000000003E-3</v>
      </c>
      <c r="G155" s="88">
        <v>82702.841899999999</v>
      </c>
      <c r="H155" s="88">
        <v>103313.2093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253325.91010000001</v>
      </c>
      <c r="C156" s="88">
        <v>500.33499999999998</v>
      </c>
      <c r="D156" s="88">
        <v>1494.0463999999999</v>
      </c>
      <c r="E156" s="88">
        <v>0</v>
      </c>
      <c r="F156" s="88">
        <v>6.0000000000000001E-3</v>
      </c>
      <c r="G156" s="88">
        <v>92920.807100000005</v>
      </c>
      <c r="H156" s="88">
        <v>112400.3205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267842.16979999997</v>
      </c>
      <c r="C157" s="88">
        <v>533.74890000000005</v>
      </c>
      <c r="D157" s="88">
        <v>1605.8505</v>
      </c>
      <c r="E157" s="88">
        <v>0</v>
      </c>
      <c r="F157" s="88">
        <v>6.4999999999999997E-3</v>
      </c>
      <c r="G157" s="88">
        <v>99875.775899999993</v>
      </c>
      <c r="H157" s="88">
        <v>119274.88800000001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270998.2623</v>
      </c>
      <c r="C158" s="88">
        <v>540.66430000000003</v>
      </c>
      <c r="D158" s="88">
        <v>1628.229</v>
      </c>
      <c r="E158" s="88">
        <v>0</v>
      </c>
      <c r="F158" s="88">
        <v>6.6E-3</v>
      </c>
      <c r="G158" s="88">
        <v>101267.792</v>
      </c>
      <c r="H158" s="88">
        <v>120737.58590000001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290051.97029999999</v>
      </c>
      <c r="C159" s="88">
        <v>578.41679999999997</v>
      </c>
      <c r="D159" s="88">
        <v>1741.2662</v>
      </c>
      <c r="E159" s="88">
        <v>0</v>
      </c>
      <c r="F159" s="88">
        <v>7.0000000000000001E-3</v>
      </c>
      <c r="G159" s="88">
        <v>108298.0729</v>
      </c>
      <c r="H159" s="88">
        <v>129202.67849999999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247110.95509999999</v>
      </c>
      <c r="C160" s="88">
        <v>490.12360000000001</v>
      </c>
      <c r="D160" s="88">
        <v>1468.7864999999999</v>
      </c>
      <c r="E160" s="88">
        <v>0</v>
      </c>
      <c r="F160" s="88">
        <v>5.8999999999999999E-3</v>
      </c>
      <c r="G160" s="88">
        <v>91350.410499999998</v>
      </c>
      <c r="H160" s="88">
        <v>109831.4423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246307.5747</v>
      </c>
      <c r="C161" s="88">
        <v>482.06439999999998</v>
      </c>
      <c r="D161" s="88">
        <v>1428.3101999999999</v>
      </c>
      <c r="E161" s="88">
        <v>0</v>
      </c>
      <c r="F161" s="88">
        <v>5.7999999999999996E-3</v>
      </c>
      <c r="G161" s="88">
        <v>88831.0867</v>
      </c>
      <c r="H161" s="88">
        <v>108883.16009999999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239072.34539999999</v>
      </c>
      <c r="C162" s="88">
        <v>455.38560000000001</v>
      </c>
      <c r="D162" s="88">
        <v>1317.2334000000001</v>
      </c>
      <c r="E162" s="88">
        <v>0</v>
      </c>
      <c r="F162" s="88">
        <v>5.3E-3</v>
      </c>
      <c r="G162" s="88">
        <v>81919.050499999998</v>
      </c>
      <c r="H162" s="88">
        <v>104540.10520000001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254759.51730000001</v>
      </c>
      <c r="C163" s="88">
        <v>458.3347</v>
      </c>
      <c r="D163" s="88">
        <v>1254.9602</v>
      </c>
      <c r="E163" s="88">
        <v>0</v>
      </c>
      <c r="F163" s="88">
        <v>5.1999999999999998E-3</v>
      </c>
      <c r="G163" s="88">
        <v>78037.625499999995</v>
      </c>
      <c r="H163" s="88">
        <v>108937.12850000001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3063190</v>
      </c>
      <c r="C165" s="88">
        <v>5870.8706000000002</v>
      </c>
      <c r="D165" s="88">
        <v>17076.794300000001</v>
      </c>
      <c r="E165" s="88">
        <v>0</v>
      </c>
      <c r="F165" s="88">
        <v>6.93E-2</v>
      </c>
      <c r="G165" s="89">
        <v>1062020</v>
      </c>
      <c r="H165" s="89">
        <v>1342750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233107.67619999999</v>
      </c>
      <c r="C166" s="88">
        <v>420.94310000000002</v>
      </c>
      <c r="D166" s="88">
        <v>1156.9268</v>
      </c>
      <c r="E166" s="88">
        <v>0</v>
      </c>
      <c r="F166" s="88">
        <v>4.7000000000000002E-3</v>
      </c>
      <c r="G166" s="88">
        <v>71942.142900000006</v>
      </c>
      <c r="H166" s="88">
        <v>99821.462299999999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290051.97029999999</v>
      </c>
      <c r="C167" s="88">
        <v>578.41679999999997</v>
      </c>
      <c r="D167" s="88">
        <v>1741.2662</v>
      </c>
      <c r="E167" s="88">
        <v>0</v>
      </c>
      <c r="F167" s="88">
        <v>7.0000000000000001E-3</v>
      </c>
      <c r="G167" s="88">
        <v>108298.0729</v>
      </c>
      <c r="H167" s="88">
        <v>129202.67849999999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1251200000000</v>
      </c>
      <c r="C170" s="88">
        <v>1092724.335</v>
      </c>
      <c r="D170" s="88" t="s">
        <v>626</v>
      </c>
      <c r="E170" s="88">
        <v>448566.54399999999</v>
      </c>
      <c r="F170" s="88">
        <v>326066.95799999998</v>
      </c>
      <c r="G170" s="88">
        <v>29159.953000000001</v>
      </c>
      <c r="H170" s="88">
        <v>0</v>
      </c>
      <c r="I170" s="88">
        <v>69184.959000000003</v>
      </c>
      <c r="J170" s="88">
        <v>0</v>
      </c>
      <c r="K170" s="88">
        <v>52708.862999999998</v>
      </c>
      <c r="L170" s="88">
        <v>44815.08</v>
      </c>
      <c r="M170" s="88">
        <v>122221.978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1140740000000</v>
      </c>
      <c r="C171" s="88">
        <v>1069143.534</v>
      </c>
      <c r="D171" s="88" t="s">
        <v>638</v>
      </c>
      <c r="E171" s="88">
        <v>448566.54399999999</v>
      </c>
      <c r="F171" s="88">
        <v>326066.95799999998</v>
      </c>
      <c r="G171" s="88">
        <v>29159.953000000001</v>
      </c>
      <c r="H171" s="88">
        <v>0</v>
      </c>
      <c r="I171" s="88">
        <v>83971.457999999999</v>
      </c>
      <c r="J171" s="88">
        <v>0</v>
      </c>
      <c r="K171" s="88">
        <v>51008.158000000003</v>
      </c>
      <c r="L171" s="88">
        <v>44815.08</v>
      </c>
      <c r="M171" s="88">
        <v>85555.384999999995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1363140000000</v>
      </c>
      <c r="C172" s="88">
        <v>1163242.2450000001</v>
      </c>
      <c r="D172" s="88" t="s">
        <v>675</v>
      </c>
      <c r="E172" s="88">
        <v>448566.54399999999</v>
      </c>
      <c r="F172" s="88">
        <v>326066.95799999998</v>
      </c>
      <c r="G172" s="88">
        <v>29784.623</v>
      </c>
      <c r="H172" s="88">
        <v>0</v>
      </c>
      <c r="I172" s="88">
        <v>174321.63699999999</v>
      </c>
      <c r="J172" s="88">
        <v>0</v>
      </c>
      <c r="K172" s="88">
        <v>54132.017999999996</v>
      </c>
      <c r="L172" s="88">
        <v>44815.08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1311370000000</v>
      </c>
      <c r="C173" s="88">
        <v>1159657.3500000001</v>
      </c>
      <c r="D173" s="88" t="s">
        <v>574</v>
      </c>
      <c r="E173" s="88">
        <v>448566.54399999999</v>
      </c>
      <c r="F173" s="88">
        <v>326066.95799999998</v>
      </c>
      <c r="G173" s="88">
        <v>29159.953000000001</v>
      </c>
      <c r="H173" s="88">
        <v>0</v>
      </c>
      <c r="I173" s="88">
        <v>135718.76500000001</v>
      </c>
      <c r="J173" s="88">
        <v>0</v>
      </c>
      <c r="K173" s="88">
        <v>53108.072</v>
      </c>
      <c r="L173" s="88">
        <v>44815.08</v>
      </c>
      <c r="M173" s="88">
        <v>122221.978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1473390000000</v>
      </c>
      <c r="C174" s="88">
        <v>1284046.9010000001</v>
      </c>
      <c r="D174" s="88" t="s">
        <v>565</v>
      </c>
      <c r="E174" s="88">
        <v>448566.54399999999</v>
      </c>
      <c r="F174" s="88">
        <v>326066.95799999998</v>
      </c>
      <c r="G174" s="88">
        <v>31690.579000000002</v>
      </c>
      <c r="H174" s="88">
        <v>0</v>
      </c>
      <c r="I174" s="88">
        <v>290361.65500000003</v>
      </c>
      <c r="J174" s="88">
        <v>0</v>
      </c>
      <c r="K174" s="88">
        <v>56990.699000000001</v>
      </c>
      <c r="L174" s="88">
        <v>44815.08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1583670000000</v>
      </c>
      <c r="C175" s="88">
        <v>1397834.61</v>
      </c>
      <c r="D175" s="88" t="s">
        <v>575</v>
      </c>
      <c r="E175" s="88">
        <v>448566.54399999999</v>
      </c>
      <c r="F175" s="88">
        <v>326066.95799999998</v>
      </c>
      <c r="G175" s="88">
        <v>42467.938999999998</v>
      </c>
      <c r="H175" s="88">
        <v>0</v>
      </c>
      <c r="I175" s="88">
        <v>390768.76799999998</v>
      </c>
      <c r="J175" s="88">
        <v>0</v>
      </c>
      <c r="K175" s="88">
        <v>59593.936000000002</v>
      </c>
      <c r="L175" s="88">
        <v>44815.08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1605740000000</v>
      </c>
      <c r="C176" s="88">
        <v>1436637.55</v>
      </c>
      <c r="D176" s="88" t="s">
        <v>676</v>
      </c>
      <c r="E176" s="88">
        <v>448566.54399999999</v>
      </c>
      <c r="F176" s="88">
        <v>326066.95799999998</v>
      </c>
      <c r="G176" s="88">
        <v>46088.195</v>
      </c>
      <c r="H176" s="88">
        <v>0</v>
      </c>
      <c r="I176" s="88">
        <v>424959.79599999997</v>
      </c>
      <c r="J176" s="88">
        <v>0</v>
      </c>
      <c r="K176" s="88">
        <v>60585.593000000001</v>
      </c>
      <c r="L176" s="88">
        <v>44815.08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1717220000000</v>
      </c>
      <c r="C177" s="88">
        <v>1478965.8319999999</v>
      </c>
      <c r="D177" s="88" t="s">
        <v>677</v>
      </c>
      <c r="E177" s="88">
        <v>448566.54399999999</v>
      </c>
      <c r="F177" s="88">
        <v>326066.95799999998</v>
      </c>
      <c r="G177" s="88">
        <v>42855.54</v>
      </c>
      <c r="H177" s="88">
        <v>0</v>
      </c>
      <c r="I177" s="88">
        <v>470074.962</v>
      </c>
      <c r="J177" s="88">
        <v>0</v>
      </c>
      <c r="K177" s="88">
        <v>61031.364000000001</v>
      </c>
      <c r="L177" s="88">
        <v>44815.08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1448490000000</v>
      </c>
      <c r="C178" s="88">
        <v>1249119.0589999999</v>
      </c>
      <c r="D178" s="88" t="s">
        <v>678</v>
      </c>
      <c r="E178" s="88">
        <v>448566.54399999999</v>
      </c>
      <c r="F178" s="88">
        <v>326066.95799999998</v>
      </c>
      <c r="G178" s="88">
        <v>40104.468000000001</v>
      </c>
      <c r="H178" s="88">
        <v>0</v>
      </c>
      <c r="I178" s="88">
        <v>247346.55799999999</v>
      </c>
      <c r="J178" s="88">
        <v>0</v>
      </c>
      <c r="K178" s="88">
        <v>56664.067000000003</v>
      </c>
      <c r="L178" s="88">
        <v>44815.08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1408540000000</v>
      </c>
      <c r="C179" s="88">
        <v>1226527.037</v>
      </c>
      <c r="D179" s="88" t="s">
        <v>576</v>
      </c>
      <c r="E179" s="88">
        <v>448566.54399999999</v>
      </c>
      <c r="F179" s="88">
        <v>326066.95799999998</v>
      </c>
      <c r="G179" s="88">
        <v>29159.953000000001</v>
      </c>
      <c r="H179" s="88">
        <v>0</v>
      </c>
      <c r="I179" s="88">
        <v>200801.67800000001</v>
      </c>
      <c r="J179" s="88">
        <v>0</v>
      </c>
      <c r="K179" s="88">
        <v>54894.847000000002</v>
      </c>
      <c r="L179" s="88">
        <v>44815.08</v>
      </c>
      <c r="M179" s="88">
        <v>122221.978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1298940000000</v>
      </c>
      <c r="C180" s="88">
        <v>1181847.92</v>
      </c>
      <c r="D180" s="88" t="s">
        <v>679</v>
      </c>
      <c r="E180" s="88">
        <v>448566.54399999999</v>
      </c>
      <c r="F180" s="88">
        <v>326066.95799999998</v>
      </c>
      <c r="G180" s="88">
        <v>33312.171999999999</v>
      </c>
      <c r="H180" s="88">
        <v>0</v>
      </c>
      <c r="I180" s="88">
        <v>188745.06700000001</v>
      </c>
      <c r="J180" s="88">
        <v>0</v>
      </c>
      <c r="K180" s="88">
        <v>54786.714</v>
      </c>
      <c r="L180" s="88">
        <v>44815.08</v>
      </c>
      <c r="M180" s="88">
        <v>85555.384999999995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1237400000000</v>
      </c>
      <c r="C181" s="88">
        <v>1052607.4380000001</v>
      </c>
      <c r="D181" s="88" t="s">
        <v>577</v>
      </c>
      <c r="E181" s="88">
        <v>448566.54399999999</v>
      </c>
      <c r="F181" s="88">
        <v>326066.95799999998</v>
      </c>
      <c r="G181" s="88">
        <v>29159.953000000001</v>
      </c>
      <c r="H181" s="88">
        <v>0</v>
      </c>
      <c r="I181" s="88">
        <v>31740.909</v>
      </c>
      <c r="J181" s="88">
        <v>0</v>
      </c>
      <c r="K181" s="88">
        <v>50036.017</v>
      </c>
      <c r="L181" s="88">
        <v>44815.08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16839800000000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1140740000000</v>
      </c>
      <c r="C184" s="88">
        <v>1052607.4380000001</v>
      </c>
      <c r="D184" s="88"/>
      <c r="E184" s="88">
        <v>448566.54399999999</v>
      </c>
      <c r="F184" s="88">
        <v>326066.95799999998</v>
      </c>
      <c r="G184" s="88">
        <v>29159.953000000001</v>
      </c>
      <c r="H184" s="88">
        <v>0</v>
      </c>
      <c r="I184" s="88">
        <v>31740.909</v>
      </c>
      <c r="J184" s="88">
        <v>0</v>
      </c>
      <c r="K184" s="88">
        <v>50036.017</v>
      </c>
      <c r="L184" s="88">
        <v>44815.08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1717220000000</v>
      </c>
      <c r="C185" s="88">
        <v>1478965.8319999999</v>
      </c>
      <c r="D185" s="88"/>
      <c r="E185" s="88">
        <v>448566.54399999999</v>
      </c>
      <c r="F185" s="88">
        <v>326066.95799999998</v>
      </c>
      <c r="G185" s="88">
        <v>46088.195</v>
      </c>
      <c r="H185" s="88">
        <v>0</v>
      </c>
      <c r="I185" s="88">
        <v>470074.962</v>
      </c>
      <c r="J185" s="88">
        <v>0</v>
      </c>
      <c r="K185" s="88">
        <v>61031.364000000001</v>
      </c>
      <c r="L185" s="88">
        <v>44815.08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325187.34000000003</v>
      </c>
      <c r="C188" s="88">
        <v>43276.29</v>
      </c>
      <c r="D188" s="88">
        <v>0</v>
      </c>
      <c r="E188" s="88">
        <v>368463.63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7.02</v>
      </c>
      <c r="C189" s="88">
        <v>0.93</v>
      </c>
      <c r="D189" s="88">
        <v>0</v>
      </c>
      <c r="E189" s="88">
        <v>7.95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7.02</v>
      </c>
      <c r="C190" s="88">
        <v>0.93</v>
      </c>
      <c r="D190" s="88">
        <v>0</v>
      </c>
      <c r="E190" s="88">
        <v>7.95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18048.59</v>
      </c>
      <c r="C2" s="88">
        <v>389.65</v>
      </c>
      <c r="D2" s="88">
        <v>389.65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18048.59</v>
      </c>
      <c r="C3" s="88">
        <v>389.65</v>
      </c>
      <c r="D3" s="88">
        <v>389.65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54109.57</v>
      </c>
      <c r="C4" s="88">
        <v>1168.1600000000001</v>
      </c>
      <c r="D4" s="88">
        <v>1168.1600000000001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54109.57</v>
      </c>
      <c r="C5" s="88">
        <v>1168.1600000000001</v>
      </c>
      <c r="D5" s="88">
        <v>1168.1600000000001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2334.7399999999998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1104.1300000000001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39.270000000000003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630.05999999999995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497.85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371.61</v>
      </c>
      <c r="C21" s="88">
        <v>0</v>
      </c>
      <c r="D21" s="88">
        <v>0</v>
      </c>
      <c r="E21" s="88">
        <v>0</v>
      </c>
      <c r="F21" s="88">
        <v>0</v>
      </c>
      <c r="G21" s="88">
        <v>11038.61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259.89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15453.96</v>
      </c>
      <c r="C28" s="88">
        <v>2594.63</v>
      </c>
      <c r="D28" s="88">
        <v>0</v>
      </c>
      <c r="E28" s="88">
        <v>0</v>
      </c>
      <c r="F28" s="88">
        <v>0</v>
      </c>
      <c r="G28" s="88">
        <v>12542.75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0.85699999999999998</v>
      </c>
      <c r="E60" s="88">
        <v>0.98399999999999999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0.85699999999999998</v>
      </c>
      <c r="E61" s="88">
        <v>0.98399999999999999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0.85699999999999998</v>
      </c>
      <c r="E62" s="88">
        <v>0.98399999999999999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0.85699999999999998</v>
      </c>
      <c r="E63" s="88">
        <v>0.98399999999999999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0.85699999999999998</v>
      </c>
      <c r="E64" s="88">
        <v>0.98399999999999999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0.85699999999999998</v>
      </c>
      <c r="E65" s="88">
        <v>0.98399999999999999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0.85699999999999998</v>
      </c>
      <c r="E66" s="88">
        <v>0.98399999999999999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0.85699999999999998</v>
      </c>
      <c r="E67" s="88">
        <v>0.98399999999999999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0.85699999999999998</v>
      </c>
      <c r="E68" s="88">
        <v>0.98399999999999999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0.85699999999999998</v>
      </c>
      <c r="E69" s="88">
        <v>0.98399999999999999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0.85699999999999998</v>
      </c>
      <c r="E70" s="88">
        <v>0.98399999999999999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0.85699999999999998</v>
      </c>
      <c r="E71" s="88">
        <v>0.98399999999999999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0.85699999999999998</v>
      </c>
      <c r="E72" s="88">
        <v>0.98399999999999999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0.85699999999999998</v>
      </c>
      <c r="E73" s="88">
        <v>0.98399999999999999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0.85699999999999998</v>
      </c>
      <c r="E74" s="88">
        <v>0.98399999999999999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0.85699999999999998</v>
      </c>
      <c r="E75" s="88">
        <v>0.98399999999999999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0.85699999999999998</v>
      </c>
      <c r="E76" s="88">
        <v>0.98399999999999999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0.85699999999999998</v>
      </c>
      <c r="E77" s="88">
        <v>0.98399999999999999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0.85699999999999998</v>
      </c>
      <c r="E78" s="88">
        <v>0.98399999999999999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0.85699999999999998</v>
      </c>
      <c r="E79" s="88">
        <v>0.98399999999999999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0.85699999999999998</v>
      </c>
      <c r="E80" s="88">
        <v>0.98399999999999999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0.85699999999999998</v>
      </c>
      <c r="E81" s="88">
        <v>0.98399999999999999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0.85699999999999998</v>
      </c>
      <c r="E82" s="88">
        <v>0.98399999999999999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0.85699999999999998</v>
      </c>
      <c r="E83" s="88">
        <v>0.98399999999999999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0.38500000000000001</v>
      </c>
      <c r="G87" s="88">
        <v>0.30499999999999999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0.38500000000000001</v>
      </c>
      <c r="G88" s="88">
        <v>0.30499999999999999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0.38500000000000001</v>
      </c>
      <c r="G89" s="88">
        <v>0.30499999999999999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0.38500000000000001</v>
      </c>
      <c r="G90" s="88">
        <v>0.30499999999999999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0.38500000000000001</v>
      </c>
      <c r="G91" s="88">
        <v>0.30499999999999999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0.38500000000000001</v>
      </c>
      <c r="G92" s="88">
        <v>0.30499999999999999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0.38500000000000001</v>
      </c>
      <c r="G93" s="88">
        <v>0.30499999999999999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0.38500000000000001</v>
      </c>
      <c r="G94" s="88">
        <v>0.30499999999999999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0.38500000000000001</v>
      </c>
      <c r="G95" s="88">
        <v>0.30499999999999999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0.38500000000000001</v>
      </c>
      <c r="G96" s="88">
        <v>0.30499999999999999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0.38500000000000001</v>
      </c>
      <c r="G97" s="88">
        <v>0.30499999999999999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0.38500000000000001</v>
      </c>
      <c r="G98" s="88">
        <v>0.30499999999999999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0.38500000000000001</v>
      </c>
      <c r="G101" s="88">
        <v>0.30499999999999999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2886113.87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2739977.07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2728689.48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261956.41</v>
      </c>
      <c r="D109" s="88">
        <v>169327.14</v>
      </c>
      <c r="E109" s="88">
        <v>92629.27</v>
      </c>
      <c r="F109" s="88">
        <v>0.65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2914097.56</v>
      </c>
      <c r="D110" s="88">
        <v>1888314.67</v>
      </c>
      <c r="E110" s="88">
        <v>1025782.88</v>
      </c>
      <c r="F110" s="88">
        <v>0.65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296911.21000000002</v>
      </c>
      <c r="D111" s="88">
        <v>192556.26</v>
      </c>
      <c r="E111" s="88">
        <v>104354.94</v>
      </c>
      <c r="F111" s="88">
        <v>0.65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79997.66</v>
      </c>
      <c r="D112" s="88">
        <v>51536.92</v>
      </c>
      <c r="E112" s="88">
        <v>28460.74</v>
      </c>
      <c r="F112" s="88">
        <v>0.64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55166.09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104297.44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1189101.3799999999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120685.92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13523.25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18354.03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12710.73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22082.06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144822.72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196113.23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133822.44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238023.01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15114.47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19340.59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14193.45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24576.880000000001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33851.32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317667.86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31346.62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19576.91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16.93</v>
      </c>
      <c r="F137" s="88">
        <v>28493.61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188.3</v>
      </c>
      <c r="F138" s="88">
        <v>310296.56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19.2</v>
      </c>
      <c r="F139" s="88">
        <v>32317.45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5.46</v>
      </c>
      <c r="F140" s="88">
        <v>10246.11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26447.24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15518.55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38511.65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338308.7501</v>
      </c>
      <c r="C152" s="88">
        <v>565.67499999999995</v>
      </c>
      <c r="D152" s="88">
        <v>1401.0616</v>
      </c>
      <c r="E152" s="88">
        <v>0</v>
      </c>
      <c r="F152" s="88">
        <v>5.4999999999999997E-3</v>
      </c>
      <c r="G152" s="89">
        <v>1456710</v>
      </c>
      <c r="H152" s="88">
        <v>142454.06880000001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296572.06719999999</v>
      </c>
      <c r="C153" s="88">
        <v>503.58530000000002</v>
      </c>
      <c r="D153" s="88">
        <v>1269.8739</v>
      </c>
      <c r="E153" s="88">
        <v>0</v>
      </c>
      <c r="F153" s="88">
        <v>5.0000000000000001E-3</v>
      </c>
      <c r="G153" s="89">
        <v>1320370</v>
      </c>
      <c r="H153" s="88">
        <v>125634.68799999999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344934.01730000001</v>
      </c>
      <c r="C154" s="88">
        <v>591.60130000000004</v>
      </c>
      <c r="D154" s="88">
        <v>1508.8665000000001</v>
      </c>
      <c r="E154" s="88">
        <v>0</v>
      </c>
      <c r="F154" s="88">
        <v>5.8999999999999999E-3</v>
      </c>
      <c r="G154" s="89">
        <v>1568900</v>
      </c>
      <c r="H154" s="88">
        <v>146700.2911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324275.94640000002</v>
      </c>
      <c r="C155" s="88">
        <v>563.0693</v>
      </c>
      <c r="D155" s="88">
        <v>1455.8408999999999</v>
      </c>
      <c r="E155" s="88">
        <v>0</v>
      </c>
      <c r="F155" s="88">
        <v>5.7000000000000002E-3</v>
      </c>
      <c r="G155" s="89">
        <v>1513810</v>
      </c>
      <c r="H155" s="88">
        <v>138591.13149999999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371779.57199999999</v>
      </c>
      <c r="C156" s="88">
        <v>650.56989999999996</v>
      </c>
      <c r="D156" s="88">
        <v>1696.2574999999999</v>
      </c>
      <c r="E156" s="88">
        <v>0</v>
      </c>
      <c r="F156" s="88">
        <v>6.6E-3</v>
      </c>
      <c r="G156" s="89">
        <v>1763840</v>
      </c>
      <c r="H156" s="88">
        <v>159385.5399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387087.33360000001</v>
      </c>
      <c r="C157" s="88">
        <v>678.096</v>
      </c>
      <c r="D157" s="88">
        <v>1770.1013</v>
      </c>
      <c r="E157" s="88">
        <v>0</v>
      </c>
      <c r="F157" s="88">
        <v>6.8999999999999999E-3</v>
      </c>
      <c r="G157" s="89">
        <v>1840630</v>
      </c>
      <c r="H157" s="88">
        <v>166020.64559999999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392149.79070000001</v>
      </c>
      <c r="C158" s="88">
        <v>687.22640000000001</v>
      </c>
      <c r="D158" s="88">
        <v>1794.6695999999999</v>
      </c>
      <c r="E158" s="88">
        <v>0</v>
      </c>
      <c r="F158" s="88">
        <v>7.0000000000000001E-3</v>
      </c>
      <c r="G158" s="89">
        <v>1866170</v>
      </c>
      <c r="H158" s="88">
        <v>168217.62289999999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413015.95689999999</v>
      </c>
      <c r="C159" s="88">
        <v>723.69709999999998</v>
      </c>
      <c r="D159" s="88">
        <v>1889.6415</v>
      </c>
      <c r="E159" s="88">
        <v>0</v>
      </c>
      <c r="F159" s="88">
        <v>7.4000000000000003E-3</v>
      </c>
      <c r="G159" s="89">
        <v>1964930</v>
      </c>
      <c r="H159" s="88">
        <v>177158.97140000001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361683.5551</v>
      </c>
      <c r="C160" s="88">
        <v>633.21540000000005</v>
      </c>
      <c r="D160" s="88">
        <v>1651.8842</v>
      </c>
      <c r="E160" s="88">
        <v>0</v>
      </c>
      <c r="F160" s="88">
        <v>6.4000000000000003E-3</v>
      </c>
      <c r="G160" s="89">
        <v>1717700</v>
      </c>
      <c r="H160" s="88">
        <v>155087.908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341973.45890000003</v>
      </c>
      <c r="C161" s="88">
        <v>594.26229999999998</v>
      </c>
      <c r="D161" s="88">
        <v>1537.8018</v>
      </c>
      <c r="E161" s="88">
        <v>0</v>
      </c>
      <c r="F161" s="88">
        <v>6.0000000000000001E-3</v>
      </c>
      <c r="G161" s="89">
        <v>1599040</v>
      </c>
      <c r="H161" s="88">
        <v>146200.25320000001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321065.06540000002</v>
      </c>
      <c r="C162" s="88">
        <v>549.71010000000001</v>
      </c>
      <c r="D162" s="88">
        <v>1399.2958000000001</v>
      </c>
      <c r="E162" s="88">
        <v>0</v>
      </c>
      <c r="F162" s="88">
        <v>5.4999999999999997E-3</v>
      </c>
      <c r="G162" s="89">
        <v>1454970</v>
      </c>
      <c r="H162" s="88">
        <v>136455.33749999999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328361.5736</v>
      </c>
      <c r="C163" s="88">
        <v>551.10950000000003</v>
      </c>
      <c r="D163" s="88">
        <v>1371.0535</v>
      </c>
      <c r="E163" s="88">
        <v>0</v>
      </c>
      <c r="F163" s="88">
        <v>5.4000000000000003E-3</v>
      </c>
      <c r="G163" s="89">
        <v>1425530</v>
      </c>
      <c r="H163" s="88">
        <v>138468.2776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4221210</v>
      </c>
      <c r="C165" s="88">
        <v>7291.8176999999996</v>
      </c>
      <c r="D165" s="88">
        <v>18746.348000000002</v>
      </c>
      <c r="E165" s="88">
        <v>0</v>
      </c>
      <c r="F165" s="88">
        <v>7.3300000000000004E-2</v>
      </c>
      <c r="G165" s="89">
        <v>19492600</v>
      </c>
      <c r="H165" s="89">
        <v>1800370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296572.06719999999</v>
      </c>
      <c r="C166" s="88">
        <v>503.58530000000002</v>
      </c>
      <c r="D166" s="88">
        <v>1269.8739</v>
      </c>
      <c r="E166" s="88">
        <v>0</v>
      </c>
      <c r="F166" s="88">
        <v>5.0000000000000001E-3</v>
      </c>
      <c r="G166" s="89">
        <v>1320370</v>
      </c>
      <c r="H166" s="88">
        <v>125634.68799999999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413015.95689999999</v>
      </c>
      <c r="C167" s="88">
        <v>723.69709999999998</v>
      </c>
      <c r="D167" s="88">
        <v>1889.6415</v>
      </c>
      <c r="E167" s="88">
        <v>0</v>
      </c>
      <c r="F167" s="88">
        <v>7.4000000000000003E-3</v>
      </c>
      <c r="G167" s="89">
        <v>1964930</v>
      </c>
      <c r="H167" s="88">
        <v>177158.97140000001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1154900000000</v>
      </c>
      <c r="C170" s="88">
        <v>1025223.993</v>
      </c>
      <c r="D170" s="88" t="s">
        <v>643</v>
      </c>
      <c r="E170" s="88">
        <v>448566.54399999999</v>
      </c>
      <c r="F170" s="88">
        <v>326066.95799999998</v>
      </c>
      <c r="G170" s="88">
        <v>39452.728000000003</v>
      </c>
      <c r="H170" s="88">
        <v>0</v>
      </c>
      <c r="I170" s="88">
        <v>48945.533000000003</v>
      </c>
      <c r="J170" s="88">
        <v>0</v>
      </c>
      <c r="K170" s="88">
        <v>40822.796999999999</v>
      </c>
      <c r="L170" s="88">
        <v>35814.048999999999</v>
      </c>
      <c r="M170" s="88">
        <v>85555.384999999995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1046800000000</v>
      </c>
      <c r="C171" s="88">
        <v>1082028.9839999999</v>
      </c>
      <c r="D171" s="88" t="s">
        <v>680</v>
      </c>
      <c r="E171" s="88">
        <v>448566.54399999999</v>
      </c>
      <c r="F171" s="88">
        <v>326066.95799999998</v>
      </c>
      <c r="G171" s="88">
        <v>40665.385000000002</v>
      </c>
      <c r="H171" s="88">
        <v>0</v>
      </c>
      <c r="I171" s="88">
        <v>102616.6</v>
      </c>
      <c r="J171" s="88">
        <v>0</v>
      </c>
      <c r="K171" s="88">
        <v>42744.063000000002</v>
      </c>
      <c r="L171" s="88">
        <v>35814.048999999999</v>
      </c>
      <c r="M171" s="88">
        <v>85555.384999999995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1243840000000</v>
      </c>
      <c r="C172" s="88">
        <v>1082175.8910000001</v>
      </c>
      <c r="D172" s="88" t="s">
        <v>681</v>
      </c>
      <c r="E172" s="88">
        <v>448566.54399999999</v>
      </c>
      <c r="F172" s="88">
        <v>326066.95799999998</v>
      </c>
      <c r="G172" s="88">
        <v>40440.402999999998</v>
      </c>
      <c r="H172" s="88">
        <v>0</v>
      </c>
      <c r="I172" s="88">
        <v>103016.883</v>
      </c>
      <c r="J172" s="88">
        <v>0</v>
      </c>
      <c r="K172" s="88">
        <v>42715.667999999998</v>
      </c>
      <c r="L172" s="88">
        <v>35814.048999999999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1200170000000</v>
      </c>
      <c r="C173" s="88">
        <v>1120127.406</v>
      </c>
      <c r="D173" s="88" t="s">
        <v>601</v>
      </c>
      <c r="E173" s="88">
        <v>448566.54399999999</v>
      </c>
      <c r="F173" s="88">
        <v>326066.95799999998</v>
      </c>
      <c r="G173" s="88">
        <v>42869.883000000002</v>
      </c>
      <c r="H173" s="88">
        <v>0</v>
      </c>
      <c r="I173" s="88">
        <v>137054.20000000001</v>
      </c>
      <c r="J173" s="88">
        <v>0</v>
      </c>
      <c r="K173" s="88">
        <v>44200.387999999999</v>
      </c>
      <c r="L173" s="88">
        <v>35814.048999999999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1398390000000</v>
      </c>
      <c r="C174" s="88">
        <v>1181129.9080000001</v>
      </c>
      <c r="D174" s="88" t="s">
        <v>565</v>
      </c>
      <c r="E174" s="88">
        <v>448566.54399999999</v>
      </c>
      <c r="F174" s="88">
        <v>326066.95799999998</v>
      </c>
      <c r="G174" s="88">
        <v>53489.019</v>
      </c>
      <c r="H174" s="88">
        <v>0</v>
      </c>
      <c r="I174" s="88">
        <v>185186.26</v>
      </c>
      <c r="J174" s="88">
        <v>0</v>
      </c>
      <c r="K174" s="88">
        <v>46451.692000000003</v>
      </c>
      <c r="L174" s="88">
        <v>35814.048999999999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1459270000000</v>
      </c>
      <c r="C175" s="88">
        <v>1247838.764</v>
      </c>
      <c r="D175" s="88" t="s">
        <v>611</v>
      </c>
      <c r="E175" s="88">
        <v>448566.54399999999</v>
      </c>
      <c r="F175" s="88">
        <v>326066.95799999998</v>
      </c>
      <c r="G175" s="88">
        <v>70706.061000000002</v>
      </c>
      <c r="H175" s="88">
        <v>0</v>
      </c>
      <c r="I175" s="88">
        <v>221597.041</v>
      </c>
      <c r="J175" s="88">
        <v>0</v>
      </c>
      <c r="K175" s="88">
        <v>59532.726000000002</v>
      </c>
      <c r="L175" s="88">
        <v>35814.048999999999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1479530000000</v>
      </c>
      <c r="C176" s="88">
        <v>1260269.3230000001</v>
      </c>
      <c r="D176" s="88" t="s">
        <v>567</v>
      </c>
      <c r="E176" s="88">
        <v>448566.54399999999</v>
      </c>
      <c r="F176" s="88">
        <v>326066.95799999998</v>
      </c>
      <c r="G176" s="88">
        <v>66763.953999999998</v>
      </c>
      <c r="H176" s="88">
        <v>0</v>
      </c>
      <c r="I176" s="88">
        <v>243486.71</v>
      </c>
      <c r="J176" s="88">
        <v>0</v>
      </c>
      <c r="K176" s="88">
        <v>54015.722999999998</v>
      </c>
      <c r="L176" s="88">
        <v>35814.048999999999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1557820000000</v>
      </c>
      <c r="C177" s="88">
        <v>1271985.5689999999</v>
      </c>
      <c r="D177" s="88" t="s">
        <v>627</v>
      </c>
      <c r="E177" s="88">
        <v>448566.54399999999</v>
      </c>
      <c r="F177" s="88">
        <v>326066.95799999998</v>
      </c>
      <c r="G177" s="88">
        <v>42628.841999999997</v>
      </c>
      <c r="H177" s="88">
        <v>0</v>
      </c>
      <c r="I177" s="88">
        <v>282276.57400000002</v>
      </c>
      <c r="J177" s="88">
        <v>0</v>
      </c>
      <c r="K177" s="88">
        <v>51077.216999999997</v>
      </c>
      <c r="L177" s="88">
        <v>35814.048999999999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1361810000000</v>
      </c>
      <c r="C178" s="88">
        <v>1215113.865</v>
      </c>
      <c r="D178" s="88" t="s">
        <v>678</v>
      </c>
      <c r="E178" s="88">
        <v>448566.54399999999</v>
      </c>
      <c r="F178" s="88">
        <v>326066.95799999998</v>
      </c>
      <c r="G178" s="88">
        <v>46191.800999999999</v>
      </c>
      <c r="H178" s="88">
        <v>0</v>
      </c>
      <c r="I178" s="88">
        <v>223996.91</v>
      </c>
      <c r="J178" s="88">
        <v>0</v>
      </c>
      <c r="K178" s="88">
        <v>48922.218999999997</v>
      </c>
      <c r="L178" s="88">
        <v>35814.048999999999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1267740000000</v>
      </c>
      <c r="C179" s="88">
        <v>1139534.4439999999</v>
      </c>
      <c r="D179" s="88" t="s">
        <v>682</v>
      </c>
      <c r="E179" s="88">
        <v>448566.54399999999</v>
      </c>
      <c r="F179" s="88">
        <v>326066.95799999998</v>
      </c>
      <c r="G179" s="88">
        <v>43111.896000000001</v>
      </c>
      <c r="H179" s="88">
        <v>0</v>
      </c>
      <c r="I179" s="88">
        <v>149572.31200000001</v>
      </c>
      <c r="J179" s="88">
        <v>0</v>
      </c>
      <c r="K179" s="88">
        <v>50847.3</v>
      </c>
      <c r="L179" s="88">
        <v>35814.048999999999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1153510000000</v>
      </c>
      <c r="C180" s="88">
        <v>1068668.963</v>
      </c>
      <c r="D180" s="88" t="s">
        <v>683</v>
      </c>
      <c r="E180" s="88">
        <v>448566.54399999999</v>
      </c>
      <c r="F180" s="88">
        <v>326066.95799999998</v>
      </c>
      <c r="G180" s="88">
        <v>38161.485000000001</v>
      </c>
      <c r="H180" s="88">
        <v>0</v>
      </c>
      <c r="I180" s="88">
        <v>92496.702999999994</v>
      </c>
      <c r="J180" s="88">
        <v>0</v>
      </c>
      <c r="K180" s="88">
        <v>42007.838000000003</v>
      </c>
      <c r="L180" s="88">
        <v>35814.048999999999</v>
      </c>
      <c r="M180" s="88">
        <v>85555.384999999995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1130170000000</v>
      </c>
      <c r="C181" s="88">
        <v>997519.68099999998</v>
      </c>
      <c r="D181" s="88" t="s">
        <v>664</v>
      </c>
      <c r="E181" s="88">
        <v>448566.54399999999</v>
      </c>
      <c r="F181" s="88">
        <v>326066.95799999998</v>
      </c>
      <c r="G181" s="88">
        <v>37567.875999999997</v>
      </c>
      <c r="H181" s="88">
        <v>0</v>
      </c>
      <c r="I181" s="88">
        <v>23994.366999999998</v>
      </c>
      <c r="J181" s="88">
        <v>0</v>
      </c>
      <c r="K181" s="88">
        <v>39954.502</v>
      </c>
      <c r="L181" s="88">
        <v>35814.048999999999</v>
      </c>
      <c r="M181" s="88">
        <v>85555.384999999995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15454000000000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1046800000000</v>
      </c>
      <c r="C184" s="88">
        <v>997519.68099999998</v>
      </c>
      <c r="D184" s="88"/>
      <c r="E184" s="88">
        <v>448566.54399999999</v>
      </c>
      <c r="F184" s="88">
        <v>326066.95799999998</v>
      </c>
      <c r="G184" s="88">
        <v>37567.875999999997</v>
      </c>
      <c r="H184" s="88">
        <v>0</v>
      </c>
      <c r="I184" s="88">
        <v>23994.366999999998</v>
      </c>
      <c r="J184" s="88">
        <v>0</v>
      </c>
      <c r="K184" s="88">
        <v>39954.502</v>
      </c>
      <c r="L184" s="88">
        <v>35814.048999999999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1557820000000</v>
      </c>
      <c r="C185" s="88">
        <v>1271985.5689999999</v>
      </c>
      <c r="D185" s="88"/>
      <c r="E185" s="88">
        <v>448566.54399999999</v>
      </c>
      <c r="F185" s="88">
        <v>326066.95799999998</v>
      </c>
      <c r="G185" s="88">
        <v>70706.061000000002</v>
      </c>
      <c r="H185" s="88">
        <v>0</v>
      </c>
      <c r="I185" s="88">
        <v>282276.57400000002</v>
      </c>
      <c r="J185" s="88">
        <v>0</v>
      </c>
      <c r="K185" s="88">
        <v>59532.726000000002</v>
      </c>
      <c r="L185" s="88">
        <v>35814.048999999999</v>
      </c>
      <c r="M185" s="88">
        <v>85555.384999999995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158714.82</v>
      </c>
      <c r="C188" s="88">
        <v>17892.72</v>
      </c>
      <c r="D188" s="88">
        <v>0</v>
      </c>
      <c r="E188" s="88">
        <v>176607.54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3.43</v>
      </c>
      <c r="C189" s="88">
        <v>0.39</v>
      </c>
      <c r="D189" s="88">
        <v>0</v>
      </c>
      <c r="E189" s="88">
        <v>3.81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3.43</v>
      </c>
      <c r="C190" s="88">
        <v>0.39</v>
      </c>
      <c r="D190" s="88">
        <v>0</v>
      </c>
      <c r="E190" s="88">
        <v>3.81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19359.07</v>
      </c>
      <c r="C2" s="88">
        <v>417.94</v>
      </c>
      <c r="D2" s="88">
        <v>417.94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19359.07</v>
      </c>
      <c r="C3" s="88">
        <v>417.94</v>
      </c>
      <c r="D3" s="88">
        <v>417.94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30604.75</v>
      </c>
      <c r="C4" s="88">
        <v>660.72</v>
      </c>
      <c r="D4" s="88">
        <v>660.72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30604.75</v>
      </c>
      <c r="C5" s="88">
        <v>660.72</v>
      </c>
      <c r="D5" s="88">
        <v>660.72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4519.88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531.53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39.19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510.03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382.91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286.27999999999997</v>
      </c>
      <c r="C21" s="88">
        <v>0</v>
      </c>
      <c r="D21" s="88">
        <v>0</v>
      </c>
      <c r="E21" s="88">
        <v>0</v>
      </c>
      <c r="F21" s="88">
        <v>0</v>
      </c>
      <c r="G21" s="88">
        <v>4036.61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278.2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14560.99</v>
      </c>
      <c r="C28" s="88">
        <v>4798.08</v>
      </c>
      <c r="D28" s="88">
        <v>0</v>
      </c>
      <c r="E28" s="88">
        <v>0</v>
      </c>
      <c r="F28" s="88">
        <v>0</v>
      </c>
      <c r="G28" s="88">
        <v>5540.74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0.85699999999999998</v>
      </c>
      <c r="E60" s="88">
        <v>0.98399999999999999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0.85699999999999998</v>
      </c>
      <c r="E61" s="88">
        <v>0.98399999999999999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0.85699999999999998</v>
      </c>
      <c r="E62" s="88">
        <v>0.98399999999999999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0.85699999999999998</v>
      </c>
      <c r="E63" s="88">
        <v>0.98399999999999999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0.85699999999999998</v>
      </c>
      <c r="E64" s="88">
        <v>0.98399999999999999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0.85699999999999998</v>
      </c>
      <c r="E65" s="88">
        <v>0.98399999999999999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0.85699999999999998</v>
      </c>
      <c r="E66" s="88">
        <v>0.98399999999999999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0.85699999999999998</v>
      </c>
      <c r="E67" s="88">
        <v>0.98399999999999999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0.85699999999999998</v>
      </c>
      <c r="E68" s="88">
        <v>0.98399999999999999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0.85699999999999998</v>
      </c>
      <c r="E69" s="88">
        <v>0.98399999999999999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0.85699999999999998</v>
      </c>
      <c r="E70" s="88">
        <v>0.98399999999999999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0.85699999999999998</v>
      </c>
      <c r="E71" s="88">
        <v>0.98399999999999999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0.85699999999999998</v>
      </c>
      <c r="E72" s="88">
        <v>0.98399999999999999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0.85699999999999998</v>
      </c>
      <c r="E73" s="88">
        <v>0.98399999999999999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0.85699999999999998</v>
      </c>
      <c r="E74" s="88">
        <v>0.98399999999999999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0.85699999999999998</v>
      </c>
      <c r="E75" s="88">
        <v>0.98399999999999999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0.85699999999999998</v>
      </c>
      <c r="E76" s="88">
        <v>0.98399999999999999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0.85699999999999998</v>
      </c>
      <c r="E77" s="88">
        <v>0.98399999999999999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0.85699999999999998</v>
      </c>
      <c r="E78" s="88">
        <v>0.98399999999999999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0.85699999999999998</v>
      </c>
      <c r="E79" s="88">
        <v>0.98399999999999999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0.85699999999999998</v>
      </c>
      <c r="E80" s="88">
        <v>0.98399999999999999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0.85699999999999998</v>
      </c>
      <c r="E81" s="88">
        <v>0.98399999999999999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0.85699999999999998</v>
      </c>
      <c r="E82" s="88">
        <v>0.98399999999999999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0.85699999999999998</v>
      </c>
      <c r="E83" s="88">
        <v>0.98399999999999999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0.38500000000000001</v>
      </c>
      <c r="G87" s="88">
        <v>0.30499999999999999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0.38500000000000001</v>
      </c>
      <c r="G88" s="88">
        <v>0.30499999999999999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0.38500000000000001</v>
      </c>
      <c r="G89" s="88">
        <v>0.30499999999999999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0.38500000000000001</v>
      </c>
      <c r="G90" s="88">
        <v>0.30499999999999999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0.38500000000000001</v>
      </c>
      <c r="G91" s="88">
        <v>0.30499999999999999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0.38500000000000001</v>
      </c>
      <c r="G92" s="88">
        <v>0.30499999999999999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0.38500000000000001</v>
      </c>
      <c r="G93" s="88">
        <v>0.30499999999999999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0.38500000000000001</v>
      </c>
      <c r="G94" s="88">
        <v>0.30499999999999999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0.38500000000000001</v>
      </c>
      <c r="G95" s="88">
        <v>0.30499999999999999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0.38500000000000001</v>
      </c>
      <c r="G96" s="88">
        <v>0.30499999999999999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0.38500000000000001</v>
      </c>
      <c r="G97" s="88">
        <v>0.30499999999999999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0.38500000000000001</v>
      </c>
      <c r="G98" s="88">
        <v>0.30499999999999999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0.38500000000000001</v>
      </c>
      <c r="G101" s="88">
        <v>0.30499999999999999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3067341.55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2918500.69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2900032.01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326891.38</v>
      </c>
      <c r="D109" s="88">
        <v>231086.95</v>
      </c>
      <c r="E109" s="88">
        <v>95804.43</v>
      </c>
      <c r="F109" s="88">
        <v>0.71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3654296.65</v>
      </c>
      <c r="D110" s="88">
        <v>2588691.91</v>
      </c>
      <c r="E110" s="88">
        <v>1065604.74</v>
      </c>
      <c r="F110" s="88">
        <v>0.71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363967.47</v>
      </c>
      <c r="D111" s="88">
        <v>258179.84</v>
      </c>
      <c r="E111" s="88">
        <v>105787.64</v>
      </c>
      <c r="F111" s="88">
        <v>0.71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88136.75</v>
      </c>
      <c r="D112" s="88">
        <v>62425.09</v>
      </c>
      <c r="E112" s="88">
        <v>25711.65</v>
      </c>
      <c r="F112" s="88">
        <v>0.71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51115.49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105046.14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1212125.8999999999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120701.75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25468.6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19082.41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12539.08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22197.75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279501.33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202705.85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133752.82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239514.31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27801.09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20020.57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13648.88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24530.18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33376.92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308909.63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30891.21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20129.97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15.24</v>
      </c>
      <c r="F137" s="88">
        <v>25816.39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170.91</v>
      </c>
      <c r="F138" s="88">
        <v>281646.92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17.09</v>
      </c>
      <c r="F139" s="88">
        <v>28762.37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0.57999999999999996</v>
      </c>
      <c r="D140" s="88">
        <v>1109.6500000000001</v>
      </c>
      <c r="E140" s="88">
        <v>4.2300000000000004</v>
      </c>
      <c r="F140" s="88">
        <v>8059.41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28107.94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16529.66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40929.910000000003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99447.149799999999</v>
      </c>
      <c r="C152" s="88">
        <v>128.3751</v>
      </c>
      <c r="D152" s="88">
        <v>243.7107</v>
      </c>
      <c r="E152" s="88">
        <v>0</v>
      </c>
      <c r="F152" s="88">
        <v>1E-3</v>
      </c>
      <c r="G152" s="89">
        <v>3218420</v>
      </c>
      <c r="H152" s="88">
        <v>38499.879200000003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79190.623900000006</v>
      </c>
      <c r="C153" s="88">
        <v>106.46339999999999</v>
      </c>
      <c r="D153" s="88">
        <v>221.12289999999999</v>
      </c>
      <c r="E153" s="88">
        <v>0</v>
      </c>
      <c r="F153" s="88">
        <v>8.9999999999999998E-4</v>
      </c>
      <c r="G153" s="89">
        <v>2920880</v>
      </c>
      <c r="H153" s="88">
        <v>31111.597099999999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87355.679600000003</v>
      </c>
      <c r="C154" s="88">
        <v>119.7103</v>
      </c>
      <c r="D154" s="88">
        <v>258.41469999999998</v>
      </c>
      <c r="E154" s="88">
        <v>0</v>
      </c>
      <c r="F154" s="88">
        <v>1.1000000000000001E-3</v>
      </c>
      <c r="G154" s="89">
        <v>3413830</v>
      </c>
      <c r="H154" s="88">
        <v>34562.5049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74092.732300000003</v>
      </c>
      <c r="C155" s="88">
        <v>105.0467</v>
      </c>
      <c r="D155" s="88">
        <v>241.60130000000001</v>
      </c>
      <c r="E155" s="88">
        <v>0</v>
      </c>
      <c r="F155" s="88">
        <v>1E-3</v>
      </c>
      <c r="G155" s="89">
        <v>3192230</v>
      </c>
      <c r="H155" s="88">
        <v>29691.079699999998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70726.837499999994</v>
      </c>
      <c r="C156" s="88">
        <v>106.98869999999999</v>
      </c>
      <c r="D156" s="88">
        <v>273.49419999999998</v>
      </c>
      <c r="E156" s="88">
        <v>0</v>
      </c>
      <c r="F156" s="88">
        <v>1.1000000000000001E-3</v>
      </c>
      <c r="G156" s="89">
        <v>3614520</v>
      </c>
      <c r="H156" s="88">
        <v>29061.355599999999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69351.208299999998</v>
      </c>
      <c r="C157" s="88">
        <v>107.2308</v>
      </c>
      <c r="D157" s="88">
        <v>283.00729999999999</v>
      </c>
      <c r="E157" s="88">
        <v>0</v>
      </c>
      <c r="F157" s="88">
        <v>1.1000000000000001E-3</v>
      </c>
      <c r="G157" s="89">
        <v>3740510</v>
      </c>
      <c r="H157" s="88">
        <v>28744.9211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67937.2451</v>
      </c>
      <c r="C158" s="88">
        <v>106.9084</v>
      </c>
      <c r="D158" s="88">
        <v>289.13760000000002</v>
      </c>
      <c r="E158" s="88">
        <v>0</v>
      </c>
      <c r="F158" s="88">
        <v>1.1000000000000001E-3</v>
      </c>
      <c r="G158" s="89">
        <v>3821730</v>
      </c>
      <c r="H158" s="88">
        <v>28358.4768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72921.308499999999</v>
      </c>
      <c r="C159" s="88">
        <v>114.66889999999999</v>
      </c>
      <c r="D159" s="88">
        <v>309.822</v>
      </c>
      <c r="E159" s="88">
        <v>0</v>
      </c>
      <c r="F159" s="88">
        <v>1.1999999999999999E-3</v>
      </c>
      <c r="G159" s="89">
        <v>4095120</v>
      </c>
      <c r="H159" s="88">
        <v>30430.084200000001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69296.801000000007</v>
      </c>
      <c r="C160" s="88">
        <v>105.49979999999999</v>
      </c>
      <c r="D160" s="88">
        <v>272.27</v>
      </c>
      <c r="E160" s="88">
        <v>0</v>
      </c>
      <c r="F160" s="88">
        <v>1.1000000000000001E-3</v>
      </c>
      <c r="G160" s="89">
        <v>3598420</v>
      </c>
      <c r="H160" s="88">
        <v>28545.982899999999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76036.074999999997</v>
      </c>
      <c r="C161" s="88">
        <v>109.14879999999999</v>
      </c>
      <c r="D161" s="88">
        <v>256.53820000000002</v>
      </c>
      <c r="E161" s="88">
        <v>0</v>
      </c>
      <c r="F161" s="88">
        <v>1E-3</v>
      </c>
      <c r="G161" s="89">
        <v>3389770</v>
      </c>
      <c r="H161" s="88">
        <v>30614.093000000001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85900.641900000002</v>
      </c>
      <c r="C162" s="88">
        <v>115.54510000000001</v>
      </c>
      <c r="D162" s="88">
        <v>240.24709999999999</v>
      </c>
      <c r="E162" s="88">
        <v>0</v>
      </c>
      <c r="F162" s="88">
        <v>1E-3</v>
      </c>
      <c r="G162" s="89">
        <v>3173510</v>
      </c>
      <c r="H162" s="88">
        <v>33754.267699999997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97524.795400000003</v>
      </c>
      <c r="C163" s="88">
        <v>125.7628</v>
      </c>
      <c r="D163" s="88">
        <v>238.16470000000001</v>
      </c>
      <c r="E163" s="88">
        <v>0</v>
      </c>
      <c r="F163" s="88">
        <v>1E-3</v>
      </c>
      <c r="G163" s="89">
        <v>3145160</v>
      </c>
      <c r="H163" s="88">
        <v>37741.655599999998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8">
        <v>949781.09820000001</v>
      </c>
      <c r="C165" s="88">
        <v>1351.3488</v>
      </c>
      <c r="D165" s="88">
        <v>3127.5306999999998</v>
      </c>
      <c r="E165" s="88">
        <v>0</v>
      </c>
      <c r="F165" s="88">
        <v>1.2699999999999999E-2</v>
      </c>
      <c r="G165" s="89">
        <v>41324100</v>
      </c>
      <c r="H165" s="88">
        <v>381115.89769999997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67937.2451</v>
      </c>
      <c r="C166" s="88">
        <v>105.0467</v>
      </c>
      <c r="D166" s="88">
        <v>221.12289999999999</v>
      </c>
      <c r="E166" s="88">
        <v>0</v>
      </c>
      <c r="F166" s="88">
        <v>8.9999999999999998E-4</v>
      </c>
      <c r="G166" s="89">
        <v>2920880</v>
      </c>
      <c r="H166" s="88">
        <v>28358.4768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99447.149799999999</v>
      </c>
      <c r="C167" s="88">
        <v>128.3751</v>
      </c>
      <c r="D167" s="88">
        <v>309.822</v>
      </c>
      <c r="E167" s="88">
        <v>0</v>
      </c>
      <c r="F167" s="88">
        <v>1.1999999999999999E-3</v>
      </c>
      <c r="G167" s="89">
        <v>4095120</v>
      </c>
      <c r="H167" s="88">
        <v>38499.879200000003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1134040000000</v>
      </c>
      <c r="C170" s="88">
        <v>968108.32200000004</v>
      </c>
      <c r="D170" s="88" t="s">
        <v>684</v>
      </c>
      <c r="E170" s="88">
        <v>448566.54399999999</v>
      </c>
      <c r="F170" s="88">
        <v>326066.95799999998</v>
      </c>
      <c r="G170" s="88">
        <v>29639.85</v>
      </c>
      <c r="H170" s="88">
        <v>0</v>
      </c>
      <c r="I170" s="88">
        <v>9.9000000000000005E-2</v>
      </c>
      <c r="J170" s="88">
        <v>0</v>
      </c>
      <c r="K170" s="88">
        <v>41612.892</v>
      </c>
      <c r="L170" s="88">
        <v>0</v>
      </c>
      <c r="M170" s="88">
        <v>122221.978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1029200000000</v>
      </c>
      <c r="C171" s="88">
        <v>1024493.5159999999</v>
      </c>
      <c r="D171" s="88" t="s">
        <v>685</v>
      </c>
      <c r="E171" s="88">
        <v>448566.54399999999</v>
      </c>
      <c r="F171" s="88">
        <v>326066.95799999998</v>
      </c>
      <c r="G171" s="88">
        <v>29639.85</v>
      </c>
      <c r="H171" s="88">
        <v>0</v>
      </c>
      <c r="I171" s="88">
        <v>53488.201999999997</v>
      </c>
      <c r="J171" s="88">
        <v>0</v>
      </c>
      <c r="K171" s="88">
        <v>43113.656999999999</v>
      </c>
      <c r="L171" s="88">
        <v>38062.92</v>
      </c>
      <c r="M171" s="88">
        <v>85555.384999999995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1202900000000</v>
      </c>
      <c r="C172" s="88">
        <v>1074941.2290000001</v>
      </c>
      <c r="D172" s="88" t="s">
        <v>686</v>
      </c>
      <c r="E172" s="88">
        <v>448566.54399999999</v>
      </c>
      <c r="F172" s="88">
        <v>326066.95799999998</v>
      </c>
      <c r="G172" s="88">
        <v>30348.464</v>
      </c>
      <c r="H172" s="88">
        <v>0</v>
      </c>
      <c r="I172" s="88">
        <v>102285.99400000001</v>
      </c>
      <c r="J172" s="88">
        <v>0</v>
      </c>
      <c r="K172" s="88">
        <v>44054.964</v>
      </c>
      <c r="L172" s="88">
        <v>38062.92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1124820000000</v>
      </c>
      <c r="C173" s="88">
        <v>1048682.0290000001</v>
      </c>
      <c r="D173" s="88" t="s">
        <v>687</v>
      </c>
      <c r="E173" s="88">
        <v>448566.54399999999</v>
      </c>
      <c r="F173" s="88">
        <v>326066.95799999998</v>
      </c>
      <c r="G173" s="88">
        <v>29639.85</v>
      </c>
      <c r="H173" s="88">
        <v>0</v>
      </c>
      <c r="I173" s="88">
        <v>77244.407000000007</v>
      </c>
      <c r="J173" s="88">
        <v>0</v>
      </c>
      <c r="K173" s="88">
        <v>43545.964999999997</v>
      </c>
      <c r="L173" s="88">
        <v>38062.92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1273620000000</v>
      </c>
      <c r="C174" s="88">
        <v>1130707.2139999999</v>
      </c>
      <c r="D174" s="88" t="s">
        <v>602</v>
      </c>
      <c r="E174" s="88">
        <v>448566.54399999999</v>
      </c>
      <c r="F174" s="88">
        <v>326066.95799999998</v>
      </c>
      <c r="G174" s="88">
        <v>30181.457999999999</v>
      </c>
      <c r="H174" s="88">
        <v>0</v>
      </c>
      <c r="I174" s="88">
        <v>155597.98699999999</v>
      </c>
      <c r="J174" s="88">
        <v>0</v>
      </c>
      <c r="K174" s="88">
        <v>46675.962</v>
      </c>
      <c r="L174" s="88">
        <v>38062.92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1318010000000</v>
      </c>
      <c r="C175" s="88">
        <v>1137376.598</v>
      </c>
      <c r="D175" s="88" t="s">
        <v>621</v>
      </c>
      <c r="E175" s="88">
        <v>448566.54399999999</v>
      </c>
      <c r="F175" s="88">
        <v>326066.95799999998</v>
      </c>
      <c r="G175" s="88">
        <v>33276.218999999997</v>
      </c>
      <c r="H175" s="88">
        <v>0</v>
      </c>
      <c r="I175" s="88">
        <v>158591.71799999999</v>
      </c>
      <c r="J175" s="88">
        <v>0</v>
      </c>
      <c r="K175" s="88">
        <v>47256.853999999999</v>
      </c>
      <c r="L175" s="88">
        <v>38062.92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1346630000000</v>
      </c>
      <c r="C176" s="88">
        <v>1187627.25</v>
      </c>
      <c r="D176" s="88" t="s">
        <v>579</v>
      </c>
      <c r="E176" s="88">
        <v>448566.54399999999</v>
      </c>
      <c r="F176" s="88">
        <v>326066.95799999998</v>
      </c>
      <c r="G176" s="88">
        <v>35543.72</v>
      </c>
      <c r="H176" s="88">
        <v>0</v>
      </c>
      <c r="I176" s="88">
        <v>205532.27499999999</v>
      </c>
      <c r="J176" s="88">
        <v>0</v>
      </c>
      <c r="K176" s="88">
        <v>48299.447</v>
      </c>
      <c r="L176" s="88">
        <v>38062.92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1442960000000</v>
      </c>
      <c r="C177" s="88">
        <v>1165128.226</v>
      </c>
      <c r="D177" s="88" t="s">
        <v>688</v>
      </c>
      <c r="E177" s="88">
        <v>448566.54399999999</v>
      </c>
      <c r="F177" s="88">
        <v>326066.95799999998</v>
      </c>
      <c r="G177" s="88">
        <v>35491.697</v>
      </c>
      <c r="H177" s="88">
        <v>0</v>
      </c>
      <c r="I177" s="88">
        <v>183621.052</v>
      </c>
      <c r="J177" s="88">
        <v>0</v>
      </c>
      <c r="K177" s="88">
        <v>47763.67</v>
      </c>
      <c r="L177" s="88">
        <v>38062.92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1267940000000</v>
      </c>
      <c r="C178" s="88">
        <v>1173129.639</v>
      </c>
      <c r="D178" s="88" t="s">
        <v>581</v>
      </c>
      <c r="E178" s="88">
        <v>448566.54399999999</v>
      </c>
      <c r="F178" s="88">
        <v>326066.95799999998</v>
      </c>
      <c r="G178" s="88">
        <v>33586.567000000003</v>
      </c>
      <c r="H178" s="88">
        <v>0</v>
      </c>
      <c r="I178" s="88">
        <v>193485.70499999999</v>
      </c>
      <c r="J178" s="88">
        <v>0</v>
      </c>
      <c r="K178" s="88">
        <v>47805.56</v>
      </c>
      <c r="L178" s="88">
        <v>38062.92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1194420000000</v>
      </c>
      <c r="C179" s="88">
        <v>1095166.4979999999</v>
      </c>
      <c r="D179" s="88" t="s">
        <v>689</v>
      </c>
      <c r="E179" s="88">
        <v>448566.54399999999</v>
      </c>
      <c r="F179" s="88">
        <v>326066.95799999998</v>
      </c>
      <c r="G179" s="88">
        <v>32285.951000000001</v>
      </c>
      <c r="H179" s="88">
        <v>0</v>
      </c>
      <c r="I179" s="88">
        <v>120096.109</v>
      </c>
      <c r="J179" s="88">
        <v>0</v>
      </c>
      <c r="K179" s="88">
        <v>44532.631000000001</v>
      </c>
      <c r="L179" s="88">
        <v>38062.92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1118220000000</v>
      </c>
      <c r="C180" s="88">
        <v>1030697.904</v>
      </c>
      <c r="D180" s="88" t="s">
        <v>679</v>
      </c>
      <c r="E180" s="88">
        <v>448566.54399999999</v>
      </c>
      <c r="F180" s="88">
        <v>326066.95799999998</v>
      </c>
      <c r="G180" s="88">
        <v>29639.85</v>
      </c>
      <c r="H180" s="88">
        <v>0</v>
      </c>
      <c r="I180" s="88">
        <v>59096.243999999999</v>
      </c>
      <c r="J180" s="88">
        <v>0</v>
      </c>
      <c r="K180" s="88">
        <v>43710.004000000001</v>
      </c>
      <c r="L180" s="88">
        <v>38062.92</v>
      </c>
      <c r="M180" s="88">
        <v>85555.384999999995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1108230000000</v>
      </c>
      <c r="C181" s="88">
        <v>967951.10199999996</v>
      </c>
      <c r="D181" s="88" t="s">
        <v>690</v>
      </c>
      <c r="E181" s="88">
        <v>448566.54399999999</v>
      </c>
      <c r="F181" s="88">
        <v>326066.95799999998</v>
      </c>
      <c r="G181" s="88">
        <v>29639.85</v>
      </c>
      <c r="H181" s="88">
        <v>0</v>
      </c>
      <c r="I181" s="88">
        <v>0.32300000000000001</v>
      </c>
      <c r="J181" s="88">
        <v>0</v>
      </c>
      <c r="K181" s="88">
        <v>41455.449000000001</v>
      </c>
      <c r="L181" s="88">
        <v>0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14561000000000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1029200000000</v>
      </c>
      <c r="C184" s="88">
        <v>967951.10199999996</v>
      </c>
      <c r="D184" s="88"/>
      <c r="E184" s="88">
        <v>448566.54399999999</v>
      </c>
      <c r="F184" s="88">
        <v>326066.95799999998</v>
      </c>
      <c r="G184" s="88">
        <v>29639.85</v>
      </c>
      <c r="H184" s="88">
        <v>0</v>
      </c>
      <c r="I184" s="88">
        <v>9.9000000000000005E-2</v>
      </c>
      <c r="J184" s="88">
        <v>0</v>
      </c>
      <c r="K184" s="88">
        <v>41455.449000000001</v>
      </c>
      <c r="L184" s="88">
        <v>0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1442960000000</v>
      </c>
      <c r="C185" s="88">
        <v>1187627.25</v>
      </c>
      <c r="D185" s="88"/>
      <c r="E185" s="88">
        <v>448566.54399999999</v>
      </c>
      <c r="F185" s="88">
        <v>326066.95799999998</v>
      </c>
      <c r="G185" s="88">
        <v>35543.72</v>
      </c>
      <c r="H185" s="88">
        <v>0</v>
      </c>
      <c r="I185" s="88">
        <v>205532.27499999999</v>
      </c>
      <c r="J185" s="88">
        <v>0</v>
      </c>
      <c r="K185" s="88">
        <v>48299.447</v>
      </c>
      <c r="L185" s="88">
        <v>38062.92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291134.78999999998</v>
      </c>
      <c r="C188" s="88">
        <v>40365.269999999997</v>
      </c>
      <c r="D188" s="88">
        <v>0</v>
      </c>
      <c r="E188" s="88">
        <v>331500.06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6.29</v>
      </c>
      <c r="C189" s="88">
        <v>0.87</v>
      </c>
      <c r="D189" s="88">
        <v>0</v>
      </c>
      <c r="E189" s="88">
        <v>7.16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6.29</v>
      </c>
      <c r="C190" s="88">
        <v>0.87</v>
      </c>
      <c r="D190" s="88">
        <v>0</v>
      </c>
      <c r="E190" s="88">
        <v>7.16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22589.279999999999</v>
      </c>
      <c r="C2" s="88">
        <v>487.67</v>
      </c>
      <c r="D2" s="88">
        <v>487.67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22589.279999999999</v>
      </c>
      <c r="C3" s="88">
        <v>487.67</v>
      </c>
      <c r="D3" s="88">
        <v>487.67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63381.39</v>
      </c>
      <c r="C4" s="88">
        <v>1368.33</v>
      </c>
      <c r="D4" s="88">
        <v>1368.33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63381.39</v>
      </c>
      <c r="C5" s="88">
        <v>1368.33</v>
      </c>
      <c r="D5" s="88">
        <v>1368.33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6526.09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1319.96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605.19000000000005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620.72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379.67</v>
      </c>
      <c r="C21" s="88">
        <v>0</v>
      </c>
      <c r="D21" s="88">
        <v>0</v>
      </c>
      <c r="E21" s="88">
        <v>0</v>
      </c>
      <c r="F21" s="88">
        <v>0</v>
      </c>
      <c r="G21" s="88">
        <v>7714.07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287.35000000000002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15775.84</v>
      </c>
      <c r="C28" s="88">
        <v>6813.44</v>
      </c>
      <c r="D28" s="88">
        <v>0</v>
      </c>
      <c r="E28" s="88">
        <v>0</v>
      </c>
      <c r="F28" s="88">
        <v>0</v>
      </c>
      <c r="G28" s="88">
        <v>9218.2099999999991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0.69799999999999995</v>
      </c>
      <c r="E60" s="88">
        <v>0.78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0.69799999999999995</v>
      </c>
      <c r="E61" s="88">
        <v>0.78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0.69799999999999995</v>
      </c>
      <c r="E62" s="88">
        <v>0.78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0.69799999999999995</v>
      </c>
      <c r="E63" s="88">
        <v>0.78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0.69799999999999995</v>
      </c>
      <c r="E64" s="88">
        <v>0.78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0.69799999999999995</v>
      </c>
      <c r="E65" s="88">
        <v>0.78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0.69799999999999995</v>
      </c>
      <c r="E66" s="88">
        <v>0.78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0.69799999999999995</v>
      </c>
      <c r="E67" s="88">
        <v>0.78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0.69799999999999995</v>
      </c>
      <c r="E68" s="88">
        <v>0.78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0.69799999999999995</v>
      </c>
      <c r="E69" s="88">
        <v>0.78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0.69799999999999995</v>
      </c>
      <c r="E70" s="88">
        <v>0.78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0.69799999999999995</v>
      </c>
      <c r="E71" s="88">
        <v>0.78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0.69799999999999995</v>
      </c>
      <c r="E72" s="88">
        <v>0.78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0.69799999999999995</v>
      </c>
      <c r="E73" s="88">
        <v>0.78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0.69799999999999995</v>
      </c>
      <c r="E74" s="88">
        <v>0.78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0.69799999999999995</v>
      </c>
      <c r="E75" s="88">
        <v>0.78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0.69799999999999995</v>
      </c>
      <c r="E76" s="88">
        <v>0.78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0.69799999999999995</v>
      </c>
      <c r="E77" s="88">
        <v>0.78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0.69799999999999995</v>
      </c>
      <c r="E78" s="88">
        <v>0.78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0.69799999999999995</v>
      </c>
      <c r="E79" s="88">
        <v>0.78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0.69799999999999995</v>
      </c>
      <c r="E80" s="88">
        <v>0.78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0.69799999999999995</v>
      </c>
      <c r="E81" s="88">
        <v>0.78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0.69799999999999995</v>
      </c>
      <c r="E82" s="88">
        <v>0.78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0.69799999999999995</v>
      </c>
      <c r="E83" s="88">
        <v>0.78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0.35099999999999998</v>
      </c>
      <c r="E84" s="88">
        <v>0.376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0.38500000000000001</v>
      </c>
      <c r="G87" s="88">
        <v>0.30499999999999999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0.38500000000000001</v>
      </c>
      <c r="G88" s="88">
        <v>0.30499999999999999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0.38500000000000001</v>
      </c>
      <c r="G89" s="88">
        <v>0.30499999999999999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0.38500000000000001</v>
      </c>
      <c r="G90" s="88">
        <v>0.30499999999999999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0.38500000000000001</v>
      </c>
      <c r="G91" s="88">
        <v>0.30499999999999999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0.38500000000000001</v>
      </c>
      <c r="G92" s="88">
        <v>0.30499999999999999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0.38500000000000001</v>
      </c>
      <c r="G93" s="88">
        <v>0.30499999999999999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0.38500000000000001</v>
      </c>
      <c r="G94" s="88">
        <v>0.30499999999999999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0.38500000000000001</v>
      </c>
      <c r="G95" s="88">
        <v>0.30499999999999999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0.38500000000000001</v>
      </c>
      <c r="G96" s="88">
        <v>0.30499999999999999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0.38500000000000001</v>
      </c>
      <c r="G97" s="88">
        <v>0.30499999999999999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0.38500000000000001</v>
      </c>
      <c r="G98" s="88">
        <v>0.30499999999999999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0.38500000000000001</v>
      </c>
      <c r="G101" s="88">
        <v>0.30499999999999999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3885354.31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3578444.02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3673425.89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370879.48</v>
      </c>
      <c r="D109" s="88">
        <v>257986.53</v>
      </c>
      <c r="E109" s="88">
        <v>112892.95</v>
      </c>
      <c r="F109" s="88">
        <v>0.7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4037795.3</v>
      </c>
      <c r="D110" s="88">
        <v>2820257.86</v>
      </c>
      <c r="E110" s="88">
        <v>1217537.43</v>
      </c>
      <c r="F110" s="88">
        <v>0.7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424877.27</v>
      </c>
      <c r="D111" s="88">
        <v>297670.94</v>
      </c>
      <c r="E111" s="88">
        <v>127206.33</v>
      </c>
      <c r="F111" s="88">
        <v>0.7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138647.15</v>
      </c>
      <c r="D112" s="88">
        <v>96276.14</v>
      </c>
      <c r="E112" s="88">
        <v>42371.02</v>
      </c>
      <c r="F112" s="88">
        <v>0.69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76981.789999999994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126598.43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1403046.17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148712.53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16954.5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20722.11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15822.03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23573.24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176980.67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222553.2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177552.33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253027.75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19186.689999999999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22425.5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19386.12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26030.86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63417.48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616927.39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60485.33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32709.99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16.97</v>
      </c>
      <c r="F137" s="88">
        <v>28569.93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186.09</v>
      </c>
      <c r="F138" s="88">
        <v>306662.46999999997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19.64</v>
      </c>
      <c r="F139" s="88">
        <v>33068.75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6.41</v>
      </c>
      <c r="F140" s="88">
        <v>12034.35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35603.89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20267.419999999998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51845.279999999999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486568.69540000003</v>
      </c>
      <c r="C152" s="88">
        <v>808.80349999999999</v>
      </c>
      <c r="D152" s="88">
        <v>2202.9445999999998</v>
      </c>
      <c r="E152" s="88">
        <v>0</v>
      </c>
      <c r="F152" s="88">
        <v>6.7999999999999996E-3</v>
      </c>
      <c r="G152" s="88">
        <v>507042.67950000003</v>
      </c>
      <c r="H152" s="88">
        <v>203504.9762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419376.95429999998</v>
      </c>
      <c r="C153" s="88">
        <v>710.03880000000004</v>
      </c>
      <c r="D153" s="88">
        <v>1976.2175999999999</v>
      </c>
      <c r="E153" s="88">
        <v>0</v>
      </c>
      <c r="F153" s="88">
        <v>6.1000000000000004E-3</v>
      </c>
      <c r="G153" s="88">
        <v>454878.15710000001</v>
      </c>
      <c r="H153" s="88">
        <v>176638.1655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459641.62560000003</v>
      </c>
      <c r="C154" s="88">
        <v>798.01120000000003</v>
      </c>
      <c r="D154" s="88">
        <v>2284.6581000000001</v>
      </c>
      <c r="E154" s="88">
        <v>0</v>
      </c>
      <c r="F154" s="88">
        <v>7.0000000000000001E-3</v>
      </c>
      <c r="G154" s="88">
        <v>525903.65659999999</v>
      </c>
      <c r="H154" s="88">
        <v>195490.51680000001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418742.76040000003</v>
      </c>
      <c r="C155" s="88">
        <v>741.30029999999999</v>
      </c>
      <c r="D155" s="88">
        <v>2167.0702999999999</v>
      </c>
      <c r="E155" s="88">
        <v>0</v>
      </c>
      <c r="F155" s="88">
        <v>6.6E-3</v>
      </c>
      <c r="G155" s="88">
        <v>498856.65039999998</v>
      </c>
      <c r="H155" s="88">
        <v>179462.64300000001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483235.05810000002</v>
      </c>
      <c r="C156" s="88">
        <v>871.10180000000003</v>
      </c>
      <c r="D156" s="88">
        <v>2594.5324999999998</v>
      </c>
      <c r="E156" s="88">
        <v>0</v>
      </c>
      <c r="F156" s="88">
        <v>7.7999999999999996E-3</v>
      </c>
      <c r="G156" s="88">
        <v>597279.31850000005</v>
      </c>
      <c r="H156" s="88">
        <v>208596.89920000001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534160.76399999997</v>
      </c>
      <c r="C157" s="88">
        <v>970.35810000000004</v>
      </c>
      <c r="D157" s="88">
        <v>2912.6493999999998</v>
      </c>
      <c r="E157" s="88">
        <v>0</v>
      </c>
      <c r="F157" s="88">
        <v>8.8000000000000005E-3</v>
      </c>
      <c r="G157" s="88">
        <v>670521.90740000003</v>
      </c>
      <c r="H157" s="88">
        <v>231292.6764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540751.35100000002</v>
      </c>
      <c r="C158" s="88">
        <v>983.10320000000002</v>
      </c>
      <c r="D158" s="88">
        <v>2953.2177000000001</v>
      </c>
      <c r="E158" s="88">
        <v>0</v>
      </c>
      <c r="F158" s="88">
        <v>8.8999999999999999E-3</v>
      </c>
      <c r="G158" s="88">
        <v>679862.14159999997</v>
      </c>
      <c r="H158" s="88">
        <v>234220.27989999999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573794.04079999996</v>
      </c>
      <c r="C159" s="88">
        <v>1042.5556999999999</v>
      </c>
      <c r="D159" s="88">
        <v>3129.9571000000001</v>
      </c>
      <c r="E159" s="88">
        <v>0</v>
      </c>
      <c r="F159" s="88">
        <v>9.4000000000000004E-3</v>
      </c>
      <c r="G159" s="88">
        <v>720548.62939999998</v>
      </c>
      <c r="H159" s="88">
        <v>248473.0552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490314.01659999997</v>
      </c>
      <c r="C160" s="88">
        <v>886.96010000000001</v>
      </c>
      <c r="D160" s="88">
        <v>2651.1082999999999</v>
      </c>
      <c r="E160" s="88">
        <v>0</v>
      </c>
      <c r="F160" s="88">
        <v>8.0000000000000002E-3</v>
      </c>
      <c r="G160" s="88">
        <v>610307.57019999996</v>
      </c>
      <c r="H160" s="88">
        <v>211948.80369999999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452045.98050000001</v>
      </c>
      <c r="C161" s="88">
        <v>806.56060000000002</v>
      </c>
      <c r="D161" s="88">
        <v>2377.2091999999998</v>
      </c>
      <c r="E161" s="88">
        <v>0</v>
      </c>
      <c r="F161" s="88">
        <v>7.1999999999999998E-3</v>
      </c>
      <c r="G161" s="88">
        <v>547238.99360000005</v>
      </c>
      <c r="H161" s="88">
        <v>194338.26300000001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426262.59149999998</v>
      </c>
      <c r="C162" s="88">
        <v>742.9547</v>
      </c>
      <c r="D162" s="88">
        <v>2136.1006000000002</v>
      </c>
      <c r="E162" s="88">
        <v>0</v>
      </c>
      <c r="F162" s="88">
        <v>6.4999999999999997E-3</v>
      </c>
      <c r="G162" s="88">
        <v>491711.44959999999</v>
      </c>
      <c r="H162" s="88">
        <v>181570.8303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460689.78480000002</v>
      </c>
      <c r="C163" s="88">
        <v>776.25329999999997</v>
      </c>
      <c r="D163" s="88">
        <v>2148.5261</v>
      </c>
      <c r="E163" s="88">
        <v>0</v>
      </c>
      <c r="F163" s="88">
        <v>6.6E-3</v>
      </c>
      <c r="G163" s="88">
        <v>494533.82799999998</v>
      </c>
      <c r="H163" s="88">
        <v>193682.03200000001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5745580</v>
      </c>
      <c r="C165" s="88">
        <v>10138.001200000001</v>
      </c>
      <c r="D165" s="88">
        <v>29534.191500000001</v>
      </c>
      <c r="E165" s="88">
        <v>0</v>
      </c>
      <c r="F165" s="88">
        <v>8.9700000000000002E-2</v>
      </c>
      <c r="G165" s="89">
        <v>6798680</v>
      </c>
      <c r="H165" s="89">
        <v>2459220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418742.76040000003</v>
      </c>
      <c r="C166" s="88">
        <v>710.03880000000004</v>
      </c>
      <c r="D166" s="88">
        <v>1976.2175999999999</v>
      </c>
      <c r="E166" s="88">
        <v>0</v>
      </c>
      <c r="F166" s="88">
        <v>6.1000000000000004E-3</v>
      </c>
      <c r="G166" s="88">
        <v>454878.15710000001</v>
      </c>
      <c r="H166" s="88">
        <v>176638.1655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573794.04079999996</v>
      </c>
      <c r="C167" s="88">
        <v>1042.5556999999999</v>
      </c>
      <c r="D167" s="88">
        <v>3129.9571000000001</v>
      </c>
      <c r="E167" s="88">
        <v>0</v>
      </c>
      <c r="F167" s="88">
        <v>9.4000000000000004E-3</v>
      </c>
      <c r="G167" s="88">
        <v>720548.62939999998</v>
      </c>
      <c r="H167" s="88">
        <v>248473.0552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1176550000000</v>
      </c>
      <c r="C170" s="88">
        <v>982955.99300000002</v>
      </c>
      <c r="D170" s="88" t="s">
        <v>691</v>
      </c>
      <c r="E170" s="88">
        <v>448566.54399999999</v>
      </c>
      <c r="F170" s="88">
        <v>326066.95799999998</v>
      </c>
      <c r="G170" s="88">
        <v>32743.467000000001</v>
      </c>
      <c r="H170" s="88">
        <v>0</v>
      </c>
      <c r="I170" s="88">
        <v>0</v>
      </c>
      <c r="J170" s="88">
        <v>0</v>
      </c>
      <c r="K170" s="88">
        <v>53357.046000000002</v>
      </c>
      <c r="L170" s="88">
        <v>0</v>
      </c>
      <c r="M170" s="88">
        <v>122221.978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1055510000000</v>
      </c>
      <c r="C171" s="88">
        <v>982384.054</v>
      </c>
      <c r="D171" s="88" t="s">
        <v>692</v>
      </c>
      <c r="E171" s="88">
        <v>448566.54399999999</v>
      </c>
      <c r="F171" s="88">
        <v>326066.95799999998</v>
      </c>
      <c r="G171" s="88">
        <v>32743.467000000001</v>
      </c>
      <c r="H171" s="88">
        <v>0</v>
      </c>
      <c r="I171" s="88">
        <v>0</v>
      </c>
      <c r="J171" s="88">
        <v>0</v>
      </c>
      <c r="K171" s="88">
        <v>52785.107000000004</v>
      </c>
      <c r="L171" s="88">
        <v>0</v>
      </c>
      <c r="M171" s="88">
        <v>122221.978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1220320000000</v>
      </c>
      <c r="C172" s="88">
        <v>1125583.7949999999</v>
      </c>
      <c r="D172" s="88" t="s">
        <v>693</v>
      </c>
      <c r="E172" s="88">
        <v>448566.54399999999</v>
      </c>
      <c r="F172" s="88">
        <v>326066.95799999998</v>
      </c>
      <c r="G172" s="88">
        <v>32743.467000000001</v>
      </c>
      <c r="H172" s="88">
        <v>0</v>
      </c>
      <c r="I172" s="88">
        <v>128920.511</v>
      </c>
      <c r="J172" s="88">
        <v>0</v>
      </c>
      <c r="K172" s="88">
        <v>55517.214999999997</v>
      </c>
      <c r="L172" s="88">
        <v>48213.714999999997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1157560000000</v>
      </c>
      <c r="C173" s="88">
        <v>1181428.0319999999</v>
      </c>
      <c r="D173" s="88" t="s">
        <v>694</v>
      </c>
      <c r="E173" s="88">
        <v>448566.54399999999</v>
      </c>
      <c r="F173" s="88">
        <v>326066.95799999998</v>
      </c>
      <c r="G173" s="88">
        <v>32743.467000000001</v>
      </c>
      <c r="H173" s="88">
        <v>0</v>
      </c>
      <c r="I173" s="88">
        <v>145757.17499999999</v>
      </c>
      <c r="J173" s="88">
        <v>0</v>
      </c>
      <c r="K173" s="88">
        <v>57858.196000000004</v>
      </c>
      <c r="L173" s="88">
        <v>48213.714999999997</v>
      </c>
      <c r="M173" s="88">
        <v>122221.978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1385940000000</v>
      </c>
      <c r="C174" s="88">
        <v>1332453.236</v>
      </c>
      <c r="D174" s="88" t="s">
        <v>603</v>
      </c>
      <c r="E174" s="88">
        <v>448566.54399999999</v>
      </c>
      <c r="F174" s="88">
        <v>326066.95799999998</v>
      </c>
      <c r="G174" s="88">
        <v>33011.845999999998</v>
      </c>
      <c r="H174" s="88">
        <v>0</v>
      </c>
      <c r="I174" s="88">
        <v>328448.18199999997</v>
      </c>
      <c r="J174" s="88">
        <v>0</v>
      </c>
      <c r="K174" s="88">
        <v>62590.607000000004</v>
      </c>
      <c r="L174" s="88">
        <v>48213.714999999997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1555900000000</v>
      </c>
      <c r="C175" s="88">
        <v>1362630.348</v>
      </c>
      <c r="D175" s="88" t="s">
        <v>655</v>
      </c>
      <c r="E175" s="88">
        <v>448566.54399999999</v>
      </c>
      <c r="F175" s="88">
        <v>326066.95799999998</v>
      </c>
      <c r="G175" s="88">
        <v>32743.467000000001</v>
      </c>
      <c r="H175" s="88">
        <v>0</v>
      </c>
      <c r="I175" s="88">
        <v>322019.74599999998</v>
      </c>
      <c r="J175" s="88">
        <v>0</v>
      </c>
      <c r="K175" s="88">
        <v>62797.940999999999</v>
      </c>
      <c r="L175" s="88">
        <v>48213.714999999997</v>
      </c>
      <c r="M175" s="88">
        <v>122221.978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1577570000000</v>
      </c>
      <c r="C176" s="88">
        <v>1363208.679</v>
      </c>
      <c r="D176" s="88" t="s">
        <v>695</v>
      </c>
      <c r="E176" s="88">
        <v>448566.54399999999</v>
      </c>
      <c r="F176" s="88">
        <v>326066.95799999998</v>
      </c>
      <c r="G176" s="88">
        <v>40674.296999999999</v>
      </c>
      <c r="H176" s="88">
        <v>0</v>
      </c>
      <c r="I176" s="88">
        <v>351781.55</v>
      </c>
      <c r="J176" s="88">
        <v>0</v>
      </c>
      <c r="K176" s="88">
        <v>62350.231</v>
      </c>
      <c r="L176" s="88">
        <v>48213.714999999997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1671980000000</v>
      </c>
      <c r="C177" s="88">
        <v>1430682.7760000001</v>
      </c>
      <c r="D177" s="88" t="s">
        <v>696</v>
      </c>
      <c r="E177" s="88">
        <v>448566.54399999999</v>
      </c>
      <c r="F177" s="88">
        <v>326066.95799999998</v>
      </c>
      <c r="G177" s="88">
        <v>39846.89</v>
      </c>
      <c r="H177" s="88">
        <v>0</v>
      </c>
      <c r="I177" s="88">
        <v>418780.96799999999</v>
      </c>
      <c r="J177" s="88">
        <v>0</v>
      </c>
      <c r="K177" s="88">
        <v>63652.317000000003</v>
      </c>
      <c r="L177" s="88">
        <v>48213.714999999997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1416170000000</v>
      </c>
      <c r="C178" s="88">
        <v>1297706.952</v>
      </c>
      <c r="D178" s="88" t="s">
        <v>697</v>
      </c>
      <c r="E178" s="88">
        <v>448566.54399999999</v>
      </c>
      <c r="F178" s="88">
        <v>326066.95799999998</v>
      </c>
      <c r="G178" s="88">
        <v>34005.216</v>
      </c>
      <c r="H178" s="88">
        <v>0</v>
      </c>
      <c r="I178" s="88">
        <v>293606.973</v>
      </c>
      <c r="J178" s="88">
        <v>0</v>
      </c>
      <c r="K178" s="88">
        <v>61692.161999999997</v>
      </c>
      <c r="L178" s="88">
        <v>48213.714999999997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1269830000000</v>
      </c>
      <c r="C179" s="88">
        <v>1226460.5009999999</v>
      </c>
      <c r="D179" s="88" t="s">
        <v>604</v>
      </c>
      <c r="E179" s="88">
        <v>448566.54399999999</v>
      </c>
      <c r="F179" s="88">
        <v>326066.95799999998</v>
      </c>
      <c r="G179" s="88">
        <v>32743.467000000001</v>
      </c>
      <c r="H179" s="88">
        <v>0</v>
      </c>
      <c r="I179" s="88">
        <v>189745</v>
      </c>
      <c r="J179" s="88">
        <v>0</v>
      </c>
      <c r="K179" s="88">
        <v>58902.838000000003</v>
      </c>
      <c r="L179" s="88">
        <v>48213.714999999997</v>
      </c>
      <c r="M179" s="88">
        <v>122221.978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1140980000000</v>
      </c>
      <c r="C180" s="88">
        <v>1235334.426</v>
      </c>
      <c r="D180" s="88" t="s">
        <v>698</v>
      </c>
      <c r="E180" s="88">
        <v>448566.54399999999</v>
      </c>
      <c r="F180" s="88">
        <v>326066.95799999998</v>
      </c>
      <c r="G180" s="88">
        <v>32743.467000000001</v>
      </c>
      <c r="H180" s="88">
        <v>0</v>
      </c>
      <c r="I180" s="88">
        <v>198112.57800000001</v>
      </c>
      <c r="J180" s="88">
        <v>0</v>
      </c>
      <c r="K180" s="88">
        <v>59409.186000000002</v>
      </c>
      <c r="L180" s="88">
        <v>48213.714999999997</v>
      </c>
      <c r="M180" s="88">
        <v>122221.978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1147530000000</v>
      </c>
      <c r="C181" s="88">
        <v>982493.85600000003</v>
      </c>
      <c r="D181" s="88" t="s">
        <v>699</v>
      </c>
      <c r="E181" s="88">
        <v>448566.54399999999</v>
      </c>
      <c r="F181" s="88">
        <v>326066.95799999998</v>
      </c>
      <c r="G181" s="88">
        <v>32743.467000000001</v>
      </c>
      <c r="H181" s="88">
        <v>0</v>
      </c>
      <c r="I181" s="88">
        <v>0</v>
      </c>
      <c r="J181" s="88">
        <v>0</v>
      </c>
      <c r="K181" s="88">
        <v>52894.909</v>
      </c>
      <c r="L181" s="88">
        <v>0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15775800000000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1055510000000</v>
      </c>
      <c r="C184" s="88">
        <v>982384.054</v>
      </c>
      <c r="D184" s="88"/>
      <c r="E184" s="88">
        <v>448566.54399999999</v>
      </c>
      <c r="F184" s="88">
        <v>326066.95799999998</v>
      </c>
      <c r="G184" s="88">
        <v>32743.467000000001</v>
      </c>
      <c r="H184" s="88">
        <v>0</v>
      </c>
      <c r="I184" s="88">
        <v>0</v>
      </c>
      <c r="J184" s="88">
        <v>0</v>
      </c>
      <c r="K184" s="88">
        <v>52785.107000000004</v>
      </c>
      <c r="L184" s="88">
        <v>0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1671980000000</v>
      </c>
      <c r="C185" s="88">
        <v>1430682.7760000001</v>
      </c>
      <c r="D185" s="88"/>
      <c r="E185" s="88">
        <v>448566.54399999999</v>
      </c>
      <c r="F185" s="88">
        <v>326066.95799999998</v>
      </c>
      <c r="G185" s="88">
        <v>40674.296999999999</v>
      </c>
      <c r="H185" s="88">
        <v>0</v>
      </c>
      <c r="I185" s="88">
        <v>418780.96799999999</v>
      </c>
      <c r="J185" s="88">
        <v>0</v>
      </c>
      <c r="K185" s="88">
        <v>63652.317000000003</v>
      </c>
      <c r="L185" s="88">
        <v>48213.714999999997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386311.29</v>
      </c>
      <c r="C188" s="88">
        <v>56986.66</v>
      </c>
      <c r="D188" s="88">
        <v>0</v>
      </c>
      <c r="E188" s="88">
        <v>443297.95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8.34</v>
      </c>
      <c r="C189" s="88">
        <v>1.23</v>
      </c>
      <c r="D189" s="88">
        <v>0</v>
      </c>
      <c r="E189" s="88">
        <v>9.57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8.34</v>
      </c>
      <c r="C190" s="88">
        <v>1.23</v>
      </c>
      <c r="D190" s="88">
        <v>0</v>
      </c>
      <c r="E190" s="88">
        <v>9.57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19083.62</v>
      </c>
      <c r="C2" s="88">
        <v>411.99</v>
      </c>
      <c r="D2" s="88">
        <v>411.99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19083.62</v>
      </c>
      <c r="C3" s="88">
        <v>411.99</v>
      </c>
      <c r="D3" s="88">
        <v>411.99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54150.26</v>
      </c>
      <c r="C4" s="88">
        <v>1169.04</v>
      </c>
      <c r="D4" s="88">
        <v>1169.04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54150.26</v>
      </c>
      <c r="C5" s="88">
        <v>1169.04</v>
      </c>
      <c r="D5" s="88">
        <v>1169.04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3832.95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794.2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610.03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424.89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285.08999999999997</v>
      </c>
      <c r="C21" s="88">
        <v>0</v>
      </c>
      <c r="D21" s="88">
        <v>0</v>
      </c>
      <c r="E21" s="88">
        <v>0</v>
      </c>
      <c r="F21" s="88">
        <v>0</v>
      </c>
      <c r="G21" s="88">
        <v>7971.2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286.18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14964.49</v>
      </c>
      <c r="C28" s="88">
        <v>4119.13</v>
      </c>
      <c r="D28" s="88">
        <v>0</v>
      </c>
      <c r="E28" s="88">
        <v>0</v>
      </c>
      <c r="F28" s="88">
        <v>0</v>
      </c>
      <c r="G28" s="88">
        <v>9475.33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0.69799999999999995</v>
      </c>
      <c r="E60" s="88">
        <v>0.78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0.69799999999999995</v>
      </c>
      <c r="E61" s="88">
        <v>0.78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0.69799999999999995</v>
      </c>
      <c r="E62" s="88">
        <v>0.78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0.69799999999999995</v>
      </c>
      <c r="E63" s="88">
        <v>0.78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0.69799999999999995</v>
      </c>
      <c r="E64" s="88">
        <v>0.78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0.69799999999999995</v>
      </c>
      <c r="E65" s="88">
        <v>0.78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0.69799999999999995</v>
      </c>
      <c r="E66" s="88">
        <v>0.78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0.69799999999999995</v>
      </c>
      <c r="E67" s="88">
        <v>0.78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0.69799999999999995</v>
      </c>
      <c r="E68" s="88">
        <v>0.78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0.69799999999999995</v>
      </c>
      <c r="E69" s="88">
        <v>0.78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0.69799999999999995</v>
      </c>
      <c r="E70" s="88">
        <v>0.78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0.69799999999999995</v>
      </c>
      <c r="E71" s="88">
        <v>0.78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0.69799999999999995</v>
      </c>
      <c r="E72" s="88">
        <v>0.78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0.69799999999999995</v>
      </c>
      <c r="E73" s="88">
        <v>0.78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0.69799999999999995</v>
      </c>
      <c r="E74" s="88">
        <v>0.78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0.69799999999999995</v>
      </c>
      <c r="E75" s="88">
        <v>0.78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0.69799999999999995</v>
      </c>
      <c r="E76" s="88">
        <v>0.78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0.69799999999999995</v>
      </c>
      <c r="E77" s="88">
        <v>0.78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0.69799999999999995</v>
      </c>
      <c r="E78" s="88">
        <v>0.78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0.69799999999999995</v>
      </c>
      <c r="E79" s="88">
        <v>0.78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0.69799999999999995</v>
      </c>
      <c r="E80" s="88">
        <v>0.78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0.69799999999999995</v>
      </c>
      <c r="E81" s="88">
        <v>0.78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0.69799999999999995</v>
      </c>
      <c r="E82" s="88">
        <v>0.78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0.69799999999999995</v>
      </c>
      <c r="E83" s="88">
        <v>0.78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0.35099999999999998</v>
      </c>
      <c r="E84" s="88">
        <v>0.376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0.38500000000000001</v>
      </c>
      <c r="G87" s="88">
        <v>0.30499999999999999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0.38500000000000001</v>
      </c>
      <c r="G88" s="88">
        <v>0.30499999999999999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0.38500000000000001</v>
      </c>
      <c r="G89" s="88">
        <v>0.30499999999999999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0.38500000000000001</v>
      </c>
      <c r="G90" s="88">
        <v>0.30499999999999999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0.38500000000000001</v>
      </c>
      <c r="G91" s="88">
        <v>0.30499999999999999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0.38500000000000001</v>
      </c>
      <c r="G92" s="88">
        <v>0.30499999999999999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0.38500000000000001</v>
      </c>
      <c r="G93" s="88">
        <v>0.30499999999999999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0.38500000000000001</v>
      </c>
      <c r="G94" s="88">
        <v>0.30499999999999999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0.38500000000000001</v>
      </c>
      <c r="G95" s="88">
        <v>0.30499999999999999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0.38500000000000001</v>
      </c>
      <c r="G96" s="88">
        <v>0.30499999999999999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0.38500000000000001</v>
      </c>
      <c r="G97" s="88">
        <v>0.30499999999999999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0.38500000000000001</v>
      </c>
      <c r="G98" s="88">
        <v>0.30499999999999999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0.38500000000000001</v>
      </c>
      <c r="G101" s="88">
        <v>0.30499999999999999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2810534.56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2941529.36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2657232.6800000002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257092.62</v>
      </c>
      <c r="D109" s="88">
        <v>164255.51999999999</v>
      </c>
      <c r="E109" s="88">
        <v>92837.11</v>
      </c>
      <c r="F109" s="88">
        <v>0.64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2875730.47</v>
      </c>
      <c r="D110" s="88">
        <v>1841613.72</v>
      </c>
      <c r="E110" s="88">
        <v>1034116.74</v>
      </c>
      <c r="F110" s="88">
        <v>0.64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288515.12</v>
      </c>
      <c r="D111" s="88">
        <v>184869.7</v>
      </c>
      <c r="E111" s="88">
        <v>103645.42</v>
      </c>
      <c r="F111" s="88">
        <v>0.64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77147.3</v>
      </c>
      <c r="D112" s="88">
        <v>49283.61</v>
      </c>
      <c r="E112" s="88">
        <v>27863.68</v>
      </c>
      <c r="F112" s="88">
        <v>0.64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54102.1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102871.25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1181441.52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118276.98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13648.77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17932.89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12237.74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21736.19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147917.71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189276.95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128467.77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233930.57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14895.58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18510.150000000001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13223.09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23927.13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50250.09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483989.05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48316.62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26194.76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16.71</v>
      </c>
      <c r="F137" s="88">
        <v>28121.85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186.57</v>
      </c>
      <c r="F138" s="88">
        <v>307460.02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18.73</v>
      </c>
      <c r="F139" s="88">
        <v>31529.01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5.37</v>
      </c>
      <c r="F140" s="88">
        <v>10066.99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25754.66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16660.09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37503.129999999997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356889.19589999999</v>
      </c>
      <c r="C152" s="88">
        <v>583.95140000000004</v>
      </c>
      <c r="D152" s="88">
        <v>1408.7764999999999</v>
      </c>
      <c r="E152" s="88">
        <v>0</v>
      </c>
      <c r="F152" s="88">
        <v>5.5999999999999999E-3</v>
      </c>
      <c r="G152" s="89">
        <v>1464640</v>
      </c>
      <c r="H152" s="88">
        <v>149023.16759999999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308883.15480000002</v>
      </c>
      <c r="C153" s="88">
        <v>514.18259999999998</v>
      </c>
      <c r="D153" s="88">
        <v>1266.8004000000001</v>
      </c>
      <c r="E153" s="88">
        <v>0</v>
      </c>
      <c r="F153" s="88">
        <v>5.0000000000000001E-3</v>
      </c>
      <c r="G153" s="89">
        <v>1317100</v>
      </c>
      <c r="H153" s="88">
        <v>129838.9227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347759.47850000003</v>
      </c>
      <c r="C154" s="88">
        <v>589.89859999999999</v>
      </c>
      <c r="D154" s="88">
        <v>1485.7813000000001</v>
      </c>
      <c r="E154" s="88">
        <v>0</v>
      </c>
      <c r="F154" s="88">
        <v>5.7999999999999996E-3</v>
      </c>
      <c r="G154" s="89">
        <v>1544860</v>
      </c>
      <c r="H154" s="88">
        <v>147259.6017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319508.59759999998</v>
      </c>
      <c r="C155" s="88">
        <v>550.85850000000005</v>
      </c>
      <c r="D155" s="88">
        <v>1413.1513</v>
      </c>
      <c r="E155" s="88">
        <v>0</v>
      </c>
      <c r="F155" s="88">
        <v>5.4999999999999997E-3</v>
      </c>
      <c r="G155" s="89">
        <v>1469400</v>
      </c>
      <c r="H155" s="88">
        <v>136167.86079999999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348001.75050000002</v>
      </c>
      <c r="C156" s="88">
        <v>605.08910000000003</v>
      </c>
      <c r="D156" s="88">
        <v>1566.8108</v>
      </c>
      <c r="E156" s="88">
        <v>0</v>
      </c>
      <c r="F156" s="88">
        <v>6.1000000000000004E-3</v>
      </c>
      <c r="G156" s="89">
        <v>1629210</v>
      </c>
      <c r="H156" s="88">
        <v>148811.91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363894.27140000003</v>
      </c>
      <c r="C157" s="88">
        <v>635.76030000000003</v>
      </c>
      <c r="D157" s="88">
        <v>1654.8065999999999</v>
      </c>
      <c r="E157" s="88">
        <v>0</v>
      </c>
      <c r="F157" s="88">
        <v>6.4000000000000003E-3</v>
      </c>
      <c r="G157" s="89">
        <v>1720730</v>
      </c>
      <c r="H157" s="88">
        <v>155905.83199999999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381189.69530000002</v>
      </c>
      <c r="C158" s="88">
        <v>667.55200000000002</v>
      </c>
      <c r="D158" s="88">
        <v>1741.9816000000001</v>
      </c>
      <c r="E158" s="88">
        <v>0</v>
      </c>
      <c r="F158" s="88">
        <v>6.7999999999999996E-3</v>
      </c>
      <c r="G158" s="89">
        <v>1811380</v>
      </c>
      <c r="H158" s="88">
        <v>163470.31469999999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395706.2341</v>
      </c>
      <c r="C159" s="88">
        <v>692.78530000000001</v>
      </c>
      <c r="D159" s="88">
        <v>1807.2994000000001</v>
      </c>
      <c r="E159" s="88">
        <v>0</v>
      </c>
      <c r="F159" s="88">
        <v>7.0000000000000001E-3</v>
      </c>
      <c r="G159" s="89">
        <v>1879300</v>
      </c>
      <c r="H159" s="88">
        <v>169677.12549999999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343602.0221</v>
      </c>
      <c r="C160" s="88">
        <v>599.57550000000003</v>
      </c>
      <c r="D160" s="88">
        <v>1558.5650000000001</v>
      </c>
      <c r="E160" s="88">
        <v>0</v>
      </c>
      <c r="F160" s="88">
        <v>6.1000000000000004E-3</v>
      </c>
      <c r="G160" s="89">
        <v>1620650</v>
      </c>
      <c r="H160" s="88">
        <v>147140.06219999999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338673.35869999998</v>
      </c>
      <c r="C161" s="88">
        <v>585.85739999999998</v>
      </c>
      <c r="D161" s="88">
        <v>1508.5092</v>
      </c>
      <c r="E161" s="88">
        <v>0</v>
      </c>
      <c r="F161" s="88">
        <v>5.8999999999999999E-3</v>
      </c>
      <c r="G161" s="89">
        <v>1568560</v>
      </c>
      <c r="H161" s="88">
        <v>144527.47700000001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323509.18459999998</v>
      </c>
      <c r="C162" s="88">
        <v>547.37509999999997</v>
      </c>
      <c r="D162" s="88">
        <v>1374.6597999999999</v>
      </c>
      <c r="E162" s="88">
        <v>0</v>
      </c>
      <c r="F162" s="88">
        <v>5.4000000000000003E-3</v>
      </c>
      <c r="G162" s="89">
        <v>1429310</v>
      </c>
      <c r="H162" s="88">
        <v>136854.59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343600.29220000003</v>
      </c>
      <c r="C163" s="88">
        <v>563.97500000000002</v>
      </c>
      <c r="D163" s="88">
        <v>1365.8858</v>
      </c>
      <c r="E163" s="88">
        <v>0</v>
      </c>
      <c r="F163" s="88">
        <v>5.4000000000000003E-3</v>
      </c>
      <c r="G163" s="89">
        <v>1420070</v>
      </c>
      <c r="H163" s="88">
        <v>143647.5894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4171220</v>
      </c>
      <c r="C165" s="88">
        <v>7136.8608000000004</v>
      </c>
      <c r="D165" s="88">
        <v>18153.0278</v>
      </c>
      <c r="E165" s="88">
        <v>0</v>
      </c>
      <c r="F165" s="88">
        <v>7.1099999999999997E-2</v>
      </c>
      <c r="G165" s="89">
        <v>18875200</v>
      </c>
      <c r="H165" s="89">
        <v>1772320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308883.15480000002</v>
      </c>
      <c r="C166" s="88">
        <v>514.18259999999998</v>
      </c>
      <c r="D166" s="88">
        <v>1266.8004000000001</v>
      </c>
      <c r="E166" s="88">
        <v>0</v>
      </c>
      <c r="F166" s="88">
        <v>5.0000000000000001E-3</v>
      </c>
      <c r="G166" s="89">
        <v>1317100</v>
      </c>
      <c r="H166" s="88">
        <v>129838.9227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395706.2341</v>
      </c>
      <c r="C167" s="88">
        <v>692.78530000000001</v>
      </c>
      <c r="D167" s="88">
        <v>1807.2994000000001</v>
      </c>
      <c r="E167" s="88">
        <v>0</v>
      </c>
      <c r="F167" s="88">
        <v>7.0000000000000001E-3</v>
      </c>
      <c r="G167" s="89">
        <v>1879300</v>
      </c>
      <c r="H167" s="88">
        <v>169677.12549999999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1161190000000</v>
      </c>
      <c r="C170" s="88">
        <v>1017670.536</v>
      </c>
      <c r="D170" s="88" t="s">
        <v>700</v>
      </c>
      <c r="E170" s="88">
        <v>448566.54399999999</v>
      </c>
      <c r="F170" s="88">
        <v>326066.95799999998</v>
      </c>
      <c r="G170" s="88">
        <v>32795.796000000002</v>
      </c>
      <c r="H170" s="88">
        <v>0</v>
      </c>
      <c r="I170" s="88">
        <v>50118.911999999997</v>
      </c>
      <c r="J170" s="88">
        <v>0</v>
      </c>
      <c r="K170" s="88">
        <v>39690.762000000002</v>
      </c>
      <c r="L170" s="88">
        <v>34876.178999999996</v>
      </c>
      <c r="M170" s="88">
        <v>85555.384999999995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1044210000000</v>
      </c>
      <c r="C171" s="88">
        <v>967156.07499999995</v>
      </c>
      <c r="D171" s="88" t="s">
        <v>701</v>
      </c>
      <c r="E171" s="88">
        <v>448566.54399999999</v>
      </c>
      <c r="F171" s="88">
        <v>326066.95799999998</v>
      </c>
      <c r="G171" s="88">
        <v>32471.623</v>
      </c>
      <c r="H171" s="88">
        <v>0</v>
      </c>
      <c r="I171" s="88">
        <v>0</v>
      </c>
      <c r="J171" s="88">
        <v>0</v>
      </c>
      <c r="K171" s="88">
        <v>37828.972000000002</v>
      </c>
      <c r="L171" s="88">
        <v>0</v>
      </c>
      <c r="M171" s="88">
        <v>122221.978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1224780000000</v>
      </c>
      <c r="C172" s="88">
        <v>1073929.784</v>
      </c>
      <c r="D172" s="88" t="s">
        <v>702</v>
      </c>
      <c r="E172" s="88">
        <v>448566.54399999999</v>
      </c>
      <c r="F172" s="88">
        <v>326066.95799999998</v>
      </c>
      <c r="G172" s="88">
        <v>35395.135000000002</v>
      </c>
      <c r="H172" s="88">
        <v>0</v>
      </c>
      <c r="I172" s="88">
        <v>101954.995</v>
      </c>
      <c r="J172" s="88">
        <v>0</v>
      </c>
      <c r="K172" s="88">
        <v>41514.588000000003</v>
      </c>
      <c r="L172" s="88">
        <v>34876.178999999996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1164960000000</v>
      </c>
      <c r="C173" s="88">
        <v>1101093.2069999999</v>
      </c>
      <c r="D173" s="88" t="s">
        <v>605</v>
      </c>
      <c r="E173" s="88">
        <v>448566.54399999999</v>
      </c>
      <c r="F173" s="88">
        <v>326066.95799999998</v>
      </c>
      <c r="G173" s="88">
        <v>39091.985999999997</v>
      </c>
      <c r="H173" s="88">
        <v>0</v>
      </c>
      <c r="I173" s="88">
        <v>124580.519</v>
      </c>
      <c r="J173" s="88">
        <v>0</v>
      </c>
      <c r="K173" s="88">
        <v>42355.635999999999</v>
      </c>
      <c r="L173" s="88">
        <v>34876.178999999996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1291650000000</v>
      </c>
      <c r="C174" s="88">
        <v>1146556.801</v>
      </c>
      <c r="D174" s="88" t="s">
        <v>606</v>
      </c>
      <c r="E174" s="88">
        <v>448566.54399999999</v>
      </c>
      <c r="F174" s="88">
        <v>326066.95799999998</v>
      </c>
      <c r="G174" s="88">
        <v>44596.877</v>
      </c>
      <c r="H174" s="88">
        <v>0</v>
      </c>
      <c r="I174" s="88">
        <v>160333.76300000001</v>
      </c>
      <c r="J174" s="88">
        <v>0</v>
      </c>
      <c r="K174" s="88">
        <v>46561.095999999998</v>
      </c>
      <c r="L174" s="88">
        <v>34876.178999999996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1364210000000</v>
      </c>
      <c r="C175" s="88">
        <v>1188898.7069999999</v>
      </c>
      <c r="D175" s="88" t="s">
        <v>633</v>
      </c>
      <c r="E175" s="88">
        <v>448566.54399999999</v>
      </c>
      <c r="F175" s="88">
        <v>326066.95799999998</v>
      </c>
      <c r="G175" s="88">
        <v>50548.857000000004</v>
      </c>
      <c r="H175" s="88">
        <v>0</v>
      </c>
      <c r="I175" s="88">
        <v>188115.40299999999</v>
      </c>
      <c r="J175" s="88">
        <v>0</v>
      </c>
      <c r="K175" s="88">
        <v>55169.381000000001</v>
      </c>
      <c r="L175" s="88">
        <v>34876.178999999996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1436090000000</v>
      </c>
      <c r="C176" s="88">
        <v>1236288.4709999999</v>
      </c>
      <c r="D176" s="88" t="s">
        <v>703</v>
      </c>
      <c r="E176" s="88">
        <v>448566.54399999999</v>
      </c>
      <c r="F176" s="88">
        <v>326066.95799999998</v>
      </c>
      <c r="G176" s="88">
        <v>83067.94</v>
      </c>
      <c r="H176" s="88">
        <v>0</v>
      </c>
      <c r="I176" s="88">
        <v>210278.52600000001</v>
      </c>
      <c r="J176" s="88">
        <v>0</v>
      </c>
      <c r="K176" s="88">
        <v>47876.938999999998</v>
      </c>
      <c r="L176" s="88">
        <v>34876.178999999996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1489930000000</v>
      </c>
      <c r="C177" s="88">
        <v>1210806.1359999999</v>
      </c>
      <c r="D177" s="88" t="s">
        <v>607</v>
      </c>
      <c r="E177" s="88">
        <v>448566.54399999999</v>
      </c>
      <c r="F177" s="88">
        <v>326066.95799999998</v>
      </c>
      <c r="G177" s="88">
        <v>55832.004000000001</v>
      </c>
      <c r="H177" s="88">
        <v>0</v>
      </c>
      <c r="I177" s="88">
        <v>207711.351</v>
      </c>
      <c r="J177" s="88">
        <v>0</v>
      </c>
      <c r="K177" s="88">
        <v>52197.716</v>
      </c>
      <c r="L177" s="88">
        <v>34876.178999999996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1284870000000</v>
      </c>
      <c r="C178" s="88">
        <v>1171151.469</v>
      </c>
      <c r="D178" s="88" t="s">
        <v>581</v>
      </c>
      <c r="E178" s="88">
        <v>448566.54399999999</v>
      </c>
      <c r="F178" s="88">
        <v>326066.95799999998</v>
      </c>
      <c r="G178" s="88">
        <v>48087.148000000001</v>
      </c>
      <c r="H178" s="88">
        <v>0</v>
      </c>
      <c r="I178" s="88">
        <v>174408.24299999999</v>
      </c>
      <c r="J178" s="88">
        <v>0</v>
      </c>
      <c r="K178" s="88">
        <v>53591.012999999999</v>
      </c>
      <c r="L178" s="88">
        <v>34876.178999999996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1243580000000</v>
      </c>
      <c r="C179" s="88">
        <v>1129220.8359999999</v>
      </c>
      <c r="D179" s="88" t="s">
        <v>704</v>
      </c>
      <c r="E179" s="88">
        <v>448566.54399999999</v>
      </c>
      <c r="F179" s="88">
        <v>326066.95799999998</v>
      </c>
      <c r="G179" s="88">
        <v>44502.107000000004</v>
      </c>
      <c r="H179" s="88">
        <v>0</v>
      </c>
      <c r="I179" s="88">
        <v>146114.74900000001</v>
      </c>
      <c r="J179" s="88">
        <v>0</v>
      </c>
      <c r="K179" s="88">
        <v>43538.913999999997</v>
      </c>
      <c r="L179" s="88">
        <v>34876.178999999996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1133170000000</v>
      </c>
      <c r="C180" s="88">
        <v>1030368.705</v>
      </c>
      <c r="D180" s="88" t="s">
        <v>608</v>
      </c>
      <c r="E180" s="88">
        <v>448566.54399999999</v>
      </c>
      <c r="F180" s="88">
        <v>326066.95799999998</v>
      </c>
      <c r="G180" s="88">
        <v>39457.995000000003</v>
      </c>
      <c r="H180" s="88">
        <v>0</v>
      </c>
      <c r="I180" s="88">
        <v>102943.808</v>
      </c>
      <c r="J180" s="88">
        <v>0</v>
      </c>
      <c r="K180" s="88">
        <v>41790.627999999997</v>
      </c>
      <c r="L180" s="88">
        <v>34876.178999999996</v>
      </c>
      <c r="M180" s="88">
        <v>36666.593000000001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1125840000000</v>
      </c>
      <c r="C181" s="88">
        <v>967891.973</v>
      </c>
      <c r="D181" s="88" t="s">
        <v>705</v>
      </c>
      <c r="E181" s="88">
        <v>448566.54399999999</v>
      </c>
      <c r="F181" s="88">
        <v>326066.95799999998</v>
      </c>
      <c r="G181" s="88">
        <v>32471.623</v>
      </c>
      <c r="H181" s="88">
        <v>0</v>
      </c>
      <c r="I181" s="88">
        <v>0</v>
      </c>
      <c r="J181" s="88">
        <v>0</v>
      </c>
      <c r="K181" s="88">
        <v>38564.870000000003</v>
      </c>
      <c r="L181" s="88">
        <v>0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14964500000000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1044210000000</v>
      </c>
      <c r="C184" s="88">
        <v>967156.07499999995</v>
      </c>
      <c r="D184" s="88"/>
      <c r="E184" s="88">
        <v>448566.54399999999</v>
      </c>
      <c r="F184" s="88">
        <v>326066.95799999998</v>
      </c>
      <c r="G184" s="88">
        <v>32471.623</v>
      </c>
      <c r="H184" s="88">
        <v>0</v>
      </c>
      <c r="I184" s="88">
        <v>0</v>
      </c>
      <c r="J184" s="88">
        <v>0</v>
      </c>
      <c r="K184" s="88">
        <v>37828.972000000002</v>
      </c>
      <c r="L184" s="88">
        <v>0</v>
      </c>
      <c r="M184" s="88">
        <v>36666.593000000001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1489930000000</v>
      </c>
      <c r="C185" s="88">
        <v>1236288.4709999999</v>
      </c>
      <c r="D185" s="88"/>
      <c r="E185" s="88">
        <v>448566.54399999999</v>
      </c>
      <c r="F185" s="88">
        <v>326066.95799999998</v>
      </c>
      <c r="G185" s="88">
        <v>83067.94</v>
      </c>
      <c r="H185" s="88">
        <v>0</v>
      </c>
      <c r="I185" s="88">
        <v>210278.52600000001</v>
      </c>
      <c r="J185" s="88">
        <v>0</v>
      </c>
      <c r="K185" s="88">
        <v>55169.381000000001</v>
      </c>
      <c r="L185" s="88">
        <v>34876.178999999996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153693.97</v>
      </c>
      <c r="C188" s="88">
        <v>28457.15</v>
      </c>
      <c r="D188" s="88">
        <v>0</v>
      </c>
      <c r="E188" s="88">
        <v>182151.12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3.32</v>
      </c>
      <c r="C189" s="88">
        <v>0.61</v>
      </c>
      <c r="D189" s="88">
        <v>0</v>
      </c>
      <c r="E189" s="88">
        <v>3.93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3.32</v>
      </c>
      <c r="C190" s="88">
        <v>0.61</v>
      </c>
      <c r="D190" s="88">
        <v>0</v>
      </c>
      <c r="E190" s="88">
        <v>3.93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23979.13</v>
      </c>
      <c r="C2" s="88">
        <v>517.67999999999995</v>
      </c>
      <c r="D2" s="88">
        <v>517.67999999999995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23979.13</v>
      </c>
      <c r="C3" s="88">
        <v>517.67999999999995</v>
      </c>
      <c r="D3" s="88">
        <v>517.67999999999995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62327.43</v>
      </c>
      <c r="C4" s="88">
        <v>1345.57</v>
      </c>
      <c r="D4" s="88">
        <v>1345.57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62327.43</v>
      </c>
      <c r="C5" s="88">
        <v>1345.57</v>
      </c>
      <c r="D5" s="88">
        <v>1345.57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8259.81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1097.32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39.229999999999997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588.9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545.22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330.74</v>
      </c>
      <c r="C21" s="88">
        <v>0</v>
      </c>
      <c r="D21" s="88">
        <v>0</v>
      </c>
      <c r="E21" s="88">
        <v>0</v>
      </c>
      <c r="F21" s="88">
        <v>0</v>
      </c>
      <c r="G21" s="88">
        <v>6386.8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306.86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15412.46</v>
      </c>
      <c r="C28" s="88">
        <v>8566.67</v>
      </c>
      <c r="D28" s="88">
        <v>0</v>
      </c>
      <c r="E28" s="88">
        <v>0</v>
      </c>
      <c r="F28" s="88">
        <v>0</v>
      </c>
      <c r="G28" s="88">
        <v>7890.93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0.59099999999999997</v>
      </c>
      <c r="E60" s="88">
        <v>0.64800000000000002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0.59099999999999997</v>
      </c>
      <c r="E61" s="88">
        <v>0.64800000000000002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0.59099999999999997</v>
      </c>
      <c r="E62" s="88">
        <v>0.64800000000000002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0.59099999999999997</v>
      </c>
      <c r="E63" s="88">
        <v>0.64800000000000002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0.59099999999999997</v>
      </c>
      <c r="E64" s="88">
        <v>0.64800000000000002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0.59099999999999997</v>
      </c>
      <c r="E65" s="88">
        <v>0.64800000000000002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0.59099999999999997</v>
      </c>
      <c r="E66" s="88">
        <v>0.64800000000000002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0.59099999999999997</v>
      </c>
      <c r="E67" s="88">
        <v>0.64800000000000002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0.59099999999999997</v>
      </c>
      <c r="E68" s="88">
        <v>0.64800000000000002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0.59099999999999997</v>
      </c>
      <c r="E69" s="88">
        <v>0.64800000000000002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0.59099999999999997</v>
      </c>
      <c r="E70" s="88">
        <v>0.64800000000000002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0.59099999999999997</v>
      </c>
      <c r="E71" s="88">
        <v>0.64800000000000002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0.59099999999999997</v>
      </c>
      <c r="E72" s="88">
        <v>0.64800000000000002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0.59099999999999997</v>
      </c>
      <c r="E73" s="88">
        <v>0.64800000000000002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0.59099999999999997</v>
      </c>
      <c r="E74" s="88">
        <v>0.64800000000000002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0.59099999999999997</v>
      </c>
      <c r="E75" s="88">
        <v>0.64800000000000002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0.59099999999999997</v>
      </c>
      <c r="E76" s="88">
        <v>0.64800000000000002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0.59099999999999997</v>
      </c>
      <c r="E77" s="88">
        <v>0.64800000000000002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0.59099999999999997</v>
      </c>
      <c r="E78" s="88">
        <v>0.64800000000000002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0.59099999999999997</v>
      </c>
      <c r="E79" s="88">
        <v>0.64800000000000002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0.59099999999999997</v>
      </c>
      <c r="E80" s="88">
        <v>0.64800000000000002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0.59099999999999997</v>
      </c>
      <c r="E81" s="88">
        <v>0.64800000000000002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0.59099999999999997</v>
      </c>
      <c r="E82" s="88">
        <v>0.64800000000000002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0.59099999999999997</v>
      </c>
      <c r="E83" s="88">
        <v>0.64800000000000002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0.35099999999999998</v>
      </c>
      <c r="E84" s="88">
        <v>0.376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0.38500000000000001</v>
      </c>
      <c r="G87" s="88">
        <v>0.30499999999999999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0.38500000000000001</v>
      </c>
      <c r="G88" s="88">
        <v>0.30499999999999999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0.38500000000000001</v>
      </c>
      <c r="G89" s="88">
        <v>0.30499999999999999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0.38500000000000001</v>
      </c>
      <c r="G90" s="88">
        <v>0.30499999999999999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0.38500000000000001</v>
      </c>
      <c r="G91" s="88">
        <v>0.30499999999999999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0.38500000000000001</v>
      </c>
      <c r="G92" s="88">
        <v>0.30499999999999999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0.38500000000000001</v>
      </c>
      <c r="G93" s="88">
        <v>0.30499999999999999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0.38500000000000001</v>
      </c>
      <c r="G94" s="88">
        <v>0.30499999999999999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0.38500000000000001</v>
      </c>
      <c r="G95" s="88">
        <v>0.30499999999999999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0.38500000000000001</v>
      </c>
      <c r="G96" s="88">
        <v>0.30499999999999999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0.38500000000000001</v>
      </c>
      <c r="G97" s="88">
        <v>0.30499999999999999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0.38500000000000001</v>
      </c>
      <c r="G98" s="88">
        <v>0.30499999999999999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0.38500000000000001</v>
      </c>
      <c r="G101" s="88">
        <v>0.30499999999999999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3589991.92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3509991.14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3394174.18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335487.81</v>
      </c>
      <c r="D109" s="88">
        <v>229298.56</v>
      </c>
      <c r="E109" s="88">
        <v>106189.25</v>
      </c>
      <c r="F109" s="88">
        <v>0.68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3712563.19</v>
      </c>
      <c r="D110" s="88">
        <v>2545696.11</v>
      </c>
      <c r="E110" s="88">
        <v>1166867.08</v>
      </c>
      <c r="F110" s="88">
        <v>0.69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389709.93</v>
      </c>
      <c r="D111" s="88">
        <v>267798.61</v>
      </c>
      <c r="E111" s="88">
        <v>121911.32</v>
      </c>
      <c r="F111" s="88">
        <v>0.69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114779.47</v>
      </c>
      <c r="D112" s="88">
        <v>78115.210000000006</v>
      </c>
      <c r="E112" s="88">
        <v>36664.26</v>
      </c>
      <c r="F112" s="88">
        <v>0.68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63969.11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108362.12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1222799.06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130450.03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18432.29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20508.330000000002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13592.46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23183.46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200943.61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218159.86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153515.18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248778.86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20350.259999999998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21892.67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16917.25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25515.08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73080.31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723339.92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71810.28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36441.339999999997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15.46</v>
      </c>
      <c r="F137" s="88">
        <v>26190.79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171.66</v>
      </c>
      <c r="F138" s="88">
        <v>282889.09000000003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18.07</v>
      </c>
      <c r="F139" s="88">
        <v>30410.65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5.37</v>
      </c>
      <c r="F140" s="88">
        <v>10077.61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32897.31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19879.72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47904.03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381015.58659999998</v>
      </c>
      <c r="C152" s="88">
        <v>580.76379999999995</v>
      </c>
      <c r="D152" s="88">
        <v>766.67409999999995</v>
      </c>
      <c r="E152" s="88">
        <v>0</v>
      </c>
      <c r="F152" s="88">
        <v>5.7999999999999996E-3</v>
      </c>
      <c r="G152" s="88">
        <v>503547.35389999999</v>
      </c>
      <c r="H152" s="88">
        <v>154324.78289999999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312133.6029</v>
      </c>
      <c r="C153" s="88">
        <v>495.39949999999999</v>
      </c>
      <c r="D153" s="88">
        <v>691.98659999999995</v>
      </c>
      <c r="E153" s="88">
        <v>0</v>
      </c>
      <c r="F153" s="88">
        <v>5.1999999999999998E-3</v>
      </c>
      <c r="G153" s="88">
        <v>454600.59950000001</v>
      </c>
      <c r="H153" s="88">
        <v>128301.43369999999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311788.98420000001</v>
      </c>
      <c r="C154" s="88">
        <v>526.45190000000002</v>
      </c>
      <c r="D154" s="88">
        <v>794.11540000000002</v>
      </c>
      <c r="E154" s="88">
        <v>0</v>
      </c>
      <c r="F154" s="88">
        <v>5.8999999999999999E-3</v>
      </c>
      <c r="G154" s="88">
        <v>521851.29080000002</v>
      </c>
      <c r="H154" s="88">
        <v>131180.261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269750.88520000002</v>
      </c>
      <c r="C155" s="88">
        <v>475.20319999999998</v>
      </c>
      <c r="D155" s="88">
        <v>751.29690000000005</v>
      </c>
      <c r="E155" s="88">
        <v>0</v>
      </c>
      <c r="F155" s="88">
        <v>5.4999999999999997E-3</v>
      </c>
      <c r="G155" s="88">
        <v>493798.6752</v>
      </c>
      <c r="H155" s="88">
        <v>115379.5294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308024.22859999997</v>
      </c>
      <c r="C156" s="88">
        <v>555.97</v>
      </c>
      <c r="D156" s="88">
        <v>901.34100000000001</v>
      </c>
      <c r="E156" s="88">
        <v>0</v>
      </c>
      <c r="F156" s="88">
        <v>6.6E-3</v>
      </c>
      <c r="G156" s="88">
        <v>592469.75490000006</v>
      </c>
      <c r="H156" s="88">
        <v>133025.4583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331401.06510000001</v>
      </c>
      <c r="C157" s="88">
        <v>602.78579999999999</v>
      </c>
      <c r="D157" s="88">
        <v>984.79499999999996</v>
      </c>
      <c r="E157" s="88">
        <v>0</v>
      </c>
      <c r="F157" s="88">
        <v>7.1999999999999998E-3</v>
      </c>
      <c r="G157" s="88">
        <v>647343.19920000003</v>
      </c>
      <c r="H157" s="88">
        <v>143562.9031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338024.67430000001</v>
      </c>
      <c r="C158" s="88">
        <v>615.61159999999995</v>
      </c>
      <c r="D158" s="88">
        <v>1007.0118</v>
      </c>
      <c r="E158" s="88">
        <v>0</v>
      </c>
      <c r="F158" s="88">
        <v>7.3000000000000001E-3</v>
      </c>
      <c r="G158" s="88">
        <v>661949.97309999994</v>
      </c>
      <c r="H158" s="88">
        <v>146506.63449999999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360035.62469999999</v>
      </c>
      <c r="C159" s="88">
        <v>655.18389999999999</v>
      </c>
      <c r="D159" s="88">
        <v>1070.9106999999999</v>
      </c>
      <c r="E159" s="88">
        <v>0</v>
      </c>
      <c r="F159" s="88">
        <v>7.7999999999999996E-3</v>
      </c>
      <c r="G159" s="88">
        <v>703951.42429999996</v>
      </c>
      <c r="H159" s="88">
        <v>155997.4755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294259.85629999998</v>
      </c>
      <c r="C160" s="88">
        <v>531.82860000000005</v>
      </c>
      <c r="D160" s="88">
        <v>863.35180000000003</v>
      </c>
      <c r="E160" s="88">
        <v>0</v>
      </c>
      <c r="F160" s="88">
        <v>6.3E-3</v>
      </c>
      <c r="G160" s="88">
        <v>567501.33149999997</v>
      </c>
      <c r="H160" s="88">
        <v>127148.2515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279725.56849999999</v>
      </c>
      <c r="C161" s="88">
        <v>492.98860000000002</v>
      </c>
      <c r="D161" s="88">
        <v>779.77329999999995</v>
      </c>
      <c r="E161" s="88">
        <v>0</v>
      </c>
      <c r="F161" s="88">
        <v>5.7000000000000002E-3</v>
      </c>
      <c r="G161" s="88">
        <v>512515.9633</v>
      </c>
      <c r="H161" s="88">
        <v>119666.3769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295022.38630000001</v>
      </c>
      <c r="C162" s="88">
        <v>496.4298</v>
      </c>
      <c r="D162" s="88">
        <v>745.83709999999996</v>
      </c>
      <c r="E162" s="88">
        <v>0</v>
      </c>
      <c r="F162" s="88">
        <v>5.4999999999999997E-3</v>
      </c>
      <c r="G162" s="88">
        <v>490117.91239999997</v>
      </c>
      <c r="H162" s="88">
        <v>123962.34299999999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343552.1703</v>
      </c>
      <c r="C163" s="88">
        <v>541.57060000000001</v>
      </c>
      <c r="D163" s="88">
        <v>749.61030000000005</v>
      </c>
      <c r="E163" s="88">
        <v>0</v>
      </c>
      <c r="F163" s="88">
        <v>5.7000000000000002E-3</v>
      </c>
      <c r="G163" s="88">
        <v>492438.09490000003</v>
      </c>
      <c r="H163" s="88">
        <v>140862.78090000001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3824730</v>
      </c>
      <c r="C165" s="88">
        <v>6570.1872000000003</v>
      </c>
      <c r="D165" s="88">
        <v>10106.704100000001</v>
      </c>
      <c r="E165" s="88">
        <v>0</v>
      </c>
      <c r="F165" s="88">
        <v>7.46E-2</v>
      </c>
      <c r="G165" s="89">
        <v>6642090</v>
      </c>
      <c r="H165" s="89">
        <v>1619920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269750.88520000002</v>
      </c>
      <c r="C166" s="88">
        <v>475.20319999999998</v>
      </c>
      <c r="D166" s="88">
        <v>691.98659999999995</v>
      </c>
      <c r="E166" s="88">
        <v>0</v>
      </c>
      <c r="F166" s="88">
        <v>5.1999999999999998E-3</v>
      </c>
      <c r="G166" s="88">
        <v>454600.59950000001</v>
      </c>
      <c r="H166" s="88">
        <v>115379.5294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381015.58659999998</v>
      </c>
      <c r="C167" s="88">
        <v>655.18389999999999</v>
      </c>
      <c r="D167" s="88">
        <v>1070.9106999999999</v>
      </c>
      <c r="E167" s="88">
        <v>0</v>
      </c>
      <c r="F167" s="88">
        <v>7.7999999999999996E-3</v>
      </c>
      <c r="G167" s="88">
        <v>703951.42429999996</v>
      </c>
      <c r="H167" s="88">
        <v>155997.4755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1168440000000</v>
      </c>
      <c r="C170" s="88">
        <v>978365.52800000005</v>
      </c>
      <c r="D170" s="88" t="s">
        <v>706</v>
      </c>
      <c r="E170" s="88">
        <v>448566.54399999999</v>
      </c>
      <c r="F170" s="88">
        <v>326066.95799999998</v>
      </c>
      <c r="G170" s="88">
        <v>30094.673999999999</v>
      </c>
      <c r="H170" s="88">
        <v>0</v>
      </c>
      <c r="I170" s="88">
        <v>0</v>
      </c>
      <c r="J170" s="88">
        <v>0</v>
      </c>
      <c r="K170" s="88">
        <v>51415.374000000003</v>
      </c>
      <c r="L170" s="88">
        <v>0</v>
      </c>
      <c r="M170" s="88">
        <v>122221.978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1054870000000</v>
      </c>
      <c r="C171" s="88">
        <v>977168.63100000005</v>
      </c>
      <c r="D171" s="88" t="s">
        <v>707</v>
      </c>
      <c r="E171" s="88">
        <v>448566.54399999999</v>
      </c>
      <c r="F171" s="88">
        <v>326066.95799999998</v>
      </c>
      <c r="G171" s="88">
        <v>30094.673999999999</v>
      </c>
      <c r="H171" s="88">
        <v>0</v>
      </c>
      <c r="I171" s="88">
        <v>0</v>
      </c>
      <c r="J171" s="88">
        <v>0</v>
      </c>
      <c r="K171" s="88">
        <v>50218.476999999999</v>
      </c>
      <c r="L171" s="88">
        <v>0</v>
      </c>
      <c r="M171" s="88">
        <v>122221.978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1210920000000</v>
      </c>
      <c r="C172" s="88">
        <v>1000142.4179999999</v>
      </c>
      <c r="D172" s="88" t="s">
        <v>609</v>
      </c>
      <c r="E172" s="88">
        <v>448566.54399999999</v>
      </c>
      <c r="F172" s="88">
        <v>326066.95799999998</v>
      </c>
      <c r="G172" s="88">
        <v>30642.878000000001</v>
      </c>
      <c r="H172" s="88">
        <v>0</v>
      </c>
      <c r="I172" s="88">
        <v>58836.035000000003</v>
      </c>
      <c r="J172" s="88">
        <v>0</v>
      </c>
      <c r="K172" s="88">
        <v>50474.618999999999</v>
      </c>
      <c r="L172" s="88">
        <v>0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1145820000000</v>
      </c>
      <c r="C173" s="88">
        <v>1111053.7139999999</v>
      </c>
      <c r="D173" s="88" t="s">
        <v>610</v>
      </c>
      <c r="E173" s="88">
        <v>448566.54399999999</v>
      </c>
      <c r="F173" s="88">
        <v>326066.95799999998</v>
      </c>
      <c r="G173" s="88">
        <v>30615.887999999999</v>
      </c>
      <c r="H173" s="88">
        <v>0</v>
      </c>
      <c r="I173" s="88">
        <v>124276.228</v>
      </c>
      <c r="J173" s="88">
        <v>0</v>
      </c>
      <c r="K173" s="88">
        <v>51424.175000000003</v>
      </c>
      <c r="L173" s="88">
        <v>44548.536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1374780000000</v>
      </c>
      <c r="C174" s="88">
        <v>1232082.3740000001</v>
      </c>
      <c r="D174" s="88" t="s">
        <v>708</v>
      </c>
      <c r="E174" s="88">
        <v>448566.54399999999</v>
      </c>
      <c r="F174" s="88">
        <v>326066.95799999998</v>
      </c>
      <c r="G174" s="88">
        <v>34328.11</v>
      </c>
      <c r="H174" s="88">
        <v>0</v>
      </c>
      <c r="I174" s="88">
        <v>236657.66099999999</v>
      </c>
      <c r="J174" s="88">
        <v>0</v>
      </c>
      <c r="K174" s="88">
        <v>56359.18</v>
      </c>
      <c r="L174" s="88">
        <v>44548.536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1502110000000</v>
      </c>
      <c r="C175" s="88">
        <v>1351767.15</v>
      </c>
      <c r="D175" s="88" t="s">
        <v>611</v>
      </c>
      <c r="E175" s="88">
        <v>448566.54399999999</v>
      </c>
      <c r="F175" s="88">
        <v>326066.95799999998</v>
      </c>
      <c r="G175" s="88">
        <v>42635.807000000001</v>
      </c>
      <c r="H175" s="88">
        <v>0</v>
      </c>
      <c r="I175" s="88">
        <v>345599.33100000001</v>
      </c>
      <c r="J175" s="88">
        <v>0</v>
      </c>
      <c r="K175" s="88">
        <v>58794.589</v>
      </c>
      <c r="L175" s="88">
        <v>44548.536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1536010000000</v>
      </c>
      <c r="C176" s="88">
        <v>1379276.1880000001</v>
      </c>
      <c r="D176" s="88" t="s">
        <v>612</v>
      </c>
      <c r="E176" s="88">
        <v>448566.54399999999</v>
      </c>
      <c r="F176" s="88">
        <v>326066.95799999998</v>
      </c>
      <c r="G176" s="88">
        <v>38954.692000000003</v>
      </c>
      <c r="H176" s="88">
        <v>0</v>
      </c>
      <c r="I176" s="88">
        <v>376503.97700000001</v>
      </c>
      <c r="J176" s="88">
        <v>0</v>
      </c>
      <c r="K176" s="88">
        <v>59080.095999999998</v>
      </c>
      <c r="L176" s="88">
        <v>44548.536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1633470000000</v>
      </c>
      <c r="C177" s="88">
        <v>1350873.5220000001</v>
      </c>
      <c r="D177" s="88" t="s">
        <v>613</v>
      </c>
      <c r="E177" s="88">
        <v>448566.54399999999</v>
      </c>
      <c r="F177" s="88">
        <v>326066.95799999998</v>
      </c>
      <c r="G177" s="88">
        <v>37582.891000000003</v>
      </c>
      <c r="H177" s="88">
        <v>0</v>
      </c>
      <c r="I177" s="88">
        <v>350111.33</v>
      </c>
      <c r="J177" s="88">
        <v>0</v>
      </c>
      <c r="K177" s="88">
        <v>58441.879000000001</v>
      </c>
      <c r="L177" s="88">
        <v>44548.536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1316840000000</v>
      </c>
      <c r="C178" s="88">
        <v>1269270.551</v>
      </c>
      <c r="D178" s="88" t="s">
        <v>709</v>
      </c>
      <c r="E178" s="88">
        <v>448566.54399999999</v>
      </c>
      <c r="F178" s="88">
        <v>326066.95799999998</v>
      </c>
      <c r="G178" s="88">
        <v>30094.673999999999</v>
      </c>
      <c r="H178" s="88">
        <v>0</v>
      </c>
      <c r="I178" s="88">
        <v>277327.49900000001</v>
      </c>
      <c r="J178" s="88">
        <v>0</v>
      </c>
      <c r="K178" s="88">
        <v>57110.955999999998</v>
      </c>
      <c r="L178" s="88">
        <v>44548.536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1189250000000</v>
      </c>
      <c r="C179" s="88">
        <v>1133629.5430000001</v>
      </c>
      <c r="D179" s="88" t="s">
        <v>710</v>
      </c>
      <c r="E179" s="88">
        <v>448566.54399999999</v>
      </c>
      <c r="F179" s="88">
        <v>326066.95799999998</v>
      </c>
      <c r="G179" s="88">
        <v>33924.686999999998</v>
      </c>
      <c r="H179" s="88">
        <v>0</v>
      </c>
      <c r="I179" s="88">
        <v>139154.29699999999</v>
      </c>
      <c r="J179" s="88">
        <v>0</v>
      </c>
      <c r="K179" s="88">
        <v>55813.135999999999</v>
      </c>
      <c r="L179" s="88">
        <v>44548.536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1137280000000</v>
      </c>
      <c r="C180" s="88">
        <v>1092036.821</v>
      </c>
      <c r="D180" s="88" t="s">
        <v>711</v>
      </c>
      <c r="E180" s="88">
        <v>448566.54399999999</v>
      </c>
      <c r="F180" s="88">
        <v>326066.95799999998</v>
      </c>
      <c r="G180" s="88">
        <v>34332.408000000003</v>
      </c>
      <c r="H180" s="88">
        <v>0</v>
      </c>
      <c r="I180" s="88">
        <v>101842.85400000001</v>
      </c>
      <c r="J180" s="88">
        <v>0</v>
      </c>
      <c r="K180" s="88">
        <v>51124.137000000002</v>
      </c>
      <c r="L180" s="88">
        <v>44548.536</v>
      </c>
      <c r="M180" s="88">
        <v>85555.384999999995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1142670000000</v>
      </c>
      <c r="C181" s="88">
        <v>976791.55700000003</v>
      </c>
      <c r="D181" s="88" t="s">
        <v>712</v>
      </c>
      <c r="E181" s="88">
        <v>448566.54399999999</v>
      </c>
      <c r="F181" s="88">
        <v>326066.95799999998</v>
      </c>
      <c r="G181" s="88">
        <v>30094.673999999999</v>
      </c>
      <c r="H181" s="88">
        <v>0</v>
      </c>
      <c r="I181" s="88">
        <v>0</v>
      </c>
      <c r="J181" s="88">
        <v>0</v>
      </c>
      <c r="K181" s="88">
        <v>49841.404000000002</v>
      </c>
      <c r="L181" s="88">
        <v>0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15412500000000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1054870000000</v>
      </c>
      <c r="C184" s="88">
        <v>976791.55700000003</v>
      </c>
      <c r="D184" s="88"/>
      <c r="E184" s="88">
        <v>448566.54399999999</v>
      </c>
      <c r="F184" s="88">
        <v>326066.95799999998</v>
      </c>
      <c r="G184" s="88">
        <v>30094.673999999999</v>
      </c>
      <c r="H184" s="88">
        <v>0</v>
      </c>
      <c r="I184" s="88">
        <v>0</v>
      </c>
      <c r="J184" s="88">
        <v>0</v>
      </c>
      <c r="K184" s="88">
        <v>49841.404000000002</v>
      </c>
      <c r="L184" s="88">
        <v>0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1633470000000</v>
      </c>
      <c r="C185" s="88">
        <v>1379276.1880000001</v>
      </c>
      <c r="D185" s="88"/>
      <c r="E185" s="88">
        <v>448566.54399999999</v>
      </c>
      <c r="F185" s="88">
        <v>326066.95799999998</v>
      </c>
      <c r="G185" s="88">
        <v>42635.807000000001</v>
      </c>
      <c r="H185" s="88">
        <v>0</v>
      </c>
      <c r="I185" s="88">
        <v>376503.97700000001</v>
      </c>
      <c r="J185" s="88">
        <v>0</v>
      </c>
      <c r="K185" s="88">
        <v>59080.095999999998</v>
      </c>
      <c r="L185" s="88">
        <v>44548.536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261976.25</v>
      </c>
      <c r="C188" s="88">
        <v>67689.17</v>
      </c>
      <c r="D188" s="88">
        <v>0</v>
      </c>
      <c r="E188" s="88">
        <v>329665.42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5.66</v>
      </c>
      <c r="C189" s="88">
        <v>1.46</v>
      </c>
      <c r="D189" s="88">
        <v>0</v>
      </c>
      <c r="E189" s="88">
        <v>7.12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5.66</v>
      </c>
      <c r="C190" s="88">
        <v>1.46</v>
      </c>
      <c r="D190" s="88">
        <v>0</v>
      </c>
      <c r="E190" s="88">
        <v>7.12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21136.62</v>
      </c>
      <c r="C2" s="88">
        <v>456.31</v>
      </c>
      <c r="D2" s="88">
        <v>456.31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21136.62</v>
      </c>
      <c r="C3" s="88">
        <v>456.31</v>
      </c>
      <c r="D3" s="88">
        <v>456.31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57886.77</v>
      </c>
      <c r="C4" s="88">
        <v>1249.7</v>
      </c>
      <c r="D4" s="88">
        <v>1249.7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57886.77</v>
      </c>
      <c r="C5" s="88">
        <v>1249.7</v>
      </c>
      <c r="D5" s="88">
        <v>1249.7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6226.54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553.78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598.63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368.08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228.9</v>
      </c>
      <c r="C21" s="88">
        <v>0</v>
      </c>
      <c r="D21" s="88">
        <v>0</v>
      </c>
      <c r="E21" s="88">
        <v>0</v>
      </c>
      <c r="F21" s="88">
        <v>0</v>
      </c>
      <c r="G21" s="88">
        <v>5544.58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310.42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14599.66</v>
      </c>
      <c r="C28" s="88">
        <v>6536.97</v>
      </c>
      <c r="D28" s="88">
        <v>0</v>
      </c>
      <c r="E28" s="88">
        <v>0</v>
      </c>
      <c r="F28" s="88">
        <v>0</v>
      </c>
      <c r="G28" s="88">
        <v>7048.71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0.59099999999999997</v>
      </c>
      <c r="E60" s="88">
        <v>0.64800000000000002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0.59099999999999997</v>
      </c>
      <c r="E61" s="88">
        <v>0.64800000000000002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0.59099999999999997</v>
      </c>
      <c r="E62" s="88">
        <v>0.64800000000000002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0.59099999999999997</v>
      </c>
      <c r="E63" s="88">
        <v>0.64800000000000002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0.59099999999999997</v>
      </c>
      <c r="E64" s="88">
        <v>0.64800000000000002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0.59099999999999997</v>
      </c>
      <c r="E65" s="88">
        <v>0.64800000000000002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0.59099999999999997</v>
      </c>
      <c r="E66" s="88">
        <v>0.64800000000000002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0.59099999999999997</v>
      </c>
      <c r="E67" s="88">
        <v>0.64800000000000002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0.59099999999999997</v>
      </c>
      <c r="E68" s="88">
        <v>0.64800000000000002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0.59099999999999997</v>
      </c>
      <c r="E69" s="88">
        <v>0.64800000000000002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0.59099999999999997</v>
      </c>
      <c r="E70" s="88">
        <v>0.64800000000000002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0.59099999999999997</v>
      </c>
      <c r="E71" s="88">
        <v>0.64800000000000002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0.59099999999999997</v>
      </c>
      <c r="E72" s="88">
        <v>0.64800000000000002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0.59099999999999997</v>
      </c>
      <c r="E73" s="88">
        <v>0.64800000000000002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0.59099999999999997</v>
      </c>
      <c r="E74" s="88">
        <v>0.64800000000000002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0.59099999999999997</v>
      </c>
      <c r="E75" s="88">
        <v>0.64800000000000002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0.59099999999999997</v>
      </c>
      <c r="E76" s="88">
        <v>0.64800000000000002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0.59099999999999997</v>
      </c>
      <c r="E77" s="88">
        <v>0.64800000000000002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0.59099999999999997</v>
      </c>
      <c r="E78" s="88">
        <v>0.64800000000000002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0.59099999999999997</v>
      </c>
      <c r="E79" s="88">
        <v>0.64800000000000002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0.59099999999999997</v>
      </c>
      <c r="E80" s="88">
        <v>0.64800000000000002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0.59099999999999997</v>
      </c>
      <c r="E81" s="88">
        <v>0.64800000000000002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0.59099999999999997</v>
      </c>
      <c r="E82" s="88">
        <v>0.64800000000000002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0.59099999999999997</v>
      </c>
      <c r="E83" s="88">
        <v>0.64800000000000002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0.35099999999999998</v>
      </c>
      <c r="E84" s="88">
        <v>0.376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0.38500000000000001</v>
      </c>
      <c r="G87" s="88">
        <v>0.30499999999999999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0.38500000000000001</v>
      </c>
      <c r="G88" s="88">
        <v>0.30499999999999999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0.38500000000000001</v>
      </c>
      <c r="G89" s="88">
        <v>0.30499999999999999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0.38500000000000001</v>
      </c>
      <c r="G90" s="88">
        <v>0.30499999999999999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0.38500000000000001</v>
      </c>
      <c r="G91" s="88">
        <v>0.30499999999999999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0.38500000000000001</v>
      </c>
      <c r="G92" s="88">
        <v>0.30499999999999999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0.38500000000000001</v>
      </c>
      <c r="G93" s="88">
        <v>0.30499999999999999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0.38500000000000001</v>
      </c>
      <c r="G94" s="88">
        <v>0.30499999999999999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0.38500000000000001</v>
      </c>
      <c r="G95" s="88">
        <v>0.30499999999999999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0.38500000000000001</v>
      </c>
      <c r="G96" s="88">
        <v>0.30499999999999999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0.38500000000000001</v>
      </c>
      <c r="G97" s="88">
        <v>0.30499999999999999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0.38500000000000001</v>
      </c>
      <c r="G98" s="88">
        <v>0.30499999999999999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0.38500000000000001</v>
      </c>
      <c r="G101" s="88">
        <v>0.30499999999999999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2788866.1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3275553.06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2636746.14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272827.48</v>
      </c>
      <c r="D109" s="88">
        <v>181079.81</v>
      </c>
      <c r="E109" s="88">
        <v>91747.67</v>
      </c>
      <c r="F109" s="88">
        <v>0.66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3054118.07</v>
      </c>
      <c r="D110" s="88">
        <v>2030476.26</v>
      </c>
      <c r="E110" s="88">
        <v>1023641.81</v>
      </c>
      <c r="F110" s="88">
        <v>0.66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308702.62</v>
      </c>
      <c r="D111" s="88">
        <v>205315.87</v>
      </c>
      <c r="E111" s="88">
        <v>103386.76</v>
      </c>
      <c r="F111" s="88">
        <v>0.67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77413.759999999995</v>
      </c>
      <c r="D112" s="88">
        <v>51626.8</v>
      </c>
      <c r="E112" s="88">
        <v>25786.97</v>
      </c>
      <c r="F112" s="88">
        <v>0.67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52669.29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103113.34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1183547.3999999999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120163.47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17588.259999999998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18375.13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12501.49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21855.82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192407.07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196599.07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132375.72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236011.13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19029.669999999998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19337.580000000002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13578.12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24180.880000000001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66985.240000000005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661390.4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66018.77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33108.42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16.29</v>
      </c>
      <c r="F137" s="88">
        <v>27424.35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182.32</v>
      </c>
      <c r="F138" s="88">
        <v>300450.94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18.440000000000001</v>
      </c>
      <c r="F139" s="88">
        <v>31038.42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4.95</v>
      </c>
      <c r="F140" s="88">
        <v>9281.3799999999992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25556.1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18551.919999999998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37213.99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359532.49099999998</v>
      </c>
      <c r="C152" s="88">
        <v>564.16070000000002</v>
      </c>
      <c r="D152" s="88">
        <v>861.67989999999998</v>
      </c>
      <c r="E152" s="88">
        <v>0</v>
      </c>
      <c r="F152" s="88">
        <v>6.1000000000000004E-3</v>
      </c>
      <c r="G152" s="89">
        <v>20431500</v>
      </c>
      <c r="H152" s="88">
        <v>147422.454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304393.98259999999</v>
      </c>
      <c r="C153" s="88">
        <v>490.2244</v>
      </c>
      <c r="D153" s="88">
        <v>775.04250000000002</v>
      </c>
      <c r="E153" s="88">
        <v>0</v>
      </c>
      <c r="F153" s="88">
        <v>5.4999999999999997E-3</v>
      </c>
      <c r="G153" s="89">
        <v>18379500</v>
      </c>
      <c r="H153" s="88">
        <v>126029.947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321640.3567</v>
      </c>
      <c r="C154" s="88">
        <v>541.6825</v>
      </c>
      <c r="D154" s="88">
        <v>904.60389999999995</v>
      </c>
      <c r="E154" s="88">
        <v>0</v>
      </c>
      <c r="F154" s="88">
        <v>6.3E-3</v>
      </c>
      <c r="G154" s="89">
        <v>21456100</v>
      </c>
      <c r="H154" s="88">
        <v>135459.8333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279670.46309999999</v>
      </c>
      <c r="C155" s="88">
        <v>480.56079999999997</v>
      </c>
      <c r="D155" s="88">
        <v>821.14189999999996</v>
      </c>
      <c r="E155" s="88">
        <v>0</v>
      </c>
      <c r="F155" s="88">
        <v>5.7000000000000002E-3</v>
      </c>
      <c r="G155" s="89">
        <v>19478000</v>
      </c>
      <c r="H155" s="88">
        <v>118708.2757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303645.39279999997</v>
      </c>
      <c r="C156" s="88">
        <v>531.29740000000004</v>
      </c>
      <c r="D156" s="88">
        <v>926.03689999999995</v>
      </c>
      <c r="E156" s="88">
        <v>0</v>
      </c>
      <c r="F156" s="88">
        <v>6.4000000000000003E-3</v>
      </c>
      <c r="G156" s="89">
        <v>21967600</v>
      </c>
      <c r="H156" s="88">
        <v>129806.80959999999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320101.25660000002</v>
      </c>
      <c r="C157" s="88">
        <v>563.9692</v>
      </c>
      <c r="D157" s="88">
        <v>990.24940000000004</v>
      </c>
      <c r="E157" s="88">
        <v>0</v>
      </c>
      <c r="F157" s="88">
        <v>6.8999999999999999E-3</v>
      </c>
      <c r="G157" s="89">
        <v>23491400</v>
      </c>
      <c r="H157" s="88">
        <v>137216.5153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327597.18400000001</v>
      </c>
      <c r="C158" s="88">
        <v>580.2441</v>
      </c>
      <c r="D158" s="88">
        <v>1024.5345</v>
      </c>
      <c r="E158" s="88">
        <v>0</v>
      </c>
      <c r="F158" s="88">
        <v>7.1000000000000004E-3</v>
      </c>
      <c r="G158" s="89">
        <v>24305200</v>
      </c>
      <c r="H158" s="88">
        <v>140726.34359999999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338936.80469999998</v>
      </c>
      <c r="C159" s="88">
        <v>599.57839999999999</v>
      </c>
      <c r="D159" s="88">
        <v>1057.2838999999999</v>
      </c>
      <c r="E159" s="88">
        <v>0</v>
      </c>
      <c r="F159" s="88">
        <v>7.3000000000000001E-3</v>
      </c>
      <c r="G159" s="89">
        <v>25082000</v>
      </c>
      <c r="H159" s="88">
        <v>145524.96919999999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298692.74229999998</v>
      </c>
      <c r="C160" s="88">
        <v>524.9271</v>
      </c>
      <c r="D160" s="88">
        <v>919.23419999999999</v>
      </c>
      <c r="E160" s="88">
        <v>0</v>
      </c>
      <c r="F160" s="88">
        <v>6.4000000000000003E-3</v>
      </c>
      <c r="G160" s="89">
        <v>21806600</v>
      </c>
      <c r="H160" s="88">
        <v>127911.4653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296388.9645</v>
      </c>
      <c r="C161" s="88">
        <v>511.63630000000001</v>
      </c>
      <c r="D161" s="88">
        <v>878.7201</v>
      </c>
      <c r="E161" s="88">
        <v>0</v>
      </c>
      <c r="F161" s="88">
        <v>6.1000000000000004E-3</v>
      </c>
      <c r="G161" s="89">
        <v>20844100</v>
      </c>
      <c r="H161" s="88">
        <v>126031.5238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297409.23700000002</v>
      </c>
      <c r="C162" s="88">
        <v>499.4375</v>
      </c>
      <c r="D162" s="88">
        <v>831.2586</v>
      </c>
      <c r="E162" s="88">
        <v>0</v>
      </c>
      <c r="F162" s="88">
        <v>5.7999999999999996E-3</v>
      </c>
      <c r="G162" s="89">
        <v>19716200</v>
      </c>
      <c r="H162" s="88">
        <v>125115.9409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339545.66389999999</v>
      </c>
      <c r="C163" s="88">
        <v>540.19569999999999</v>
      </c>
      <c r="D163" s="88">
        <v>840.53049999999996</v>
      </c>
      <c r="E163" s="88">
        <v>0</v>
      </c>
      <c r="F163" s="88">
        <v>6.0000000000000001E-3</v>
      </c>
      <c r="G163" s="89">
        <v>19931400</v>
      </c>
      <c r="H163" s="88">
        <v>139942.1207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3787550</v>
      </c>
      <c r="C165" s="88">
        <v>6427.9139999999998</v>
      </c>
      <c r="D165" s="88">
        <v>10830.316199999999</v>
      </c>
      <c r="E165" s="88">
        <v>0</v>
      </c>
      <c r="F165" s="88">
        <v>7.5800000000000006E-2</v>
      </c>
      <c r="G165" s="89">
        <v>256890000</v>
      </c>
      <c r="H165" s="89">
        <v>1599900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279670.46309999999</v>
      </c>
      <c r="C166" s="88">
        <v>480.56079999999997</v>
      </c>
      <c r="D166" s="88">
        <v>775.04250000000002</v>
      </c>
      <c r="E166" s="88">
        <v>0</v>
      </c>
      <c r="F166" s="88">
        <v>5.4999999999999997E-3</v>
      </c>
      <c r="G166" s="89">
        <v>18379500</v>
      </c>
      <c r="H166" s="88">
        <v>118708.2757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359532.49099999998</v>
      </c>
      <c r="C167" s="88">
        <v>599.57839999999999</v>
      </c>
      <c r="D167" s="88">
        <v>1057.2838999999999</v>
      </c>
      <c r="E167" s="88">
        <v>0</v>
      </c>
      <c r="F167" s="88">
        <v>7.3000000000000001E-3</v>
      </c>
      <c r="G167" s="89">
        <v>25082000</v>
      </c>
      <c r="H167" s="88">
        <v>147422.454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1161170000000</v>
      </c>
      <c r="C170" s="88">
        <v>968856.04</v>
      </c>
      <c r="D170" s="88" t="s">
        <v>713</v>
      </c>
      <c r="E170" s="88">
        <v>448566.54399999999</v>
      </c>
      <c r="F170" s="88">
        <v>326066.95799999998</v>
      </c>
      <c r="G170" s="88">
        <v>31698.286</v>
      </c>
      <c r="H170" s="88">
        <v>0</v>
      </c>
      <c r="I170" s="88">
        <v>0.14299999999999999</v>
      </c>
      <c r="J170" s="88">
        <v>2499</v>
      </c>
      <c r="K170" s="88">
        <v>37803.129999999997</v>
      </c>
      <c r="L170" s="88">
        <v>0</v>
      </c>
      <c r="M170" s="88">
        <v>122221.978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1044550000000</v>
      </c>
      <c r="C171" s="88">
        <v>985842.81200000003</v>
      </c>
      <c r="D171" s="88" t="s">
        <v>714</v>
      </c>
      <c r="E171" s="88">
        <v>448566.54399999999</v>
      </c>
      <c r="F171" s="88">
        <v>326066.95799999998</v>
      </c>
      <c r="G171" s="88">
        <v>33944.372000000003</v>
      </c>
      <c r="H171" s="88">
        <v>0</v>
      </c>
      <c r="I171" s="88">
        <v>18697.038</v>
      </c>
      <c r="J171" s="88">
        <v>0</v>
      </c>
      <c r="K171" s="88">
        <v>38405.222000000002</v>
      </c>
      <c r="L171" s="88">
        <v>34607.292999999998</v>
      </c>
      <c r="M171" s="88">
        <v>85555.384999999995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1219400000000</v>
      </c>
      <c r="C172" s="88">
        <v>1072038.08</v>
      </c>
      <c r="D172" s="88" t="s">
        <v>702</v>
      </c>
      <c r="E172" s="88">
        <v>448566.54399999999</v>
      </c>
      <c r="F172" s="88">
        <v>326066.95799999998</v>
      </c>
      <c r="G172" s="88">
        <v>35554.305</v>
      </c>
      <c r="H172" s="88">
        <v>0</v>
      </c>
      <c r="I172" s="88">
        <v>100767.65</v>
      </c>
      <c r="J172" s="88">
        <v>0</v>
      </c>
      <c r="K172" s="88">
        <v>40919.945</v>
      </c>
      <c r="L172" s="88">
        <v>34607.292999999998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1106980000000</v>
      </c>
      <c r="C173" s="88">
        <v>1055049.4110000001</v>
      </c>
      <c r="D173" s="88" t="s">
        <v>628</v>
      </c>
      <c r="E173" s="88">
        <v>448566.54399999999</v>
      </c>
      <c r="F173" s="88">
        <v>326066.95799999998</v>
      </c>
      <c r="G173" s="88">
        <v>32638.117999999999</v>
      </c>
      <c r="H173" s="88">
        <v>0</v>
      </c>
      <c r="I173" s="88">
        <v>87260.232999999993</v>
      </c>
      <c r="J173" s="88">
        <v>0</v>
      </c>
      <c r="K173" s="88">
        <v>40354.879999999997</v>
      </c>
      <c r="L173" s="88">
        <v>34607.292999999998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1248470000000</v>
      </c>
      <c r="C174" s="88">
        <v>1092438.51</v>
      </c>
      <c r="D174" s="88" t="s">
        <v>715</v>
      </c>
      <c r="E174" s="88">
        <v>448566.54399999999</v>
      </c>
      <c r="F174" s="88">
        <v>326066.95799999998</v>
      </c>
      <c r="G174" s="88">
        <v>34193.635999999999</v>
      </c>
      <c r="H174" s="88">
        <v>0</v>
      </c>
      <c r="I174" s="88">
        <v>122119.338</v>
      </c>
      <c r="J174" s="88">
        <v>0</v>
      </c>
      <c r="K174" s="88">
        <v>41329.356</v>
      </c>
      <c r="L174" s="88">
        <v>34607.292999999998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1335070000000</v>
      </c>
      <c r="C175" s="88">
        <v>1195821.8219999999</v>
      </c>
      <c r="D175" s="88" t="s">
        <v>716</v>
      </c>
      <c r="E175" s="88">
        <v>448566.54399999999</v>
      </c>
      <c r="F175" s="88">
        <v>326066.95799999998</v>
      </c>
      <c r="G175" s="88">
        <v>47863.743000000002</v>
      </c>
      <c r="H175" s="88">
        <v>0</v>
      </c>
      <c r="I175" s="88">
        <v>204488.304</v>
      </c>
      <c r="J175" s="88">
        <v>0</v>
      </c>
      <c r="K175" s="88">
        <v>48673.595999999998</v>
      </c>
      <c r="L175" s="88">
        <v>34607.292999999998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1381320000000</v>
      </c>
      <c r="C176" s="88">
        <v>1207091.926</v>
      </c>
      <c r="D176" s="88" t="s">
        <v>614</v>
      </c>
      <c r="E176" s="88">
        <v>448566.54399999999</v>
      </c>
      <c r="F176" s="88">
        <v>326066.95799999998</v>
      </c>
      <c r="G176" s="88">
        <v>51297.273000000001</v>
      </c>
      <c r="H176" s="88">
        <v>0</v>
      </c>
      <c r="I176" s="88">
        <v>208595.63500000001</v>
      </c>
      <c r="J176" s="88">
        <v>0</v>
      </c>
      <c r="K176" s="88">
        <v>52402.839</v>
      </c>
      <c r="L176" s="88">
        <v>34607.292999999998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1425470000000</v>
      </c>
      <c r="C177" s="88">
        <v>1185393.662</v>
      </c>
      <c r="D177" s="88" t="s">
        <v>580</v>
      </c>
      <c r="E177" s="88">
        <v>448566.54399999999</v>
      </c>
      <c r="F177" s="88">
        <v>326066.95799999998</v>
      </c>
      <c r="G177" s="88">
        <v>46609.404000000002</v>
      </c>
      <c r="H177" s="88">
        <v>0</v>
      </c>
      <c r="I177" s="88">
        <v>192425.755</v>
      </c>
      <c r="J177" s="88">
        <v>0</v>
      </c>
      <c r="K177" s="88">
        <v>51562.322999999997</v>
      </c>
      <c r="L177" s="88">
        <v>34607.292999999998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1239320000000</v>
      </c>
      <c r="C178" s="88">
        <v>1138022.2949999999</v>
      </c>
      <c r="D178" s="88" t="s">
        <v>581</v>
      </c>
      <c r="E178" s="88">
        <v>448566.54399999999</v>
      </c>
      <c r="F178" s="88">
        <v>326066.95799999998</v>
      </c>
      <c r="G178" s="88">
        <v>39570.391000000003</v>
      </c>
      <c r="H178" s="88">
        <v>0</v>
      </c>
      <c r="I178" s="88">
        <v>161069.826</v>
      </c>
      <c r="J178" s="88">
        <v>0</v>
      </c>
      <c r="K178" s="88">
        <v>42585.898000000001</v>
      </c>
      <c r="L178" s="88">
        <v>34607.292999999998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1184620000000</v>
      </c>
      <c r="C179" s="88">
        <v>1102445.068</v>
      </c>
      <c r="D179" s="88" t="s">
        <v>717</v>
      </c>
      <c r="E179" s="88">
        <v>448566.54399999999</v>
      </c>
      <c r="F179" s="88">
        <v>326066.95799999998</v>
      </c>
      <c r="G179" s="88">
        <v>39092.940999999999</v>
      </c>
      <c r="H179" s="88">
        <v>0</v>
      </c>
      <c r="I179" s="88">
        <v>126783.069</v>
      </c>
      <c r="J179" s="88">
        <v>0</v>
      </c>
      <c r="K179" s="88">
        <v>41772.879000000001</v>
      </c>
      <c r="L179" s="88">
        <v>34607.292999999998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1120520000000</v>
      </c>
      <c r="C180" s="88">
        <v>974552.973</v>
      </c>
      <c r="D180" s="88" t="s">
        <v>718</v>
      </c>
      <c r="E180" s="88">
        <v>448566.54399999999</v>
      </c>
      <c r="F180" s="88">
        <v>326066.95799999998</v>
      </c>
      <c r="G180" s="88">
        <v>31698.286</v>
      </c>
      <c r="H180" s="88">
        <v>0</v>
      </c>
      <c r="I180" s="88">
        <v>10045.216</v>
      </c>
      <c r="J180" s="88">
        <v>0</v>
      </c>
      <c r="K180" s="88">
        <v>38013.290999999997</v>
      </c>
      <c r="L180" s="88">
        <v>34607.292999999998</v>
      </c>
      <c r="M180" s="88">
        <v>85555.384999999995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1132750000000</v>
      </c>
      <c r="C181" s="88">
        <v>966136.70799999998</v>
      </c>
      <c r="D181" s="88" t="s">
        <v>719</v>
      </c>
      <c r="E181" s="88">
        <v>448566.54399999999</v>
      </c>
      <c r="F181" s="88">
        <v>326066.95799999998</v>
      </c>
      <c r="G181" s="88">
        <v>31698.286</v>
      </c>
      <c r="H181" s="88">
        <v>0</v>
      </c>
      <c r="I181" s="88">
        <v>0.36899999999999999</v>
      </c>
      <c r="J181" s="88">
        <v>0</v>
      </c>
      <c r="K181" s="88">
        <v>37582.572999999997</v>
      </c>
      <c r="L181" s="88">
        <v>0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14599700000000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1044550000000</v>
      </c>
      <c r="C184" s="88">
        <v>966136.70799999998</v>
      </c>
      <c r="D184" s="88"/>
      <c r="E184" s="88">
        <v>448566.54399999999</v>
      </c>
      <c r="F184" s="88">
        <v>326066.95799999998</v>
      </c>
      <c r="G184" s="88">
        <v>31698.286</v>
      </c>
      <c r="H184" s="88">
        <v>0</v>
      </c>
      <c r="I184" s="88">
        <v>0.14299999999999999</v>
      </c>
      <c r="J184" s="88">
        <v>0</v>
      </c>
      <c r="K184" s="88">
        <v>37582.572999999997</v>
      </c>
      <c r="L184" s="88">
        <v>0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1425470000000</v>
      </c>
      <c r="C185" s="88">
        <v>1207091.926</v>
      </c>
      <c r="D185" s="88"/>
      <c r="E185" s="88">
        <v>448566.54399999999</v>
      </c>
      <c r="F185" s="88">
        <v>326066.95799999998</v>
      </c>
      <c r="G185" s="88">
        <v>51297.273000000001</v>
      </c>
      <c r="H185" s="88">
        <v>0</v>
      </c>
      <c r="I185" s="88">
        <v>208595.63500000001</v>
      </c>
      <c r="J185" s="88">
        <v>2499</v>
      </c>
      <c r="K185" s="88">
        <v>52402.839</v>
      </c>
      <c r="L185" s="88">
        <v>34607.292999999998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313337.45</v>
      </c>
      <c r="C188" s="88">
        <v>52725.3</v>
      </c>
      <c r="D188" s="88">
        <v>0</v>
      </c>
      <c r="E188" s="88">
        <v>366062.75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6.76</v>
      </c>
      <c r="C189" s="88">
        <v>1.1399999999999999</v>
      </c>
      <c r="D189" s="88">
        <v>0</v>
      </c>
      <c r="E189" s="88">
        <v>7.9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6.76</v>
      </c>
      <c r="C190" s="88">
        <v>1.1399999999999999</v>
      </c>
      <c r="D190" s="88">
        <v>0</v>
      </c>
      <c r="E190" s="88">
        <v>7.9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24935.52</v>
      </c>
      <c r="C2" s="88">
        <v>538.33000000000004</v>
      </c>
      <c r="D2" s="88">
        <v>538.33000000000004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24935.52</v>
      </c>
      <c r="C3" s="88">
        <v>538.33000000000004</v>
      </c>
      <c r="D3" s="88">
        <v>538.33000000000004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61729.84</v>
      </c>
      <c r="C4" s="88">
        <v>1332.67</v>
      </c>
      <c r="D4" s="88">
        <v>1332.67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61729.84</v>
      </c>
      <c r="C5" s="88">
        <v>1332.67</v>
      </c>
      <c r="D5" s="88">
        <v>1332.67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9884.19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576.84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39.200000000000003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642.66999999999996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425.33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217.18</v>
      </c>
      <c r="C21" s="88">
        <v>0</v>
      </c>
      <c r="D21" s="88">
        <v>0</v>
      </c>
      <c r="E21" s="88">
        <v>0</v>
      </c>
      <c r="F21" s="88">
        <v>0</v>
      </c>
      <c r="G21" s="88">
        <v>3673.4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339.07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14712.26</v>
      </c>
      <c r="C28" s="88">
        <v>10223.25</v>
      </c>
      <c r="D28" s="88">
        <v>0</v>
      </c>
      <c r="E28" s="88">
        <v>0</v>
      </c>
      <c r="F28" s="88">
        <v>0</v>
      </c>
      <c r="G28" s="88">
        <v>5177.54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0.61299999999999999</v>
      </c>
      <c r="E55" s="88">
        <v>0.67500000000000004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0.61299999999999999</v>
      </c>
      <c r="E56" s="88">
        <v>0.67500000000000004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0.61299999999999999</v>
      </c>
      <c r="E57" s="88">
        <v>0.67500000000000004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0.61299999999999999</v>
      </c>
      <c r="E58" s="88">
        <v>0.67500000000000004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0.51100000000000001</v>
      </c>
      <c r="E60" s="88">
        <v>0.55300000000000005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0.51100000000000001</v>
      </c>
      <c r="E61" s="88">
        <v>0.55300000000000005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0.51100000000000001</v>
      </c>
      <c r="E62" s="88">
        <v>0.55300000000000005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0.51100000000000001</v>
      </c>
      <c r="E63" s="88">
        <v>0.55300000000000005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0.51100000000000001</v>
      </c>
      <c r="E64" s="88">
        <v>0.55300000000000005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0.51100000000000001</v>
      </c>
      <c r="E65" s="88">
        <v>0.55300000000000005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0.51100000000000001</v>
      </c>
      <c r="E66" s="88">
        <v>0.55300000000000005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0.51100000000000001</v>
      </c>
      <c r="E67" s="88">
        <v>0.55300000000000005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0.51100000000000001</v>
      </c>
      <c r="E68" s="88">
        <v>0.55300000000000005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0.51100000000000001</v>
      </c>
      <c r="E69" s="88">
        <v>0.55300000000000005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0.51100000000000001</v>
      </c>
      <c r="E70" s="88">
        <v>0.55300000000000005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0.51100000000000001</v>
      </c>
      <c r="E71" s="88">
        <v>0.55300000000000005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0.51100000000000001</v>
      </c>
      <c r="E72" s="88">
        <v>0.55300000000000005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0.51100000000000001</v>
      </c>
      <c r="E73" s="88">
        <v>0.55300000000000005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0.51100000000000001</v>
      </c>
      <c r="E74" s="88">
        <v>0.55300000000000005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0.51100000000000001</v>
      </c>
      <c r="E75" s="88">
        <v>0.55300000000000005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0.51100000000000001</v>
      </c>
      <c r="E76" s="88">
        <v>0.55300000000000005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0.51100000000000001</v>
      </c>
      <c r="E77" s="88">
        <v>0.55300000000000005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0.51100000000000001</v>
      </c>
      <c r="E78" s="88">
        <v>0.55300000000000005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0.51100000000000001</v>
      </c>
      <c r="E79" s="88">
        <v>0.55300000000000005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0.51100000000000001</v>
      </c>
      <c r="E80" s="88">
        <v>0.55300000000000005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0.51100000000000001</v>
      </c>
      <c r="E81" s="88">
        <v>0.55300000000000005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0.51100000000000001</v>
      </c>
      <c r="E82" s="88">
        <v>0.55300000000000005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0.51100000000000001</v>
      </c>
      <c r="E83" s="88">
        <v>0.55300000000000005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0.48699999999999999</v>
      </c>
      <c r="G87" s="88">
        <v>0.40899999999999997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0.48699999999999999</v>
      </c>
      <c r="G88" s="88">
        <v>0.40899999999999997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0.48699999999999999</v>
      </c>
      <c r="G89" s="88">
        <v>0.40899999999999997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0.48699999999999999</v>
      </c>
      <c r="G90" s="88">
        <v>0.40899999999999997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0.48699999999999999</v>
      </c>
      <c r="G91" s="88">
        <v>0.40899999999999997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0.48699999999999999</v>
      </c>
      <c r="G92" s="88">
        <v>0.40899999999999997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0.48699999999999999</v>
      </c>
      <c r="G93" s="88">
        <v>0.40899999999999997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0.48699999999999999</v>
      </c>
      <c r="G94" s="88">
        <v>0.40899999999999997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0.48699999999999999</v>
      </c>
      <c r="G95" s="88">
        <v>0.40899999999999997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0.48699999999999999</v>
      </c>
      <c r="G96" s="88">
        <v>0.40899999999999997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0.48699999999999999</v>
      </c>
      <c r="G97" s="88">
        <v>0.40899999999999997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0.48699999999999999</v>
      </c>
      <c r="G98" s="88">
        <v>0.40899999999999997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0.48699999999999999</v>
      </c>
      <c r="G99" s="88">
        <v>0.40899999999999997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0.48699999999999999</v>
      </c>
      <c r="G100" s="88">
        <v>0.40899999999999997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0.48699999999999999</v>
      </c>
      <c r="G101" s="88">
        <v>0.40899999999999997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3405411.51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3652872.47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3219661.79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332251.88</v>
      </c>
      <c r="D109" s="88">
        <v>229725.42</v>
      </c>
      <c r="E109" s="88">
        <v>102526.46</v>
      </c>
      <c r="F109" s="88">
        <v>0.69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3689692.2</v>
      </c>
      <c r="D110" s="88">
        <v>2558457.59</v>
      </c>
      <c r="E110" s="88">
        <v>1131234.6200000001</v>
      </c>
      <c r="F110" s="88">
        <v>0.69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366897.09</v>
      </c>
      <c r="D111" s="88">
        <v>254965.27</v>
      </c>
      <c r="E111" s="88">
        <v>111931.82</v>
      </c>
      <c r="F111" s="88">
        <v>0.69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98866.51</v>
      </c>
      <c r="D112" s="88">
        <v>68497.14</v>
      </c>
      <c r="E112" s="88">
        <v>30369.37</v>
      </c>
      <c r="F112" s="88">
        <v>0.69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59424.98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106608.38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1216426.07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121103.38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23058.62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22730.61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13807.53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26198.74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250480.84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244548.17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146202.37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284739.59000000003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24990.880000000001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24309.46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14567.71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29105.14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76098.83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752825.53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75276.399999999994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37524.080000000002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16.5</v>
      </c>
      <c r="F137" s="88">
        <v>27778.1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183.74</v>
      </c>
      <c r="F138" s="88">
        <v>302794.55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18.36</v>
      </c>
      <c r="F139" s="88">
        <v>30907.07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5.0999999999999996</v>
      </c>
      <c r="F140" s="88">
        <v>9561.17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31205.88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20688.96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45441.03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379854.21460000001</v>
      </c>
      <c r="C152" s="88">
        <v>580.9221</v>
      </c>
      <c r="D152" s="88">
        <v>770.61680000000001</v>
      </c>
      <c r="E152" s="88">
        <v>0</v>
      </c>
      <c r="F152" s="88">
        <v>5.8999999999999999E-3</v>
      </c>
      <c r="G152" s="88">
        <v>506147.47859999997</v>
      </c>
      <c r="H152" s="88">
        <v>154038.72810000001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323401.97560000001</v>
      </c>
      <c r="C153" s="88">
        <v>506.54039999999998</v>
      </c>
      <c r="D153" s="88">
        <v>695.01009999999997</v>
      </c>
      <c r="E153" s="88">
        <v>0</v>
      </c>
      <c r="F153" s="88">
        <v>5.3E-3</v>
      </c>
      <c r="G153" s="88">
        <v>456553.35800000001</v>
      </c>
      <c r="H153" s="88">
        <v>132288.66940000001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327965.60399999999</v>
      </c>
      <c r="C154" s="88">
        <v>542.30010000000004</v>
      </c>
      <c r="D154" s="88">
        <v>797.98199999999997</v>
      </c>
      <c r="E154" s="88">
        <v>0</v>
      </c>
      <c r="F154" s="88">
        <v>5.8999999999999999E-3</v>
      </c>
      <c r="G154" s="88">
        <v>524342.6139</v>
      </c>
      <c r="H154" s="88">
        <v>136890.33609999999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268295.0526</v>
      </c>
      <c r="C155" s="88">
        <v>465.35649999999998</v>
      </c>
      <c r="D155" s="88">
        <v>723.53049999999996</v>
      </c>
      <c r="E155" s="88">
        <v>0</v>
      </c>
      <c r="F155" s="88">
        <v>5.3E-3</v>
      </c>
      <c r="G155" s="88">
        <v>475520.02759999997</v>
      </c>
      <c r="H155" s="88">
        <v>114060.75930000001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286660.24729999999</v>
      </c>
      <c r="C156" s="88">
        <v>509.05790000000002</v>
      </c>
      <c r="D156" s="88">
        <v>811.63319999999999</v>
      </c>
      <c r="E156" s="88">
        <v>0</v>
      </c>
      <c r="F156" s="88">
        <v>5.8999999999999999E-3</v>
      </c>
      <c r="G156" s="88">
        <v>533471.47259999998</v>
      </c>
      <c r="H156" s="88">
        <v>123000.8082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303156.78779999999</v>
      </c>
      <c r="C157" s="88">
        <v>548.69920000000002</v>
      </c>
      <c r="D157" s="88">
        <v>892.03009999999995</v>
      </c>
      <c r="E157" s="88">
        <v>0</v>
      </c>
      <c r="F157" s="88">
        <v>6.4999999999999997E-3</v>
      </c>
      <c r="G157" s="88">
        <v>586355.23270000005</v>
      </c>
      <c r="H157" s="88">
        <v>131068.16069999999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324381.81559999997</v>
      </c>
      <c r="C158" s="88">
        <v>588.96659999999997</v>
      </c>
      <c r="D158" s="88">
        <v>960.51170000000002</v>
      </c>
      <c r="E158" s="88">
        <v>0</v>
      </c>
      <c r="F158" s="88">
        <v>7.0000000000000001E-3</v>
      </c>
      <c r="G158" s="88">
        <v>631376.94539999997</v>
      </c>
      <c r="H158" s="88">
        <v>140421.62659999999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324792.24129999999</v>
      </c>
      <c r="C159" s="88">
        <v>588.07820000000004</v>
      </c>
      <c r="D159" s="88">
        <v>956.4076</v>
      </c>
      <c r="E159" s="88">
        <v>0</v>
      </c>
      <c r="F159" s="88">
        <v>7.0000000000000001E-3</v>
      </c>
      <c r="G159" s="88">
        <v>628673.05870000005</v>
      </c>
      <c r="H159" s="88">
        <v>140443.14000000001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274917.41720000003</v>
      </c>
      <c r="C160" s="88">
        <v>489.49009999999998</v>
      </c>
      <c r="D160" s="88">
        <v>782.57069999999999</v>
      </c>
      <c r="E160" s="88">
        <v>0</v>
      </c>
      <c r="F160" s="88">
        <v>5.7000000000000002E-3</v>
      </c>
      <c r="G160" s="88">
        <v>514374.24489999999</v>
      </c>
      <c r="H160" s="88">
        <v>118085.03630000001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278028.48249999998</v>
      </c>
      <c r="C161" s="88">
        <v>484.60289999999998</v>
      </c>
      <c r="D161" s="88">
        <v>757.47640000000001</v>
      </c>
      <c r="E161" s="88">
        <v>0</v>
      </c>
      <c r="F161" s="88">
        <v>5.5999999999999999E-3</v>
      </c>
      <c r="G161" s="88">
        <v>497839.7121</v>
      </c>
      <c r="H161" s="88">
        <v>118424.7034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310241.61239999998</v>
      </c>
      <c r="C162" s="88">
        <v>509.92180000000002</v>
      </c>
      <c r="D162" s="88">
        <v>744.85720000000003</v>
      </c>
      <c r="E162" s="88">
        <v>0</v>
      </c>
      <c r="F162" s="88">
        <v>5.5999999999999999E-3</v>
      </c>
      <c r="G162" s="88">
        <v>489421.0834</v>
      </c>
      <c r="H162" s="88">
        <v>129198.9163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355864.1703</v>
      </c>
      <c r="C163" s="88">
        <v>554.52949999999998</v>
      </c>
      <c r="D163" s="88">
        <v>755.47349999999994</v>
      </c>
      <c r="E163" s="88">
        <v>0</v>
      </c>
      <c r="F163" s="88">
        <v>5.7000000000000002E-3</v>
      </c>
      <c r="G163" s="88">
        <v>496257.18819999998</v>
      </c>
      <c r="H163" s="88">
        <v>145294.43729999999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3757560</v>
      </c>
      <c r="C165" s="88">
        <v>6368.4652999999998</v>
      </c>
      <c r="D165" s="88">
        <v>9648.0998999999993</v>
      </c>
      <c r="E165" s="88">
        <v>0</v>
      </c>
      <c r="F165" s="88">
        <v>7.1400000000000005E-2</v>
      </c>
      <c r="G165" s="89">
        <v>6340330</v>
      </c>
      <c r="H165" s="89">
        <v>1583220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268295.0526</v>
      </c>
      <c r="C166" s="88">
        <v>465.35649999999998</v>
      </c>
      <c r="D166" s="88">
        <v>695.01009999999997</v>
      </c>
      <c r="E166" s="88">
        <v>0</v>
      </c>
      <c r="F166" s="88">
        <v>5.3E-3</v>
      </c>
      <c r="G166" s="88">
        <v>456553.35800000001</v>
      </c>
      <c r="H166" s="88">
        <v>114060.75930000001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379854.21460000001</v>
      </c>
      <c r="C167" s="88">
        <v>588.96659999999997</v>
      </c>
      <c r="D167" s="88">
        <v>960.51170000000002</v>
      </c>
      <c r="E167" s="88">
        <v>0</v>
      </c>
      <c r="F167" s="88">
        <v>7.0000000000000001E-3</v>
      </c>
      <c r="G167" s="88">
        <v>631376.94539999997</v>
      </c>
      <c r="H167" s="88">
        <v>154038.72810000001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1174480000000</v>
      </c>
      <c r="C170" s="88">
        <v>976533.87800000003</v>
      </c>
      <c r="D170" s="88" t="s">
        <v>720</v>
      </c>
      <c r="E170" s="88">
        <v>448566.54399999999</v>
      </c>
      <c r="F170" s="88">
        <v>326066.95799999998</v>
      </c>
      <c r="G170" s="88">
        <v>31943.285</v>
      </c>
      <c r="H170" s="88">
        <v>0</v>
      </c>
      <c r="I170" s="88">
        <v>0</v>
      </c>
      <c r="J170" s="88">
        <v>0</v>
      </c>
      <c r="K170" s="88">
        <v>47735.112999999998</v>
      </c>
      <c r="L170" s="88">
        <v>0</v>
      </c>
      <c r="M170" s="88">
        <v>122221.978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1059400000000</v>
      </c>
      <c r="C171" s="88">
        <v>976864.52500000002</v>
      </c>
      <c r="D171" s="88" t="s">
        <v>721</v>
      </c>
      <c r="E171" s="88">
        <v>448566.54399999999</v>
      </c>
      <c r="F171" s="88">
        <v>326066.95799999998</v>
      </c>
      <c r="G171" s="88">
        <v>31943.285</v>
      </c>
      <c r="H171" s="88">
        <v>0</v>
      </c>
      <c r="I171" s="88">
        <v>0</v>
      </c>
      <c r="J171" s="88">
        <v>0</v>
      </c>
      <c r="K171" s="88">
        <v>48065.760000000002</v>
      </c>
      <c r="L171" s="88">
        <v>0</v>
      </c>
      <c r="M171" s="88">
        <v>122221.978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1216700000000</v>
      </c>
      <c r="C172" s="88">
        <v>975808.62300000002</v>
      </c>
      <c r="D172" s="88" t="s">
        <v>722</v>
      </c>
      <c r="E172" s="88">
        <v>448566.54399999999</v>
      </c>
      <c r="F172" s="88">
        <v>326066.95799999998</v>
      </c>
      <c r="G172" s="88">
        <v>31943.285</v>
      </c>
      <c r="H172" s="88">
        <v>0</v>
      </c>
      <c r="I172" s="88">
        <v>0</v>
      </c>
      <c r="J172" s="88">
        <v>0</v>
      </c>
      <c r="K172" s="88">
        <v>47009.858</v>
      </c>
      <c r="L172" s="88">
        <v>0</v>
      </c>
      <c r="M172" s="88">
        <v>122221.978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1103410000000</v>
      </c>
      <c r="C173" s="88">
        <v>1002027.803</v>
      </c>
      <c r="D173" s="88" t="s">
        <v>723</v>
      </c>
      <c r="E173" s="88">
        <v>448566.54399999999</v>
      </c>
      <c r="F173" s="88">
        <v>326066.95799999998</v>
      </c>
      <c r="G173" s="88">
        <v>34167.271999999997</v>
      </c>
      <c r="H173" s="88">
        <v>0</v>
      </c>
      <c r="I173" s="88">
        <v>59460.993999999999</v>
      </c>
      <c r="J173" s="88">
        <v>0</v>
      </c>
      <c r="K173" s="88">
        <v>48210.65</v>
      </c>
      <c r="L173" s="88">
        <v>0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1237880000000</v>
      </c>
      <c r="C174" s="88">
        <v>1131500.99</v>
      </c>
      <c r="D174" s="88" t="s">
        <v>565</v>
      </c>
      <c r="E174" s="88">
        <v>448566.54399999999</v>
      </c>
      <c r="F174" s="88">
        <v>326066.95799999998</v>
      </c>
      <c r="G174" s="88">
        <v>36292.061000000002</v>
      </c>
      <c r="H174" s="88">
        <v>0</v>
      </c>
      <c r="I174" s="88">
        <v>142895.01999999999</v>
      </c>
      <c r="J174" s="88">
        <v>0</v>
      </c>
      <c r="K174" s="88">
        <v>49866.961000000003</v>
      </c>
      <c r="L174" s="88">
        <v>42258.061000000002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1360590000000</v>
      </c>
      <c r="C175" s="88">
        <v>1261673.834</v>
      </c>
      <c r="D175" s="88" t="s">
        <v>724</v>
      </c>
      <c r="E175" s="88">
        <v>448566.54399999999</v>
      </c>
      <c r="F175" s="88">
        <v>326066.95799999998</v>
      </c>
      <c r="G175" s="88">
        <v>37282.366999999998</v>
      </c>
      <c r="H175" s="88">
        <v>0</v>
      </c>
      <c r="I175" s="88">
        <v>267426.516</v>
      </c>
      <c r="J175" s="88">
        <v>0</v>
      </c>
      <c r="K175" s="88">
        <v>54518.004000000001</v>
      </c>
      <c r="L175" s="88">
        <v>42258.061000000002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1465060000000</v>
      </c>
      <c r="C176" s="88">
        <v>1380263.4890000001</v>
      </c>
      <c r="D176" s="88" t="s">
        <v>583</v>
      </c>
      <c r="E176" s="88">
        <v>448566.54399999999</v>
      </c>
      <c r="F176" s="88">
        <v>326066.95799999998</v>
      </c>
      <c r="G176" s="88">
        <v>38651.237000000001</v>
      </c>
      <c r="H176" s="88">
        <v>0</v>
      </c>
      <c r="I176" s="88">
        <v>344749.37800000003</v>
      </c>
      <c r="J176" s="88">
        <v>0</v>
      </c>
      <c r="K176" s="88">
        <v>57749.332999999999</v>
      </c>
      <c r="L176" s="88">
        <v>42258.061000000002</v>
      </c>
      <c r="M176" s="88">
        <v>122221.978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1458790000000</v>
      </c>
      <c r="C177" s="88">
        <v>1280649.571</v>
      </c>
      <c r="D177" s="88" t="s">
        <v>725</v>
      </c>
      <c r="E177" s="88">
        <v>448566.54399999999</v>
      </c>
      <c r="F177" s="88">
        <v>326066.95799999998</v>
      </c>
      <c r="G177" s="88">
        <v>40198.156999999999</v>
      </c>
      <c r="H177" s="88">
        <v>0</v>
      </c>
      <c r="I177" s="88">
        <v>282922.49099999998</v>
      </c>
      <c r="J177" s="88">
        <v>0</v>
      </c>
      <c r="K177" s="88">
        <v>55081.974999999999</v>
      </c>
      <c r="L177" s="88">
        <v>42258.061000000002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1193570000000</v>
      </c>
      <c r="C178" s="88">
        <v>1271456.8370000001</v>
      </c>
      <c r="D178" s="88" t="s">
        <v>726</v>
      </c>
      <c r="E178" s="88">
        <v>448566.54399999999</v>
      </c>
      <c r="F178" s="88">
        <v>326066.95799999998</v>
      </c>
      <c r="G178" s="88">
        <v>38212.504000000001</v>
      </c>
      <c r="H178" s="88">
        <v>0</v>
      </c>
      <c r="I178" s="88">
        <v>275248.11099999998</v>
      </c>
      <c r="J178" s="88">
        <v>0</v>
      </c>
      <c r="K178" s="88">
        <v>55549.273999999998</v>
      </c>
      <c r="L178" s="88">
        <v>42258.061000000002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1155200000000</v>
      </c>
      <c r="C179" s="88">
        <v>1075680.297</v>
      </c>
      <c r="D179" s="88" t="s">
        <v>710</v>
      </c>
      <c r="E179" s="88">
        <v>448566.54399999999</v>
      </c>
      <c r="F179" s="88">
        <v>326066.95799999998</v>
      </c>
      <c r="G179" s="88">
        <v>36218.627</v>
      </c>
      <c r="H179" s="88">
        <v>0</v>
      </c>
      <c r="I179" s="88">
        <v>88500.683000000005</v>
      </c>
      <c r="J179" s="88">
        <v>0</v>
      </c>
      <c r="K179" s="88">
        <v>48514.038999999997</v>
      </c>
      <c r="L179" s="88">
        <v>42258.061000000002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1135660000000</v>
      </c>
      <c r="C180" s="88">
        <v>974837.85400000005</v>
      </c>
      <c r="D180" s="88" t="s">
        <v>727</v>
      </c>
      <c r="E180" s="88">
        <v>448566.54399999999</v>
      </c>
      <c r="F180" s="88">
        <v>326066.95799999998</v>
      </c>
      <c r="G180" s="88">
        <v>31943.285</v>
      </c>
      <c r="H180" s="88">
        <v>0</v>
      </c>
      <c r="I180" s="88">
        <v>4.5999999999999999E-2</v>
      </c>
      <c r="J180" s="88">
        <v>0</v>
      </c>
      <c r="K180" s="88">
        <v>46039.042000000001</v>
      </c>
      <c r="L180" s="88">
        <v>0</v>
      </c>
      <c r="M180" s="88">
        <v>122221.978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1151530000000</v>
      </c>
      <c r="C181" s="88">
        <v>976516.76300000004</v>
      </c>
      <c r="D181" s="88" t="s">
        <v>728</v>
      </c>
      <c r="E181" s="88">
        <v>448566.54399999999</v>
      </c>
      <c r="F181" s="88">
        <v>326066.95799999998</v>
      </c>
      <c r="G181" s="88">
        <v>31943.285</v>
      </c>
      <c r="H181" s="88">
        <v>0</v>
      </c>
      <c r="I181" s="88">
        <v>0</v>
      </c>
      <c r="J181" s="88">
        <v>0</v>
      </c>
      <c r="K181" s="88">
        <v>47717.998</v>
      </c>
      <c r="L181" s="88">
        <v>0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14712300000000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1059400000000</v>
      </c>
      <c r="C184" s="88">
        <v>974837.85400000005</v>
      </c>
      <c r="D184" s="88"/>
      <c r="E184" s="88">
        <v>448566.54399999999</v>
      </c>
      <c r="F184" s="88">
        <v>326066.95799999998</v>
      </c>
      <c r="G184" s="88">
        <v>31943.285</v>
      </c>
      <c r="H184" s="88">
        <v>0</v>
      </c>
      <c r="I184" s="88">
        <v>0</v>
      </c>
      <c r="J184" s="88">
        <v>0</v>
      </c>
      <c r="K184" s="88">
        <v>46039.042000000001</v>
      </c>
      <c r="L184" s="88">
        <v>0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1465060000000</v>
      </c>
      <c r="C185" s="88">
        <v>1380263.4890000001</v>
      </c>
      <c r="D185" s="88"/>
      <c r="E185" s="88">
        <v>448566.54399999999</v>
      </c>
      <c r="F185" s="88">
        <v>326066.95799999998</v>
      </c>
      <c r="G185" s="88">
        <v>40198.156999999999</v>
      </c>
      <c r="H185" s="88">
        <v>0</v>
      </c>
      <c r="I185" s="88">
        <v>344749.37800000003</v>
      </c>
      <c r="J185" s="88">
        <v>0</v>
      </c>
      <c r="K185" s="88">
        <v>57749.332999999999</v>
      </c>
      <c r="L185" s="88">
        <v>42258.061000000002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250493.87</v>
      </c>
      <c r="C188" s="88">
        <v>80592.23</v>
      </c>
      <c r="D188" s="88">
        <v>0</v>
      </c>
      <c r="E188" s="88">
        <v>331086.09999999998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5.41</v>
      </c>
      <c r="C189" s="88">
        <v>1.74</v>
      </c>
      <c r="D189" s="88">
        <v>0</v>
      </c>
      <c r="E189" s="88">
        <v>7.15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5.41</v>
      </c>
      <c r="C190" s="88">
        <v>1.74</v>
      </c>
      <c r="D190" s="88">
        <v>0</v>
      </c>
      <c r="E190" s="88">
        <v>7.15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32681.13</v>
      </c>
      <c r="C2" s="88">
        <v>705.55</v>
      </c>
      <c r="D2" s="88">
        <v>705.55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32681.13</v>
      </c>
      <c r="C3" s="88">
        <v>705.55</v>
      </c>
      <c r="D3" s="88">
        <v>705.55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72549.87</v>
      </c>
      <c r="C4" s="88">
        <v>1566.26</v>
      </c>
      <c r="D4" s="88">
        <v>1566.26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72549.87</v>
      </c>
      <c r="C5" s="88">
        <v>1566.26</v>
      </c>
      <c r="D5" s="88">
        <v>1566.26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17439.39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422.46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38.96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898.3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476.53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216.45</v>
      </c>
      <c r="C21" s="88">
        <v>0</v>
      </c>
      <c r="D21" s="88">
        <v>0</v>
      </c>
      <c r="E21" s="88">
        <v>0</v>
      </c>
      <c r="F21" s="88">
        <v>0</v>
      </c>
      <c r="G21" s="88">
        <v>3693.09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377.99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14863.74</v>
      </c>
      <c r="C28" s="88">
        <v>17817.38</v>
      </c>
      <c r="D28" s="88">
        <v>0</v>
      </c>
      <c r="E28" s="88">
        <v>0</v>
      </c>
      <c r="F28" s="88">
        <v>0</v>
      </c>
      <c r="G28" s="88">
        <v>5197.22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0.61299999999999999</v>
      </c>
      <c r="E55" s="88">
        <v>0.67500000000000004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0.61299999999999999</v>
      </c>
      <c r="E56" s="88">
        <v>0.67500000000000004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0.61299999999999999</v>
      </c>
      <c r="E57" s="88">
        <v>0.67500000000000004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0.61299999999999999</v>
      </c>
      <c r="E58" s="88">
        <v>0.67500000000000004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0.45400000000000001</v>
      </c>
      <c r="E60" s="88">
        <v>0.48699999999999999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0.45400000000000001</v>
      </c>
      <c r="E61" s="88">
        <v>0.48699999999999999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0.45400000000000001</v>
      </c>
      <c r="E62" s="88">
        <v>0.48699999999999999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0.45400000000000001</v>
      </c>
      <c r="E63" s="88">
        <v>0.48699999999999999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0.45400000000000001</v>
      </c>
      <c r="E64" s="88">
        <v>0.48699999999999999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0.45400000000000001</v>
      </c>
      <c r="E65" s="88">
        <v>0.48699999999999999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0.45400000000000001</v>
      </c>
      <c r="E66" s="88">
        <v>0.48699999999999999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0.45400000000000001</v>
      </c>
      <c r="E67" s="88">
        <v>0.48699999999999999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0.45400000000000001</v>
      </c>
      <c r="E68" s="88">
        <v>0.48699999999999999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0.45400000000000001</v>
      </c>
      <c r="E69" s="88">
        <v>0.48699999999999999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0.45400000000000001</v>
      </c>
      <c r="E70" s="88">
        <v>0.48699999999999999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0.45400000000000001</v>
      </c>
      <c r="E71" s="88">
        <v>0.48699999999999999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0.45400000000000001</v>
      </c>
      <c r="E72" s="88">
        <v>0.48699999999999999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0.45400000000000001</v>
      </c>
      <c r="E73" s="88">
        <v>0.48699999999999999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0.45400000000000001</v>
      </c>
      <c r="E74" s="88">
        <v>0.48699999999999999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0.45400000000000001</v>
      </c>
      <c r="E75" s="88">
        <v>0.48699999999999999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0.45400000000000001</v>
      </c>
      <c r="E76" s="88">
        <v>0.48699999999999999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0.45400000000000001</v>
      </c>
      <c r="E77" s="88">
        <v>0.48699999999999999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0.45400000000000001</v>
      </c>
      <c r="E78" s="88">
        <v>0.48699999999999999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0.45400000000000001</v>
      </c>
      <c r="E79" s="88">
        <v>0.48699999999999999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0.45400000000000001</v>
      </c>
      <c r="E80" s="88">
        <v>0.48699999999999999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0.45400000000000001</v>
      </c>
      <c r="E81" s="88">
        <v>0.48699999999999999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0.45400000000000001</v>
      </c>
      <c r="E82" s="88">
        <v>0.48699999999999999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0.45400000000000001</v>
      </c>
      <c r="E83" s="88">
        <v>0.48699999999999999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0.26900000000000002</v>
      </c>
      <c r="E84" s="88">
        <v>0.28299999999999997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2.6150000000000002</v>
      </c>
      <c r="F87" s="88">
        <v>0.70199999999999996</v>
      </c>
      <c r="G87" s="88">
        <v>0.63300000000000001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2.6150000000000002</v>
      </c>
      <c r="F88" s="88">
        <v>0.70199999999999996</v>
      </c>
      <c r="G88" s="88">
        <v>0.63300000000000001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2.6150000000000002</v>
      </c>
      <c r="F89" s="88">
        <v>0.70199999999999996</v>
      </c>
      <c r="G89" s="88">
        <v>0.63300000000000001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2.6150000000000002</v>
      </c>
      <c r="F90" s="88">
        <v>0.70199999999999996</v>
      </c>
      <c r="G90" s="88">
        <v>0.63300000000000001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2.6150000000000002</v>
      </c>
      <c r="F91" s="88">
        <v>0.70199999999999996</v>
      </c>
      <c r="G91" s="88">
        <v>0.63300000000000001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2.6150000000000002</v>
      </c>
      <c r="F92" s="88">
        <v>0.70199999999999996</v>
      </c>
      <c r="G92" s="88">
        <v>0.63300000000000001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2.6150000000000002</v>
      </c>
      <c r="F93" s="88">
        <v>0.70199999999999996</v>
      </c>
      <c r="G93" s="88">
        <v>0.63300000000000001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2.6150000000000002</v>
      </c>
      <c r="F94" s="88">
        <v>0.70199999999999996</v>
      </c>
      <c r="G94" s="88">
        <v>0.63300000000000001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2.6150000000000002</v>
      </c>
      <c r="F95" s="88">
        <v>0.70199999999999996</v>
      </c>
      <c r="G95" s="88">
        <v>0.63300000000000001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2.6150000000000002</v>
      </c>
      <c r="F96" s="88">
        <v>0.70199999999999996</v>
      </c>
      <c r="G96" s="88">
        <v>0.63300000000000001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2.6150000000000002</v>
      </c>
      <c r="F97" s="88">
        <v>0.70199999999999996</v>
      </c>
      <c r="G97" s="88">
        <v>0.63300000000000001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2.6150000000000002</v>
      </c>
      <c r="F98" s="88">
        <v>0.70199999999999996</v>
      </c>
      <c r="G98" s="88">
        <v>0.63300000000000001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2.61</v>
      </c>
      <c r="F99" s="88">
        <v>0.70199999999999996</v>
      </c>
      <c r="G99" s="88">
        <v>0.63300000000000001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2.61</v>
      </c>
      <c r="F100" s="88">
        <v>0.70199999999999996</v>
      </c>
      <c r="G100" s="88">
        <v>0.63300000000000001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2.61</v>
      </c>
      <c r="F101" s="88">
        <v>0.70199999999999996</v>
      </c>
      <c r="G101" s="88">
        <v>0.63300000000000001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4069847.12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4905094.99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3847855.46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442843.94</v>
      </c>
      <c r="D109" s="88">
        <v>315853.32</v>
      </c>
      <c r="E109" s="88">
        <v>126990.63</v>
      </c>
      <c r="F109" s="88">
        <v>0.71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5052261.9000000004</v>
      </c>
      <c r="D110" s="88">
        <v>3608286.09</v>
      </c>
      <c r="E110" s="88">
        <v>1443975.81</v>
      </c>
      <c r="F110" s="88">
        <v>0.71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523554.38</v>
      </c>
      <c r="D111" s="88">
        <v>373960.8</v>
      </c>
      <c r="E111" s="88">
        <v>149593.57999999999</v>
      </c>
      <c r="F111" s="88">
        <v>0.71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98252.93</v>
      </c>
      <c r="D112" s="88">
        <v>70595.13</v>
      </c>
      <c r="E112" s="88">
        <v>27657.8</v>
      </c>
      <c r="F112" s="88">
        <v>0.72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59333.93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126385.54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1457060.84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154252.56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47421.35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31045.759999999998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18092.240000000002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33264.97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539461.61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341535.99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214455.31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374074.35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53589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34307.19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23512.99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37545.82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99995.21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985007.3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97924.2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47126.28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21.22</v>
      </c>
      <c r="F137" s="88">
        <v>35718.94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242.37</v>
      </c>
      <c r="F138" s="88">
        <v>399414.32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25.11</v>
      </c>
      <c r="F139" s="88">
        <v>42271.02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0.57999999999999996</v>
      </c>
      <c r="D140" s="88">
        <v>1109.6500000000001</v>
      </c>
      <c r="E140" s="88">
        <v>4.91</v>
      </c>
      <c r="F140" s="88">
        <v>9372.9699999999993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37294.519999999997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27781.24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54307.11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443680.47710000002</v>
      </c>
      <c r="C152" s="88">
        <v>483.90960000000001</v>
      </c>
      <c r="D152" s="88">
        <v>1699.1010000000001</v>
      </c>
      <c r="E152" s="88">
        <v>0</v>
      </c>
      <c r="F152" s="88">
        <v>6.1999999999999998E-3</v>
      </c>
      <c r="G152" s="88">
        <v>340806.51209999999</v>
      </c>
      <c r="H152" s="88">
        <v>166046.57949999999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358970.42080000002</v>
      </c>
      <c r="C153" s="88">
        <v>399.47899999999998</v>
      </c>
      <c r="D153" s="88">
        <v>1541.2360000000001</v>
      </c>
      <c r="E153" s="88">
        <v>0</v>
      </c>
      <c r="F153" s="88">
        <v>5.4999999999999997E-3</v>
      </c>
      <c r="G153" s="88">
        <v>309186.7966</v>
      </c>
      <c r="H153" s="88">
        <v>135568.97579999999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337811.68719999999</v>
      </c>
      <c r="C154" s="88">
        <v>391.24740000000003</v>
      </c>
      <c r="D154" s="88">
        <v>1770.7938999999999</v>
      </c>
      <c r="E154" s="88">
        <v>0</v>
      </c>
      <c r="F154" s="88">
        <v>6.1999999999999998E-3</v>
      </c>
      <c r="G154" s="88">
        <v>355315.43699999998</v>
      </c>
      <c r="H154" s="88">
        <v>129934.8985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258481.1526</v>
      </c>
      <c r="C155" s="88">
        <v>310.67270000000002</v>
      </c>
      <c r="D155" s="88">
        <v>1591.4494999999999</v>
      </c>
      <c r="E155" s="88">
        <v>0</v>
      </c>
      <c r="F155" s="88">
        <v>5.4999999999999997E-3</v>
      </c>
      <c r="G155" s="88">
        <v>319376.02710000001</v>
      </c>
      <c r="H155" s="88">
        <v>101161.0444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263389.78539999999</v>
      </c>
      <c r="C156" s="88">
        <v>324.35000000000002</v>
      </c>
      <c r="D156" s="88">
        <v>1784.3852999999999</v>
      </c>
      <c r="E156" s="88">
        <v>0</v>
      </c>
      <c r="F156" s="88">
        <v>6.1000000000000004E-3</v>
      </c>
      <c r="G156" s="88">
        <v>358122.14939999999</v>
      </c>
      <c r="H156" s="88">
        <v>104278.9724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286099.3371</v>
      </c>
      <c r="C157" s="88">
        <v>355.59570000000002</v>
      </c>
      <c r="D157" s="88">
        <v>2006.8602000000001</v>
      </c>
      <c r="E157" s="88">
        <v>0</v>
      </c>
      <c r="F157" s="88">
        <v>6.7999999999999996E-3</v>
      </c>
      <c r="G157" s="88">
        <v>402782.8334</v>
      </c>
      <c r="H157" s="88">
        <v>113774.7115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287391.27559999999</v>
      </c>
      <c r="C158" s="88">
        <v>357.56920000000002</v>
      </c>
      <c r="D158" s="88">
        <v>2023.6148000000001</v>
      </c>
      <c r="E158" s="88">
        <v>0</v>
      </c>
      <c r="F158" s="88">
        <v>6.8999999999999999E-3</v>
      </c>
      <c r="G158" s="88">
        <v>406146.6654</v>
      </c>
      <c r="H158" s="88">
        <v>114345.0646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289281.45250000001</v>
      </c>
      <c r="C159" s="88">
        <v>357.20769999999999</v>
      </c>
      <c r="D159" s="88">
        <v>1980.1611</v>
      </c>
      <c r="E159" s="88">
        <v>0</v>
      </c>
      <c r="F159" s="88">
        <v>6.7000000000000002E-3</v>
      </c>
      <c r="G159" s="88">
        <v>397417.0392</v>
      </c>
      <c r="H159" s="88">
        <v>114679.5903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254342.61249999999</v>
      </c>
      <c r="C160" s="88">
        <v>308.15600000000001</v>
      </c>
      <c r="D160" s="88">
        <v>1617.3811000000001</v>
      </c>
      <c r="E160" s="88">
        <v>0</v>
      </c>
      <c r="F160" s="88">
        <v>5.4999999999999997E-3</v>
      </c>
      <c r="G160" s="88">
        <v>324588.6667</v>
      </c>
      <c r="H160" s="88">
        <v>99919.521699999998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297093.89490000001</v>
      </c>
      <c r="C161" s="88">
        <v>349.07319999999999</v>
      </c>
      <c r="D161" s="88">
        <v>1661.6312</v>
      </c>
      <c r="E161" s="88">
        <v>0</v>
      </c>
      <c r="F161" s="88">
        <v>5.7999999999999996E-3</v>
      </c>
      <c r="G161" s="88">
        <v>333432.14179999998</v>
      </c>
      <c r="H161" s="88">
        <v>115040.3504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361947.9705</v>
      </c>
      <c r="C162" s="88">
        <v>408.22269999999997</v>
      </c>
      <c r="D162" s="88">
        <v>1667.624</v>
      </c>
      <c r="E162" s="88">
        <v>0</v>
      </c>
      <c r="F162" s="88">
        <v>5.8999999999999999E-3</v>
      </c>
      <c r="G162" s="88">
        <v>334568.79450000002</v>
      </c>
      <c r="H162" s="88">
        <v>137529.0999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400116.25</v>
      </c>
      <c r="C163" s="88">
        <v>443.35480000000001</v>
      </c>
      <c r="D163" s="88">
        <v>1677.8672999999999</v>
      </c>
      <c r="E163" s="88">
        <v>0</v>
      </c>
      <c r="F163" s="88">
        <v>6.0000000000000001E-3</v>
      </c>
      <c r="G163" s="88">
        <v>336586.73450000002</v>
      </c>
      <c r="H163" s="88">
        <v>150813.70600000001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3838610</v>
      </c>
      <c r="C165" s="88">
        <v>4488.8380999999999</v>
      </c>
      <c r="D165" s="88">
        <v>21022.105299999999</v>
      </c>
      <c r="E165" s="88">
        <v>0</v>
      </c>
      <c r="F165" s="88">
        <v>7.2999999999999995E-2</v>
      </c>
      <c r="G165" s="89">
        <v>4218330</v>
      </c>
      <c r="H165" s="89">
        <v>1483090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254342.61249999999</v>
      </c>
      <c r="C166" s="88">
        <v>308.15600000000001</v>
      </c>
      <c r="D166" s="88">
        <v>1541.2360000000001</v>
      </c>
      <c r="E166" s="88">
        <v>0</v>
      </c>
      <c r="F166" s="88">
        <v>5.4999999999999997E-3</v>
      </c>
      <c r="G166" s="88">
        <v>309186.7966</v>
      </c>
      <c r="H166" s="88">
        <v>99919.521699999998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443680.47710000002</v>
      </c>
      <c r="C167" s="88">
        <v>483.90960000000001</v>
      </c>
      <c r="D167" s="88">
        <v>2023.6148000000001</v>
      </c>
      <c r="E167" s="88">
        <v>0</v>
      </c>
      <c r="F167" s="88">
        <v>6.8999999999999999E-3</v>
      </c>
      <c r="G167" s="88">
        <v>406146.6654</v>
      </c>
      <c r="H167" s="88">
        <v>166046.57949999999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1200870000000</v>
      </c>
      <c r="C170" s="88">
        <v>1000312.601</v>
      </c>
      <c r="D170" s="88" t="s">
        <v>620</v>
      </c>
      <c r="E170" s="88">
        <v>448566.54399999999</v>
      </c>
      <c r="F170" s="88">
        <v>326066.95799999998</v>
      </c>
      <c r="G170" s="88">
        <v>41907.144999999997</v>
      </c>
      <c r="H170" s="88">
        <v>0</v>
      </c>
      <c r="I170" s="88">
        <v>0</v>
      </c>
      <c r="J170" s="88">
        <v>2499</v>
      </c>
      <c r="K170" s="88">
        <v>59050.976000000002</v>
      </c>
      <c r="L170" s="88">
        <v>0</v>
      </c>
      <c r="M170" s="88">
        <v>122221.978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1089450000000</v>
      </c>
      <c r="C171" s="88">
        <v>998571.473</v>
      </c>
      <c r="D171" s="88" t="s">
        <v>729</v>
      </c>
      <c r="E171" s="88">
        <v>448566.54399999999</v>
      </c>
      <c r="F171" s="88">
        <v>326066.95799999998</v>
      </c>
      <c r="G171" s="88">
        <v>41907.144999999997</v>
      </c>
      <c r="H171" s="88">
        <v>0</v>
      </c>
      <c r="I171" s="88">
        <v>0</v>
      </c>
      <c r="J171" s="88">
        <v>2499</v>
      </c>
      <c r="K171" s="88">
        <v>57309.847999999998</v>
      </c>
      <c r="L171" s="88">
        <v>0</v>
      </c>
      <c r="M171" s="88">
        <v>122221.978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1251990000000</v>
      </c>
      <c r="C172" s="88">
        <v>994308.03799999994</v>
      </c>
      <c r="D172" s="88" t="s">
        <v>730</v>
      </c>
      <c r="E172" s="88">
        <v>448566.54399999999</v>
      </c>
      <c r="F172" s="88">
        <v>326066.95799999998</v>
      </c>
      <c r="G172" s="88">
        <v>41907.144999999997</v>
      </c>
      <c r="H172" s="88">
        <v>0</v>
      </c>
      <c r="I172" s="88">
        <v>0</v>
      </c>
      <c r="J172" s="88">
        <v>0</v>
      </c>
      <c r="K172" s="88">
        <v>55545.413</v>
      </c>
      <c r="L172" s="88">
        <v>0</v>
      </c>
      <c r="M172" s="88">
        <v>122221.978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1125360000000</v>
      </c>
      <c r="C173" s="88">
        <v>993652.26599999995</v>
      </c>
      <c r="D173" s="88" t="s">
        <v>731</v>
      </c>
      <c r="E173" s="88">
        <v>448566.54399999999</v>
      </c>
      <c r="F173" s="88">
        <v>326066.95799999998</v>
      </c>
      <c r="G173" s="88">
        <v>41907.144999999997</v>
      </c>
      <c r="H173" s="88">
        <v>0</v>
      </c>
      <c r="I173" s="88">
        <v>4.5999999999999999E-2</v>
      </c>
      <c r="J173" s="88">
        <v>0</v>
      </c>
      <c r="K173" s="88">
        <v>54889.595000000001</v>
      </c>
      <c r="L173" s="88">
        <v>0</v>
      </c>
      <c r="M173" s="88">
        <v>122221.978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1261880000000</v>
      </c>
      <c r="C174" s="88">
        <v>1154134.044</v>
      </c>
      <c r="D174" s="88" t="s">
        <v>732</v>
      </c>
      <c r="E174" s="88">
        <v>448566.54399999999</v>
      </c>
      <c r="F174" s="88">
        <v>326066.95799999998</v>
      </c>
      <c r="G174" s="88">
        <v>48894.591999999997</v>
      </c>
      <c r="H174" s="88">
        <v>0</v>
      </c>
      <c r="I174" s="88">
        <v>135424.79699999999</v>
      </c>
      <c r="J174" s="88">
        <v>0</v>
      </c>
      <c r="K174" s="88">
        <v>59122.665999999997</v>
      </c>
      <c r="L174" s="88">
        <v>50503.103000000003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1419250000000</v>
      </c>
      <c r="C175" s="88">
        <v>1253452.831</v>
      </c>
      <c r="D175" s="88" t="s">
        <v>733</v>
      </c>
      <c r="E175" s="88">
        <v>448566.54399999999</v>
      </c>
      <c r="F175" s="88">
        <v>326066.95799999998</v>
      </c>
      <c r="G175" s="88">
        <v>50437.732000000004</v>
      </c>
      <c r="H175" s="88">
        <v>0</v>
      </c>
      <c r="I175" s="88">
        <v>228990.71900000001</v>
      </c>
      <c r="J175" s="88">
        <v>0</v>
      </c>
      <c r="K175" s="88">
        <v>63332.391000000003</v>
      </c>
      <c r="L175" s="88">
        <v>50503.103000000003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1431100000000</v>
      </c>
      <c r="C176" s="88">
        <v>1254285.0859999999</v>
      </c>
      <c r="D176" s="88" t="s">
        <v>594</v>
      </c>
      <c r="E176" s="88">
        <v>448566.54399999999</v>
      </c>
      <c r="F176" s="88">
        <v>326066.95799999998</v>
      </c>
      <c r="G176" s="88">
        <v>43896.822</v>
      </c>
      <c r="H176" s="88">
        <v>0</v>
      </c>
      <c r="I176" s="88">
        <v>234898.04399999999</v>
      </c>
      <c r="J176" s="88">
        <v>0</v>
      </c>
      <c r="K176" s="88">
        <v>64798.23</v>
      </c>
      <c r="L176" s="88">
        <v>50503.103000000003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1400340000000</v>
      </c>
      <c r="C177" s="88">
        <v>1238852.452</v>
      </c>
      <c r="D177" s="88" t="s">
        <v>734</v>
      </c>
      <c r="E177" s="88">
        <v>448566.54399999999</v>
      </c>
      <c r="F177" s="88">
        <v>326066.95799999998</v>
      </c>
      <c r="G177" s="88">
        <v>48906.873</v>
      </c>
      <c r="H177" s="88">
        <v>0</v>
      </c>
      <c r="I177" s="88">
        <v>215072.18400000001</v>
      </c>
      <c r="J177" s="88">
        <v>0</v>
      </c>
      <c r="K177" s="88">
        <v>64181.406000000003</v>
      </c>
      <c r="L177" s="88">
        <v>50503.103000000003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1143720000000</v>
      </c>
      <c r="C178" s="88">
        <v>1095550.4099999999</v>
      </c>
      <c r="D178" s="88" t="s">
        <v>584</v>
      </c>
      <c r="E178" s="88">
        <v>448566.54399999999</v>
      </c>
      <c r="F178" s="88">
        <v>326066.95799999998</v>
      </c>
      <c r="G178" s="88">
        <v>44966.794000000002</v>
      </c>
      <c r="H178" s="88">
        <v>0</v>
      </c>
      <c r="I178" s="88">
        <v>82261.326000000001</v>
      </c>
      <c r="J178" s="88">
        <v>0</v>
      </c>
      <c r="K178" s="88">
        <v>57630.302000000003</v>
      </c>
      <c r="L178" s="88">
        <v>50503.103000000003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1174880000000</v>
      </c>
      <c r="C179" s="88">
        <v>996409.53099999996</v>
      </c>
      <c r="D179" s="88" t="s">
        <v>735</v>
      </c>
      <c r="E179" s="88">
        <v>448566.54399999999</v>
      </c>
      <c r="F179" s="88">
        <v>326066.95799999998</v>
      </c>
      <c r="G179" s="88">
        <v>41907.144999999997</v>
      </c>
      <c r="H179" s="88">
        <v>0</v>
      </c>
      <c r="I179" s="88">
        <v>8.7999999999999995E-2</v>
      </c>
      <c r="J179" s="88">
        <v>2499</v>
      </c>
      <c r="K179" s="88">
        <v>55147.817999999999</v>
      </c>
      <c r="L179" s="88">
        <v>0</v>
      </c>
      <c r="M179" s="88">
        <v>122221.978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1178890000000</v>
      </c>
      <c r="C180" s="88">
        <v>997083.37899999996</v>
      </c>
      <c r="D180" s="88" t="s">
        <v>569</v>
      </c>
      <c r="E180" s="88">
        <v>448566.54399999999</v>
      </c>
      <c r="F180" s="88">
        <v>326066.95799999998</v>
      </c>
      <c r="G180" s="88">
        <v>41907.144999999997</v>
      </c>
      <c r="H180" s="88">
        <v>0</v>
      </c>
      <c r="I180" s="88">
        <v>0</v>
      </c>
      <c r="J180" s="88">
        <v>2499</v>
      </c>
      <c r="K180" s="88">
        <v>55821.754000000001</v>
      </c>
      <c r="L180" s="88">
        <v>0</v>
      </c>
      <c r="M180" s="88">
        <v>122221.978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1186000000000</v>
      </c>
      <c r="C181" s="88">
        <v>998603.71799999999</v>
      </c>
      <c r="D181" s="88" t="s">
        <v>736</v>
      </c>
      <c r="E181" s="88">
        <v>448566.54399999999</v>
      </c>
      <c r="F181" s="88">
        <v>326066.95799999998</v>
      </c>
      <c r="G181" s="88">
        <v>41907.144999999997</v>
      </c>
      <c r="H181" s="88">
        <v>0</v>
      </c>
      <c r="I181" s="88">
        <v>0</v>
      </c>
      <c r="J181" s="88">
        <v>2499</v>
      </c>
      <c r="K181" s="88">
        <v>57342.093000000001</v>
      </c>
      <c r="L181" s="88">
        <v>0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14863700000000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1089450000000</v>
      </c>
      <c r="C184" s="88">
        <v>993652.26599999995</v>
      </c>
      <c r="D184" s="88"/>
      <c r="E184" s="88">
        <v>448566.54399999999</v>
      </c>
      <c r="F184" s="88">
        <v>326066.95799999998</v>
      </c>
      <c r="G184" s="88">
        <v>41907.144999999997</v>
      </c>
      <c r="H184" s="88">
        <v>0</v>
      </c>
      <c r="I184" s="88">
        <v>0</v>
      </c>
      <c r="J184" s="88">
        <v>0</v>
      </c>
      <c r="K184" s="88">
        <v>54889.595000000001</v>
      </c>
      <c r="L184" s="88">
        <v>0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1431100000000</v>
      </c>
      <c r="C185" s="88">
        <v>1254285.0859999999</v>
      </c>
      <c r="D185" s="88"/>
      <c r="E185" s="88">
        <v>448566.54399999999</v>
      </c>
      <c r="F185" s="88">
        <v>326066.95799999998</v>
      </c>
      <c r="G185" s="88">
        <v>50437.732000000004</v>
      </c>
      <c r="H185" s="88">
        <v>0</v>
      </c>
      <c r="I185" s="88">
        <v>234898.04399999999</v>
      </c>
      <c r="J185" s="88">
        <v>2499</v>
      </c>
      <c r="K185" s="88">
        <v>64798.23</v>
      </c>
      <c r="L185" s="88">
        <v>50503.103000000003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409402.4</v>
      </c>
      <c r="C188" s="88">
        <v>73445.63</v>
      </c>
      <c r="D188" s="88">
        <v>0</v>
      </c>
      <c r="E188" s="88">
        <v>482848.03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8.84</v>
      </c>
      <c r="C189" s="88">
        <v>1.59</v>
      </c>
      <c r="D189" s="88">
        <v>0</v>
      </c>
      <c r="E189" s="88">
        <v>10.42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8.84</v>
      </c>
      <c r="C190" s="88">
        <v>1.59</v>
      </c>
      <c r="D190" s="88">
        <v>0</v>
      </c>
      <c r="E190" s="88">
        <v>10.42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6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H24" sqref="H24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3.6640625" style="1" bestFit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209</v>
      </c>
      <c r="E2" s="13" t="s">
        <v>210</v>
      </c>
      <c r="F2" s="12" t="s">
        <v>208</v>
      </c>
      <c r="G2" s="12" t="s">
        <v>211</v>
      </c>
      <c r="H2" s="12" t="s">
        <v>212</v>
      </c>
      <c r="I2" s="14" t="s">
        <v>213</v>
      </c>
      <c r="J2" s="14" t="s">
        <v>6</v>
      </c>
      <c r="K2" s="14" t="s">
        <v>214</v>
      </c>
      <c r="L2" s="14" t="s">
        <v>215</v>
      </c>
      <c r="M2" s="14" t="s">
        <v>216</v>
      </c>
      <c r="N2" s="42" t="s">
        <v>207</v>
      </c>
      <c r="O2" s="14" t="s">
        <v>206</v>
      </c>
      <c r="P2" s="14" t="s">
        <v>217</v>
      </c>
      <c r="Q2" s="14" t="s">
        <v>205</v>
      </c>
      <c r="R2" s="14" t="s">
        <v>204</v>
      </c>
      <c r="S2" s="14" t="s">
        <v>54</v>
      </c>
    </row>
    <row r="3" spans="1:19">
      <c r="A3" s="2" t="s">
        <v>231</v>
      </c>
      <c r="B3" s="2" t="s">
        <v>3</v>
      </c>
      <c r="C3" s="2">
        <v>1</v>
      </c>
      <c r="D3" s="3">
        <v>3563.11</v>
      </c>
      <c r="E3" s="3">
        <v>8690.42</v>
      </c>
      <c r="F3" s="43">
        <v>2.4389985153419342</v>
      </c>
      <c r="G3" s="3">
        <v>0</v>
      </c>
      <c r="H3" s="3">
        <v>0</v>
      </c>
      <c r="I3" s="4">
        <v>37.161251962578618</v>
      </c>
      <c r="J3" s="4">
        <v>95.882399322500007</v>
      </c>
      <c r="K3" s="4">
        <v>10.76</v>
      </c>
      <c r="L3" s="4">
        <v>4.8419999999999996</v>
      </c>
      <c r="M3" s="4">
        <v>0</v>
      </c>
      <c r="N3" s="5">
        <v>0</v>
      </c>
      <c r="O3" s="4">
        <v>10</v>
      </c>
      <c r="P3" s="4">
        <v>0</v>
      </c>
      <c r="Q3" s="4">
        <v>958.82399322500009</v>
      </c>
      <c r="R3" s="4">
        <v>0</v>
      </c>
      <c r="S3" s="4">
        <v>0</v>
      </c>
    </row>
    <row r="4" spans="1:19">
      <c r="A4" s="2" t="s">
        <v>232</v>
      </c>
      <c r="B4" s="2" t="s">
        <v>3</v>
      </c>
      <c r="C4" s="2">
        <v>1</v>
      </c>
      <c r="D4" s="3">
        <v>313.41000000000003</v>
      </c>
      <c r="E4" s="3">
        <v>860</v>
      </c>
      <c r="F4" s="43">
        <v>2.7440094444976229</v>
      </c>
      <c r="G4" s="4">
        <v>200.61</v>
      </c>
      <c r="H4" s="3">
        <v>115.9</v>
      </c>
      <c r="I4" s="4">
        <v>18.580625981289309</v>
      </c>
      <c r="J4" s="4">
        <v>16.867569495000001</v>
      </c>
      <c r="K4" s="4">
        <v>10.76</v>
      </c>
      <c r="L4" s="4">
        <v>8.0701000000000001</v>
      </c>
      <c r="M4" s="4">
        <v>0</v>
      </c>
      <c r="N4" s="5">
        <v>0</v>
      </c>
      <c r="O4" s="4">
        <v>10</v>
      </c>
      <c r="P4" s="4">
        <v>0</v>
      </c>
      <c r="Q4" s="4">
        <v>168.67569495000001</v>
      </c>
      <c r="R4" s="4">
        <v>0</v>
      </c>
      <c r="S4" s="4">
        <v>0.2538805597012247</v>
      </c>
    </row>
    <row r="5" spans="1:19">
      <c r="A5" s="2" t="s">
        <v>235</v>
      </c>
      <c r="B5" s="2" t="s">
        <v>3</v>
      </c>
      <c r="C5" s="2">
        <v>1</v>
      </c>
      <c r="D5" s="3">
        <v>201.98</v>
      </c>
      <c r="E5" s="3">
        <v>554.22</v>
      </c>
      <c r="F5" s="43">
        <v>2.7439350430735718</v>
      </c>
      <c r="G5" s="4">
        <v>133.74</v>
      </c>
      <c r="H5" s="3">
        <v>77.27</v>
      </c>
      <c r="I5" s="4">
        <v>18.580625981289312</v>
      </c>
      <c r="J5" s="4">
        <v>10.870462609999999</v>
      </c>
      <c r="K5" s="4">
        <v>10.76</v>
      </c>
      <c r="L5" s="4">
        <v>8.0698000000000008</v>
      </c>
      <c r="M5" s="4">
        <v>0</v>
      </c>
      <c r="N5" s="5">
        <v>0</v>
      </c>
      <c r="O5" s="4">
        <v>10</v>
      </c>
      <c r="P5" s="4">
        <v>0</v>
      </c>
      <c r="Q5" s="4">
        <v>108.70462609999998</v>
      </c>
      <c r="R5" s="4">
        <v>0</v>
      </c>
      <c r="S5" s="4">
        <v>0.26263611483171928</v>
      </c>
    </row>
    <row r="6" spans="1:19">
      <c r="A6" s="2" t="s">
        <v>238</v>
      </c>
      <c r="B6" s="2" t="s">
        <v>3</v>
      </c>
      <c r="C6" s="2">
        <v>1</v>
      </c>
      <c r="D6" s="3">
        <v>313.42</v>
      </c>
      <c r="E6" s="3">
        <v>860.02</v>
      </c>
      <c r="F6" s="43">
        <v>2.7439857060812964</v>
      </c>
      <c r="G6" s="4">
        <v>200.61</v>
      </c>
      <c r="H6" s="3">
        <v>115.9</v>
      </c>
      <c r="I6" s="4">
        <v>18.580625981289312</v>
      </c>
      <c r="J6" s="4">
        <v>16.868107689999999</v>
      </c>
      <c r="K6" s="4">
        <v>10.76</v>
      </c>
      <c r="L6" s="4">
        <v>8.0701000000000001</v>
      </c>
      <c r="M6" s="4">
        <v>0</v>
      </c>
      <c r="N6" s="5">
        <v>0</v>
      </c>
      <c r="O6" s="4">
        <v>10</v>
      </c>
      <c r="P6" s="4">
        <v>0</v>
      </c>
      <c r="Q6" s="4">
        <v>168.68107689999999</v>
      </c>
      <c r="R6" s="4">
        <v>0</v>
      </c>
      <c r="S6" s="4">
        <v>0.25387465563946565</v>
      </c>
    </row>
    <row r="7" spans="1:19">
      <c r="A7" s="2" t="s">
        <v>241</v>
      </c>
      <c r="B7" s="2" t="s">
        <v>3</v>
      </c>
      <c r="C7" s="2">
        <v>1</v>
      </c>
      <c r="D7" s="3">
        <v>201.98</v>
      </c>
      <c r="E7" s="3">
        <v>554.22</v>
      </c>
      <c r="F7" s="43">
        <v>2.7439350430735718</v>
      </c>
      <c r="G7" s="4">
        <v>133.74</v>
      </c>
      <c r="H7" s="3">
        <v>77.27</v>
      </c>
      <c r="I7" s="4">
        <v>18.580625981289312</v>
      </c>
      <c r="J7" s="4">
        <v>10.870462609999999</v>
      </c>
      <c r="K7" s="4">
        <v>10.76</v>
      </c>
      <c r="L7" s="4">
        <v>8.0698000000000008</v>
      </c>
      <c r="M7" s="4">
        <v>0</v>
      </c>
      <c r="N7" s="5">
        <v>0</v>
      </c>
      <c r="O7" s="4">
        <v>10</v>
      </c>
      <c r="P7" s="4">
        <v>0</v>
      </c>
      <c r="Q7" s="4">
        <v>108.70462609999998</v>
      </c>
      <c r="R7" s="4">
        <v>0</v>
      </c>
      <c r="S7" s="4">
        <v>0.26263611483171928</v>
      </c>
    </row>
    <row r="8" spans="1:19">
      <c r="A8" s="2" t="s">
        <v>246</v>
      </c>
      <c r="B8" s="2" t="s">
        <v>3</v>
      </c>
      <c r="C8" s="2">
        <v>1</v>
      </c>
      <c r="D8" s="3">
        <v>2532.3200000000002</v>
      </c>
      <c r="E8" s="3">
        <v>6948.69</v>
      </c>
      <c r="F8" s="43">
        <v>2.7440015479876156</v>
      </c>
      <c r="G8" s="4">
        <v>0</v>
      </c>
      <c r="H8" s="3">
        <v>0</v>
      </c>
      <c r="I8" s="4">
        <v>18.580625981289312</v>
      </c>
      <c r="J8" s="4">
        <v>136.28819623999999</v>
      </c>
      <c r="K8" s="4">
        <v>10.76</v>
      </c>
      <c r="L8" s="4">
        <v>8.07</v>
      </c>
      <c r="M8" s="4">
        <v>0</v>
      </c>
      <c r="N8" s="5">
        <v>80.629020000000011</v>
      </c>
      <c r="O8" s="4">
        <v>10</v>
      </c>
      <c r="P8" s="4">
        <v>0</v>
      </c>
      <c r="Q8" s="4">
        <v>1362.8819623999998</v>
      </c>
      <c r="R8" s="4">
        <v>0</v>
      </c>
      <c r="S8" s="4">
        <v>0</v>
      </c>
    </row>
    <row r="9" spans="1:19">
      <c r="A9" s="2" t="s">
        <v>233</v>
      </c>
      <c r="B9" s="2" t="s">
        <v>3</v>
      </c>
      <c r="C9" s="2">
        <v>10</v>
      </c>
      <c r="D9" s="3">
        <v>313.41000000000003</v>
      </c>
      <c r="E9" s="3">
        <v>860</v>
      </c>
      <c r="F9" s="43">
        <v>2.7440094444976229</v>
      </c>
      <c r="G9" s="4">
        <v>200.61</v>
      </c>
      <c r="H9" s="3">
        <v>115.9</v>
      </c>
      <c r="I9" s="4">
        <v>18.580625981289309</v>
      </c>
      <c r="J9" s="4">
        <v>16.867569495000001</v>
      </c>
      <c r="K9" s="4">
        <v>10.76</v>
      </c>
      <c r="L9" s="4">
        <v>8.0701000000000001</v>
      </c>
      <c r="M9" s="4">
        <v>0</v>
      </c>
      <c r="N9" s="5">
        <v>0</v>
      </c>
      <c r="O9" s="4">
        <v>10</v>
      </c>
      <c r="P9" s="4">
        <v>0</v>
      </c>
      <c r="Q9" s="4">
        <v>168.67569495000001</v>
      </c>
      <c r="R9" s="4">
        <v>0</v>
      </c>
      <c r="S9" s="4">
        <v>0.2538805597012247</v>
      </c>
    </row>
    <row r="10" spans="1:19">
      <c r="A10" s="2" t="s">
        <v>236</v>
      </c>
      <c r="B10" s="2" t="s">
        <v>3</v>
      </c>
      <c r="C10" s="2">
        <v>10</v>
      </c>
      <c r="D10" s="3">
        <v>201.98</v>
      </c>
      <c r="E10" s="3">
        <v>554.22</v>
      </c>
      <c r="F10" s="43">
        <v>2.7439350430735718</v>
      </c>
      <c r="G10" s="4">
        <v>133.74</v>
      </c>
      <c r="H10" s="3">
        <v>77.27</v>
      </c>
      <c r="I10" s="4">
        <v>18.580625981289312</v>
      </c>
      <c r="J10" s="4">
        <v>10.870462609999999</v>
      </c>
      <c r="K10" s="4">
        <v>10.76</v>
      </c>
      <c r="L10" s="4">
        <v>8.0698000000000008</v>
      </c>
      <c r="M10" s="4">
        <v>0</v>
      </c>
      <c r="N10" s="5">
        <v>0</v>
      </c>
      <c r="O10" s="4">
        <v>10</v>
      </c>
      <c r="P10" s="4">
        <v>0</v>
      </c>
      <c r="Q10" s="4">
        <v>108.70462609999998</v>
      </c>
      <c r="R10" s="4">
        <v>0</v>
      </c>
      <c r="S10" s="4">
        <v>0.26263611483171928</v>
      </c>
    </row>
    <row r="11" spans="1:19">
      <c r="A11" s="2" t="s">
        <v>239</v>
      </c>
      <c r="B11" s="2" t="s">
        <v>3</v>
      </c>
      <c r="C11" s="2">
        <v>10</v>
      </c>
      <c r="D11" s="3">
        <v>313.42</v>
      </c>
      <c r="E11" s="3">
        <v>860.02</v>
      </c>
      <c r="F11" s="43">
        <v>2.7439857060812964</v>
      </c>
      <c r="G11" s="4">
        <v>200.61</v>
      </c>
      <c r="H11" s="3">
        <v>115.9</v>
      </c>
      <c r="I11" s="4">
        <v>18.580625981289312</v>
      </c>
      <c r="J11" s="4">
        <v>16.868107689999999</v>
      </c>
      <c r="K11" s="4">
        <v>10.76</v>
      </c>
      <c r="L11" s="4">
        <v>8.0701000000000001</v>
      </c>
      <c r="M11" s="4">
        <v>0</v>
      </c>
      <c r="N11" s="5">
        <v>0</v>
      </c>
      <c r="O11" s="4">
        <v>10</v>
      </c>
      <c r="P11" s="4">
        <v>0</v>
      </c>
      <c r="Q11" s="4">
        <v>168.68107689999999</v>
      </c>
      <c r="R11" s="4">
        <v>0</v>
      </c>
      <c r="S11" s="4">
        <v>0.25387465563946565</v>
      </c>
    </row>
    <row r="12" spans="1:19">
      <c r="A12" s="2" t="s">
        <v>242</v>
      </c>
      <c r="B12" s="2" t="s">
        <v>3</v>
      </c>
      <c r="C12" s="2">
        <v>10</v>
      </c>
      <c r="D12" s="3">
        <v>201.98</v>
      </c>
      <c r="E12" s="3">
        <v>554.22</v>
      </c>
      <c r="F12" s="43">
        <v>2.7439350430735718</v>
      </c>
      <c r="G12" s="4">
        <v>133.74</v>
      </c>
      <c r="H12" s="3">
        <v>77.27</v>
      </c>
      <c r="I12" s="4">
        <v>18.580625981289312</v>
      </c>
      <c r="J12" s="4">
        <v>10.870462609999999</v>
      </c>
      <c r="K12" s="4">
        <v>10.76</v>
      </c>
      <c r="L12" s="4">
        <v>8.0698000000000008</v>
      </c>
      <c r="M12" s="4">
        <v>0</v>
      </c>
      <c r="N12" s="5">
        <v>0</v>
      </c>
      <c r="O12" s="4">
        <v>10</v>
      </c>
      <c r="P12" s="4">
        <v>0</v>
      </c>
      <c r="Q12" s="4">
        <v>108.70462609999998</v>
      </c>
      <c r="R12" s="4">
        <v>0</v>
      </c>
      <c r="S12" s="4">
        <v>0.26263611483171928</v>
      </c>
    </row>
    <row r="13" spans="1:19">
      <c r="A13" s="2" t="s">
        <v>245</v>
      </c>
      <c r="B13" s="2" t="s">
        <v>3</v>
      </c>
      <c r="C13" s="2">
        <v>10</v>
      </c>
      <c r="D13" s="3">
        <v>2532.3200000000002</v>
      </c>
      <c r="E13" s="3">
        <v>6948.69</v>
      </c>
      <c r="F13" s="43">
        <v>2.7440015479876156</v>
      </c>
      <c r="G13" s="4">
        <v>0</v>
      </c>
      <c r="H13" s="3">
        <v>0</v>
      </c>
      <c r="I13" s="4">
        <v>18.580625981289312</v>
      </c>
      <c r="J13" s="4">
        <v>136.28819623999999</v>
      </c>
      <c r="K13" s="4">
        <v>10.76</v>
      </c>
      <c r="L13" s="4">
        <v>8.07</v>
      </c>
      <c r="M13" s="4">
        <v>0</v>
      </c>
      <c r="N13" s="5">
        <v>80.629020000000011</v>
      </c>
      <c r="O13" s="4">
        <v>10</v>
      </c>
      <c r="P13" s="4">
        <v>0</v>
      </c>
      <c r="Q13" s="4">
        <v>1362.8819623999998</v>
      </c>
      <c r="R13" s="4">
        <v>0</v>
      </c>
      <c r="S13" s="4">
        <v>0</v>
      </c>
    </row>
    <row r="14" spans="1:19">
      <c r="A14" s="2" t="s">
        <v>234</v>
      </c>
      <c r="B14" s="2" t="s">
        <v>3</v>
      </c>
      <c r="C14" s="2">
        <v>1</v>
      </c>
      <c r="D14" s="3">
        <v>313.41000000000003</v>
      </c>
      <c r="E14" s="3">
        <v>860</v>
      </c>
      <c r="F14" s="43">
        <v>2.7440094444976229</v>
      </c>
      <c r="G14" s="4">
        <v>200.61</v>
      </c>
      <c r="H14" s="3">
        <v>115.9</v>
      </c>
      <c r="I14" s="4">
        <v>18.580625981289309</v>
      </c>
      <c r="J14" s="4">
        <v>16.867569495000001</v>
      </c>
      <c r="K14" s="4">
        <v>10.76</v>
      </c>
      <c r="L14" s="4">
        <v>8.0701000000000001</v>
      </c>
      <c r="M14" s="4">
        <v>0</v>
      </c>
      <c r="N14" s="5">
        <v>0</v>
      </c>
      <c r="O14" s="4">
        <v>10</v>
      </c>
      <c r="P14" s="4">
        <v>0</v>
      </c>
      <c r="Q14" s="4">
        <v>168.67569495000001</v>
      </c>
      <c r="R14" s="4">
        <v>0</v>
      </c>
      <c r="S14" s="4">
        <v>0.6505139892122711</v>
      </c>
    </row>
    <row r="15" spans="1:19">
      <c r="A15" s="2" t="s">
        <v>237</v>
      </c>
      <c r="B15" s="2" t="s">
        <v>3</v>
      </c>
      <c r="C15" s="2">
        <v>1</v>
      </c>
      <c r="D15" s="3">
        <v>201.98</v>
      </c>
      <c r="E15" s="3">
        <v>554.22</v>
      </c>
      <c r="F15" s="43">
        <v>2.7439350430735718</v>
      </c>
      <c r="G15" s="4">
        <v>133.74</v>
      </c>
      <c r="H15" s="3">
        <v>77.27</v>
      </c>
      <c r="I15" s="4">
        <v>18.580625981289312</v>
      </c>
      <c r="J15" s="4">
        <v>10.870462609999999</v>
      </c>
      <c r="K15" s="4">
        <v>10.76</v>
      </c>
      <c r="L15" s="4">
        <v>8.0698000000000008</v>
      </c>
      <c r="M15" s="4">
        <v>0</v>
      </c>
      <c r="N15" s="5">
        <v>0</v>
      </c>
      <c r="O15" s="4">
        <v>10</v>
      </c>
      <c r="P15" s="4">
        <v>0</v>
      </c>
      <c r="Q15" s="4">
        <v>108.70462609999998</v>
      </c>
      <c r="R15" s="4">
        <v>0</v>
      </c>
      <c r="S15" s="4">
        <v>0.65928029900405261</v>
      </c>
    </row>
    <row r="16" spans="1:19">
      <c r="A16" s="2" t="s">
        <v>240</v>
      </c>
      <c r="B16" s="2" t="s">
        <v>3</v>
      </c>
      <c r="C16" s="2">
        <v>1</v>
      </c>
      <c r="D16" s="3">
        <v>313.42</v>
      </c>
      <c r="E16" s="3">
        <v>860.02</v>
      </c>
      <c r="F16" s="43">
        <v>2.7439857060812964</v>
      </c>
      <c r="G16" s="4">
        <v>200.61</v>
      </c>
      <c r="H16" s="3">
        <v>115.9</v>
      </c>
      <c r="I16" s="4">
        <v>18.580625981289312</v>
      </c>
      <c r="J16" s="4">
        <v>16.868107689999999</v>
      </c>
      <c r="K16" s="4">
        <v>10.76</v>
      </c>
      <c r="L16" s="4">
        <v>8.0701000000000001</v>
      </c>
      <c r="M16" s="4">
        <v>0</v>
      </c>
      <c r="N16" s="5">
        <v>0</v>
      </c>
      <c r="O16" s="4">
        <v>10</v>
      </c>
      <c r="P16" s="4">
        <v>0</v>
      </c>
      <c r="Q16" s="4">
        <v>168.68107689999999</v>
      </c>
      <c r="R16" s="4">
        <v>0</v>
      </c>
      <c r="S16" s="4">
        <v>0.65051151645463934</v>
      </c>
    </row>
    <row r="17" spans="1:19">
      <c r="A17" s="2" t="s">
        <v>243</v>
      </c>
      <c r="B17" s="2" t="s">
        <v>3</v>
      </c>
      <c r="C17" s="2">
        <v>1</v>
      </c>
      <c r="D17" s="3">
        <v>201.98</v>
      </c>
      <c r="E17" s="3">
        <v>554.22</v>
      </c>
      <c r="F17" s="43">
        <v>2.7439350430735718</v>
      </c>
      <c r="G17" s="4">
        <v>133.74</v>
      </c>
      <c r="H17" s="3">
        <v>77.27</v>
      </c>
      <c r="I17" s="4">
        <v>18.580625981289312</v>
      </c>
      <c r="J17" s="4">
        <v>10.870462609999999</v>
      </c>
      <c r="K17" s="4">
        <v>10.76</v>
      </c>
      <c r="L17" s="4">
        <v>8.0698000000000008</v>
      </c>
      <c r="M17" s="4">
        <v>0</v>
      </c>
      <c r="N17" s="5">
        <v>0</v>
      </c>
      <c r="O17" s="4">
        <v>10</v>
      </c>
      <c r="P17" s="4">
        <v>0</v>
      </c>
      <c r="Q17" s="4">
        <v>108.70462609999998</v>
      </c>
      <c r="R17" s="4">
        <v>0</v>
      </c>
      <c r="S17" s="4">
        <v>0.65928029900405261</v>
      </c>
    </row>
    <row r="18" spans="1:19">
      <c r="A18" s="2" t="s">
        <v>244</v>
      </c>
      <c r="B18" s="2" t="s">
        <v>3</v>
      </c>
      <c r="C18" s="2">
        <v>1</v>
      </c>
      <c r="D18" s="3">
        <v>2532.3200000000002</v>
      </c>
      <c r="E18" s="3">
        <v>6948.69</v>
      </c>
      <c r="F18" s="43">
        <v>2.7440015479876156</v>
      </c>
      <c r="G18" s="4">
        <v>0</v>
      </c>
      <c r="H18" s="3">
        <v>0</v>
      </c>
      <c r="I18" s="4">
        <v>18.580625981289312</v>
      </c>
      <c r="J18" s="4">
        <v>136.28819623999999</v>
      </c>
      <c r="K18" s="4">
        <v>10.76</v>
      </c>
      <c r="L18" s="4">
        <v>8.07</v>
      </c>
      <c r="M18" s="4">
        <v>0</v>
      </c>
      <c r="N18" s="5">
        <v>80.629020000000011</v>
      </c>
      <c r="O18" s="4">
        <v>10</v>
      </c>
      <c r="P18" s="4">
        <v>0</v>
      </c>
      <c r="Q18" s="4">
        <v>1362.8819623999998</v>
      </c>
      <c r="R18" s="4">
        <v>0</v>
      </c>
      <c r="S18" s="4">
        <v>0</v>
      </c>
    </row>
    <row r="19" spans="1:19">
      <c r="A19" s="44" t="s">
        <v>249</v>
      </c>
      <c r="B19" s="44" t="s">
        <v>64</v>
      </c>
      <c r="C19" s="2">
        <v>1</v>
      </c>
      <c r="D19" s="3">
        <v>3563.11</v>
      </c>
      <c r="E19" s="3">
        <v>4344.1400000000003</v>
      </c>
      <c r="F19" s="43">
        <v>1.2191989582134708</v>
      </c>
      <c r="G19" s="4">
        <v>297.11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4">
        <v>7.4436985457847077E-2</v>
      </c>
    </row>
    <row r="20" spans="1:19">
      <c r="A20" s="44" t="s">
        <v>248</v>
      </c>
      <c r="B20" s="44" t="s">
        <v>64</v>
      </c>
      <c r="C20" s="2">
        <v>10</v>
      </c>
      <c r="D20" s="3">
        <v>3563.11</v>
      </c>
      <c r="E20" s="3">
        <v>4344.1400000000003</v>
      </c>
      <c r="F20" s="43">
        <v>1.2191989582134708</v>
      </c>
      <c r="G20" s="4">
        <v>297.11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4">
        <v>7.4436985457847077E-2</v>
      </c>
    </row>
    <row r="21" spans="1:19">
      <c r="A21" s="44" t="s">
        <v>247</v>
      </c>
      <c r="B21" s="44" t="s">
        <v>64</v>
      </c>
      <c r="C21" s="2">
        <v>1</v>
      </c>
      <c r="D21" s="3">
        <v>3563.11</v>
      </c>
      <c r="E21" s="3">
        <v>4344.1400000000003</v>
      </c>
      <c r="F21" s="43">
        <v>1.2191989582134708</v>
      </c>
      <c r="G21" s="4">
        <v>297.11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4">
        <v>0.96712629531143224</v>
      </c>
    </row>
    <row r="22" spans="1:19">
      <c r="A22" s="25" t="s">
        <v>157</v>
      </c>
      <c r="B22" s="26"/>
      <c r="C22" s="26"/>
      <c r="D22" s="31">
        <f>SUMPRODUCT($C3:$C18,D3:D18)</f>
        <v>46320.430000000008</v>
      </c>
      <c r="E22" s="31">
        <f>SUMPRODUCT($C3:$C21,E3:E21)</f>
        <v>178145.90000000002</v>
      </c>
      <c r="F22" s="26"/>
      <c r="G22" s="31">
        <f>SUMPRODUCT($C3:$C21,G3:G21)</f>
        <v>11589.720000000001</v>
      </c>
      <c r="H22" s="31">
        <f>SUMPRODUCT($C3:$C18,H3:H18)</f>
        <v>4636.08</v>
      </c>
      <c r="I22" s="26"/>
      <c r="J22" s="31">
        <f>SUMPRODUCT($C3:$C18,J3:J18)</f>
        <v>2397.0599830624997</v>
      </c>
      <c r="N22" s="31">
        <f>SUMPRODUCT($C3:$C18,N3:N18)</f>
        <v>967.54824000000008</v>
      </c>
      <c r="Q22" s="31">
        <f>SUMPRODUCT($C3:$C18,Q3:Q18)</f>
        <v>23970.599830624997</v>
      </c>
    </row>
    <row r="23" spans="1:19">
      <c r="G23" s="23"/>
    </row>
    <row r="24" spans="1:19">
      <c r="A24" s="25" t="s">
        <v>149</v>
      </c>
      <c r="D24" s="23"/>
      <c r="G24" s="23"/>
      <c r="I24" s="1">
        <v>1</v>
      </c>
      <c r="K24" s="1">
        <v>2</v>
      </c>
      <c r="L24" s="1">
        <v>4</v>
      </c>
      <c r="M24" s="1">
        <v>4</v>
      </c>
      <c r="N24" s="1">
        <v>4</v>
      </c>
      <c r="O24" s="1">
        <v>3</v>
      </c>
      <c r="P24" s="1">
        <v>3</v>
      </c>
      <c r="Q24" s="1">
        <v>3</v>
      </c>
      <c r="R24" s="1">
        <v>4</v>
      </c>
      <c r="S24" s="1">
        <v>4</v>
      </c>
    </row>
    <row r="26" spans="1:19">
      <c r="A26" s="25" t="s">
        <v>153</v>
      </c>
    </row>
    <row r="27" spans="1:19">
      <c r="A27" s="27" t="s">
        <v>158</v>
      </c>
    </row>
    <row r="28" spans="1:19">
      <c r="A28" s="27" t="s">
        <v>159</v>
      </c>
    </row>
    <row r="29" spans="1:19">
      <c r="A29" s="27" t="s">
        <v>188</v>
      </c>
    </row>
    <row r="30" spans="1:19">
      <c r="A30" s="27" t="s">
        <v>189</v>
      </c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M12" sqref="M12"/>
    </sheetView>
  </sheetViews>
  <sheetFormatPr defaultRowHeight="10.5"/>
  <sheetData>
    <row r="2" spans="1:16" ht="15.75">
      <c r="A2" s="91" t="s">
        <v>258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0"/>
  <sheetViews>
    <sheetView workbookViewId="0">
      <pane ySplit="1" topLeftCell="A2" activePane="bottomLeft" state="frozen"/>
      <selection pane="bottomLeft" activeCell="A2" sqref="A2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115</v>
      </c>
      <c r="C1" s="28" t="s">
        <v>116</v>
      </c>
      <c r="D1" s="28" t="s">
        <v>117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154</v>
      </c>
      <c r="AD1" s="29" t="s">
        <v>155</v>
      </c>
      <c r="AE1" s="29" t="s">
        <v>156</v>
      </c>
    </row>
    <row r="2" spans="1:31">
      <c r="A2" s="37" t="s">
        <v>93</v>
      </c>
      <c r="B2" s="37" t="s">
        <v>118</v>
      </c>
      <c r="C2" s="37" t="s">
        <v>119</v>
      </c>
      <c r="D2" s="37" t="s">
        <v>140</v>
      </c>
      <c r="E2" s="37">
        <v>0.05</v>
      </c>
      <c r="F2" s="37">
        <v>0.05</v>
      </c>
      <c r="G2" s="37">
        <v>0.05</v>
      </c>
      <c r="H2" s="37">
        <v>0.05</v>
      </c>
      <c r="I2" s="37">
        <v>0.05</v>
      </c>
      <c r="J2" s="37">
        <v>0.1</v>
      </c>
      <c r="K2" s="37">
        <v>0.1</v>
      </c>
      <c r="L2" s="37">
        <v>0.3</v>
      </c>
      <c r="M2" s="37">
        <v>0.9</v>
      </c>
      <c r="N2" s="37">
        <v>0.9</v>
      </c>
      <c r="O2" s="37">
        <v>0.9</v>
      </c>
      <c r="P2" s="37">
        <v>0.9</v>
      </c>
      <c r="Q2" s="37">
        <v>0.9</v>
      </c>
      <c r="R2" s="37">
        <v>0.9</v>
      </c>
      <c r="S2" s="37">
        <v>0.9</v>
      </c>
      <c r="T2" s="37">
        <v>0.9</v>
      </c>
      <c r="U2" s="37">
        <v>0.9</v>
      </c>
      <c r="V2" s="37">
        <v>0.5</v>
      </c>
      <c r="W2" s="37">
        <v>0.3</v>
      </c>
      <c r="X2" s="37">
        <v>0.3</v>
      </c>
      <c r="Y2" s="37">
        <v>0.2</v>
      </c>
      <c r="Z2" s="37">
        <v>0.2</v>
      </c>
      <c r="AA2" s="37">
        <v>0.1</v>
      </c>
      <c r="AB2" s="37">
        <v>0.05</v>
      </c>
      <c r="AC2" s="37">
        <v>10.5</v>
      </c>
      <c r="AD2" s="37">
        <v>56.5</v>
      </c>
      <c r="AE2" s="37">
        <v>2946.07</v>
      </c>
    </row>
    <row r="3" spans="1:31">
      <c r="A3" s="37"/>
      <c r="B3" s="37"/>
      <c r="C3" s="37"/>
      <c r="D3" s="37" t="s">
        <v>138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24</v>
      </c>
      <c r="AD3" s="37"/>
      <c r="AE3" s="37"/>
    </row>
    <row r="4" spans="1:31">
      <c r="A4" s="37"/>
      <c r="B4" s="37"/>
      <c r="C4" s="37"/>
      <c r="D4" s="37" t="s">
        <v>147</v>
      </c>
      <c r="E4" s="37">
        <v>0.05</v>
      </c>
      <c r="F4" s="37">
        <v>0.05</v>
      </c>
      <c r="G4" s="37">
        <v>0.05</v>
      </c>
      <c r="H4" s="37">
        <v>0.05</v>
      </c>
      <c r="I4" s="37">
        <v>0.05</v>
      </c>
      <c r="J4" s="37">
        <v>0.05</v>
      </c>
      <c r="K4" s="37">
        <v>0.1</v>
      </c>
      <c r="L4" s="37">
        <v>0.1</v>
      </c>
      <c r="M4" s="37">
        <v>0.3</v>
      </c>
      <c r="N4" s="37">
        <v>0.3</v>
      </c>
      <c r="O4" s="37">
        <v>0.3</v>
      </c>
      <c r="P4" s="37">
        <v>0.3</v>
      </c>
      <c r="Q4" s="37">
        <v>0.15</v>
      </c>
      <c r="R4" s="37">
        <v>0.15</v>
      </c>
      <c r="S4" s="37">
        <v>0.15</v>
      </c>
      <c r="T4" s="37">
        <v>0.15</v>
      </c>
      <c r="U4" s="37">
        <v>0.15</v>
      </c>
      <c r="V4" s="37">
        <v>0.05</v>
      </c>
      <c r="W4" s="37">
        <v>0.05</v>
      </c>
      <c r="X4" s="37">
        <v>0.05</v>
      </c>
      <c r="Y4" s="37">
        <v>0.05</v>
      </c>
      <c r="Z4" s="37">
        <v>0.05</v>
      </c>
      <c r="AA4" s="37">
        <v>0.05</v>
      </c>
      <c r="AB4" s="37">
        <v>0.05</v>
      </c>
      <c r="AC4" s="37">
        <v>2.8</v>
      </c>
      <c r="AD4" s="37"/>
      <c r="AE4" s="37"/>
    </row>
    <row r="5" spans="1:31">
      <c r="A5" s="37"/>
      <c r="B5" s="37"/>
      <c r="C5" s="37"/>
      <c r="D5" s="37" t="s">
        <v>139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145</v>
      </c>
      <c r="E6" s="37">
        <v>0.05</v>
      </c>
      <c r="F6" s="37">
        <v>0.05</v>
      </c>
      <c r="G6" s="37">
        <v>0.05</v>
      </c>
      <c r="H6" s="37">
        <v>0.05</v>
      </c>
      <c r="I6" s="37">
        <v>0.05</v>
      </c>
      <c r="J6" s="37">
        <v>0.05</v>
      </c>
      <c r="K6" s="37">
        <v>0.05</v>
      </c>
      <c r="L6" s="37">
        <v>0.05</v>
      </c>
      <c r="M6" s="37">
        <v>0.05</v>
      </c>
      <c r="N6" s="37">
        <v>0.05</v>
      </c>
      <c r="O6" s="37">
        <v>0.05</v>
      </c>
      <c r="P6" s="37">
        <v>0.05</v>
      </c>
      <c r="Q6" s="37">
        <v>0.05</v>
      </c>
      <c r="R6" s="37">
        <v>0.05</v>
      </c>
      <c r="S6" s="37">
        <v>0.05</v>
      </c>
      <c r="T6" s="37">
        <v>0.05</v>
      </c>
      <c r="U6" s="37">
        <v>0.05</v>
      </c>
      <c r="V6" s="37">
        <v>0.05</v>
      </c>
      <c r="W6" s="37">
        <v>0.05</v>
      </c>
      <c r="X6" s="37">
        <v>0.05</v>
      </c>
      <c r="Y6" s="37">
        <v>0.05</v>
      </c>
      <c r="Z6" s="37">
        <v>0.05</v>
      </c>
      <c r="AA6" s="37">
        <v>0.05</v>
      </c>
      <c r="AB6" s="37">
        <v>0.05</v>
      </c>
      <c r="AC6" s="37">
        <v>1.2</v>
      </c>
      <c r="AD6" s="37"/>
      <c r="AE6" s="37"/>
    </row>
    <row r="7" spans="1:31">
      <c r="A7" s="37" t="s">
        <v>95</v>
      </c>
      <c r="B7" s="37" t="s">
        <v>118</v>
      </c>
      <c r="C7" s="37" t="s">
        <v>119</v>
      </c>
      <c r="D7" s="37" t="s">
        <v>140</v>
      </c>
      <c r="E7" s="37">
        <v>0.4</v>
      </c>
      <c r="F7" s="37">
        <v>0.4</v>
      </c>
      <c r="G7" s="37">
        <v>0.4</v>
      </c>
      <c r="H7" s="37">
        <v>0.4</v>
      </c>
      <c r="I7" s="37">
        <v>0.4</v>
      </c>
      <c r="J7" s="37">
        <v>0.4</v>
      </c>
      <c r="K7" s="37">
        <v>0.4</v>
      </c>
      <c r="L7" s="37">
        <v>0.4</v>
      </c>
      <c r="M7" s="37">
        <v>0.9</v>
      </c>
      <c r="N7" s="37">
        <v>0.9</v>
      </c>
      <c r="O7" s="37">
        <v>0.9</v>
      </c>
      <c r="P7" s="37">
        <v>0.9</v>
      </c>
      <c r="Q7" s="37">
        <v>0.8</v>
      </c>
      <c r="R7" s="37">
        <v>0.9</v>
      </c>
      <c r="S7" s="37">
        <v>0.9</v>
      </c>
      <c r="T7" s="37">
        <v>0.9</v>
      </c>
      <c r="U7" s="37">
        <v>0.9</v>
      </c>
      <c r="V7" s="37">
        <v>0.5</v>
      </c>
      <c r="W7" s="37">
        <v>0.4</v>
      </c>
      <c r="X7" s="37">
        <v>0.4</v>
      </c>
      <c r="Y7" s="37">
        <v>0.4</v>
      </c>
      <c r="Z7" s="37">
        <v>0.4</v>
      </c>
      <c r="AA7" s="37">
        <v>0.4</v>
      </c>
      <c r="AB7" s="37">
        <v>0.4</v>
      </c>
      <c r="AC7" s="37">
        <v>14.1</v>
      </c>
      <c r="AD7" s="37">
        <v>86.15</v>
      </c>
      <c r="AE7" s="37">
        <v>4492.1099999999997</v>
      </c>
    </row>
    <row r="8" spans="1:31">
      <c r="A8" s="37"/>
      <c r="B8" s="37"/>
      <c r="C8" s="37"/>
      <c r="D8" s="37" t="s">
        <v>138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147</v>
      </c>
      <c r="E9" s="37">
        <v>0.3</v>
      </c>
      <c r="F9" s="37">
        <v>0.3</v>
      </c>
      <c r="G9" s="37">
        <v>0.3</v>
      </c>
      <c r="H9" s="37">
        <v>0.3</v>
      </c>
      <c r="I9" s="37">
        <v>0.3</v>
      </c>
      <c r="J9" s="37">
        <v>0.3</v>
      </c>
      <c r="K9" s="37">
        <v>0.4</v>
      </c>
      <c r="L9" s="37">
        <v>0.4</v>
      </c>
      <c r="M9" s="37">
        <v>0.5</v>
      </c>
      <c r="N9" s="37">
        <v>0.5</v>
      </c>
      <c r="O9" s="37">
        <v>0.5</v>
      </c>
      <c r="P9" s="37">
        <v>0.5</v>
      </c>
      <c r="Q9" s="37">
        <v>0.35</v>
      </c>
      <c r="R9" s="37">
        <v>0.35</v>
      </c>
      <c r="S9" s="37">
        <v>0.35</v>
      </c>
      <c r="T9" s="37">
        <v>0.35</v>
      </c>
      <c r="U9" s="37">
        <v>0.35</v>
      </c>
      <c r="V9" s="37">
        <v>0.3</v>
      </c>
      <c r="W9" s="37">
        <v>0.3</v>
      </c>
      <c r="X9" s="37">
        <v>0.3</v>
      </c>
      <c r="Y9" s="37">
        <v>0.3</v>
      </c>
      <c r="Z9" s="37">
        <v>0.3</v>
      </c>
      <c r="AA9" s="37">
        <v>0.3</v>
      </c>
      <c r="AB9" s="37">
        <v>0.3</v>
      </c>
      <c r="AC9" s="37">
        <v>8.4499999999999993</v>
      </c>
      <c r="AD9" s="37"/>
      <c r="AE9" s="37"/>
    </row>
    <row r="10" spans="1:31">
      <c r="A10" s="37"/>
      <c r="B10" s="37"/>
      <c r="C10" s="37"/>
      <c r="D10" s="37" t="s">
        <v>139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145</v>
      </c>
      <c r="E11" s="37">
        <v>0.3</v>
      </c>
      <c r="F11" s="37">
        <v>0.3</v>
      </c>
      <c r="G11" s="37">
        <v>0.3</v>
      </c>
      <c r="H11" s="37">
        <v>0.3</v>
      </c>
      <c r="I11" s="37">
        <v>0.3</v>
      </c>
      <c r="J11" s="37">
        <v>0.3</v>
      </c>
      <c r="K11" s="37">
        <v>0.3</v>
      </c>
      <c r="L11" s="37">
        <v>0.3</v>
      </c>
      <c r="M11" s="37">
        <v>0.3</v>
      </c>
      <c r="N11" s="37">
        <v>0.3</v>
      </c>
      <c r="O11" s="37">
        <v>0.3</v>
      </c>
      <c r="P11" s="37">
        <v>0.3</v>
      </c>
      <c r="Q11" s="37">
        <v>0.3</v>
      </c>
      <c r="R11" s="37">
        <v>0.3</v>
      </c>
      <c r="S11" s="37">
        <v>0.3</v>
      </c>
      <c r="T11" s="37">
        <v>0.3</v>
      </c>
      <c r="U11" s="37">
        <v>0.3</v>
      </c>
      <c r="V11" s="37">
        <v>0.3</v>
      </c>
      <c r="W11" s="37">
        <v>0.3</v>
      </c>
      <c r="X11" s="37">
        <v>0.3</v>
      </c>
      <c r="Y11" s="37">
        <v>0.3</v>
      </c>
      <c r="Z11" s="37">
        <v>0.3</v>
      </c>
      <c r="AA11" s="37">
        <v>0.3</v>
      </c>
      <c r="AB11" s="37">
        <v>0.3</v>
      </c>
      <c r="AC11" s="37">
        <v>7.2</v>
      </c>
      <c r="AD11" s="37"/>
      <c r="AE11" s="37"/>
    </row>
    <row r="12" spans="1:31">
      <c r="A12" s="37" t="s">
        <v>94</v>
      </c>
      <c r="B12" s="37" t="s">
        <v>118</v>
      </c>
      <c r="C12" s="37" t="s">
        <v>119</v>
      </c>
      <c r="D12" s="37" t="s">
        <v>140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0.1</v>
      </c>
      <c r="L12" s="37">
        <v>0.2</v>
      </c>
      <c r="M12" s="37">
        <v>0.95</v>
      </c>
      <c r="N12" s="37">
        <v>0.95</v>
      </c>
      <c r="O12" s="37">
        <v>0.95</v>
      </c>
      <c r="P12" s="37">
        <v>0.95</v>
      </c>
      <c r="Q12" s="37">
        <v>0.5</v>
      </c>
      <c r="R12" s="37">
        <v>0.95</v>
      </c>
      <c r="S12" s="37">
        <v>0.95</v>
      </c>
      <c r="T12" s="37">
        <v>0.95</v>
      </c>
      <c r="U12" s="37">
        <v>0.95</v>
      </c>
      <c r="V12" s="37">
        <v>0.3</v>
      </c>
      <c r="W12" s="37">
        <v>0.1</v>
      </c>
      <c r="X12" s="37">
        <v>0.1</v>
      </c>
      <c r="Y12" s="37">
        <v>0.05</v>
      </c>
      <c r="Z12" s="37">
        <v>0.05</v>
      </c>
      <c r="AA12" s="37">
        <v>0.05</v>
      </c>
      <c r="AB12" s="37">
        <v>0.05</v>
      </c>
      <c r="AC12" s="37">
        <v>9.1</v>
      </c>
      <c r="AD12" s="37">
        <v>47.4</v>
      </c>
      <c r="AE12" s="37">
        <v>2471.5700000000002</v>
      </c>
    </row>
    <row r="13" spans="1:31">
      <c r="A13" s="37"/>
      <c r="B13" s="37"/>
      <c r="C13" s="37"/>
      <c r="D13" s="37" t="s">
        <v>138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0.05</v>
      </c>
      <c r="AB13" s="37">
        <v>0.05</v>
      </c>
      <c r="AC13" s="37">
        <v>16.100000000000001</v>
      </c>
      <c r="AD13" s="37"/>
      <c r="AE13" s="37"/>
    </row>
    <row r="14" spans="1:31">
      <c r="A14" s="37"/>
      <c r="B14" s="37"/>
      <c r="C14" s="37"/>
      <c r="D14" s="37" t="s">
        <v>147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0.1</v>
      </c>
      <c r="L14" s="37">
        <v>0.1</v>
      </c>
      <c r="M14" s="37">
        <v>0.3</v>
      </c>
      <c r="N14" s="37">
        <v>0.3</v>
      </c>
      <c r="O14" s="37">
        <v>0.3</v>
      </c>
      <c r="P14" s="37">
        <v>0.3</v>
      </c>
      <c r="Q14" s="37">
        <v>0.1</v>
      </c>
      <c r="R14" s="37">
        <v>0.1</v>
      </c>
      <c r="S14" s="37">
        <v>0.1</v>
      </c>
      <c r="T14" s="37">
        <v>0.1</v>
      </c>
      <c r="U14" s="37">
        <v>0.1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1.9</v>
      </c>
      <c r="AD14" s="37"/>
      <c r="AE14" s="37"/>
    </row>
    <row r="15" spans="1:31">
      <c r="A15" s="37"/>
      <c r="B15" s="37"/>
      <c r="C15" s="37"/>
      <c r="D15" s="37" t="s">
        <v>139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145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/>
      <c r="AE16" s="37"/>
    </row>
    <row r="17" spans="1:31">
      <c r="A17" s="37" t="s">
        <v>191</v>
      </c>
      <c r="B17" s="37" t="s">
        <v>118</v>
      </c>
      <c r="C17" s="37" t="s">
        <v>119</v>
      </c>
      <c r="D17" s="37" t="s">
        <v>136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0.35</v>
      </c>
      <c r="M17" s="37">
        <v>0.69</v>
      </c>
      <c r="N17" s="37">
        <v>0.43</v>
      </c>
      <c r="O17" s="37">
        <v>0.37</v>
      </c>
      <c r="P17" s="37">
        <v>0.43</v>
      </c>
      <c r="Q17" s="37">
        <v>0.57999999999999996</v>
      </c>
      <c r="R17" s="37">
        <v>0.48</v>
      </c>
      <c r="S17" s="37">
        <v>0.37</v>
      </c>
      <c r="T17" s="37">
        <v>0.37</v>
      </c>
      <c r="U17" s="37">
        <v>0.46</v>
      </c>
      <c r="V17" s="37">
        <v>0.62</v>
      </c>
      <c r="W17" s="37">
        <v>0.12</v>
      </c>
      <c r="X17" s="37">
        <v>0.04</v>
      </c>
      <c r="Y17" s="37">
        <v>0.04</v>
      </c>
      <c r="Z17" s="37">
        <v>0</v>
      </c>
      <c r="AA17" s="37">
        <v>0</v>
      </c>
      <c r="AB17" s="37">
        <v>0</v>
      </c>
      <c r="AC17" s="37">
        <v>5.35</v>
      </c>
      <c r="AD17" s="37">
        <v>28.26</v>
      </c>
      <c r="AE17" s="37">
        <v>1473.56</v>
      </c>
    </row>
    <row r="18" spans="1:31">
      <c r="A18" s="37"/>
      <c r="B18" s="37"/>
      <c r="C18" s="37"/>
      <c r="D18" s="37" t="s">
        <v>144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0.16</v>
      </c>
      <c r="M18" s="37">
        <v>0.14000000000000001</v>
      </c>
      <c r="N18" s="37">
        <v>0.21</v>
      </c>
      <c r="O18" s="37">
        <v>0.18</v>
      </c>
      <c r="P18" s="37">
        <v>0.25</v>
      </c>
      <c r="Q18" s="37">
        <v>0.21</v>
      </c>
      <c r="R18" s="37">
        <v>0.13</v>
      </c>
      <c r="S18" s="37">
        <v>0.08</v>
      </c>
      <c r="T18" s="37">
        <v>0.04</v>
      </c>
      <c r="U18" s="37">
        <v>0.05</v>
      </c>
      <c r="V18" s="37">
        <v>0.06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1.51</v>
      </c>
      <c r="AD18" s="37"/>
      <c r="AE18" s="37"/>
    </row>
    <row r="19" spans="1:31">
      <c r="A19" s="37"/>
      <c r="B19" s="37"/>
      <c r="C19" s="37"/>
      <c r="D19" s="37" t="s">
        <v>145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 t="s">
        <v>113</v>
      </c>
      <c r="B20" s="37" t="s">
        <v>118</v>
      </c>
      <c r="C20" s="37" t="s">
        <v>119</v>
      </c>
      <c r="D20" s="37" t="s">
        <v>136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1</v>
      </c>
      <c r="AC20" s="37">
        <v>8</v>
      </c>
      <c r="AD20" s="37">
        <v>76</v>
      </c>
      <c r="AE20" s="37">
        <v>3962.86</v>
      </c>
    </row>
    <row r="21" spans="1:31">
      <c r="A21" s="37"/>
      <c r="B21" s="37"/>
      <c r="C21" s="37"/>
      <c r="D21" s="37" t="s">
        <v>144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12</v>
      </c>
      <c r="AD21" s="37"/>
      <c r="AE21" s="37"/>
    </row>
    <row r="22" spans="1:31">
      <c r="A22" s="37"/>
      <c r="B22" s="37"/>
      <c r="C22" s="37"/>
      <c r="D22" s="37" t="s">
        <v>145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/>
      <c r="AE22" s="37"/>
    </row>
    <row r="23" spans="1:31">
      <c r="A23" s="37" t="s">
        <v>146</v>
      </c>
      <c r="B23" s="37" t="s">
        <v>118</v>
      </c>
      <c r="C23" s="37" t="s">
        <v>119</v>
      </c>
      <c r="D23" s="37" t="s">
        <v>136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1</v>
      </c>
      <c r="AB23" s="37">
        <v>1</v>
      </c>
      <c r="AC23" s="37">
        <v>16</v>
      </c>
      <c r="AD23" s="37">
        <v>122</v>
      </c>
      <c r="AE23" s="37">
        <v>6361.43</v>
      </c>
    </row>
    <row r="24" spans="1:31">
      <c r="A24" s="37"/>
      <c r="B24" s="37"/>
      <c r="C24" s="37"/>
      <c r="D24" s="37" t="s">
        <v>144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0.5</v>
      </c>
      <c r="L24" s="37">
        <v>0.5</v>
      </c>
      <c r="M24" s="37">
        <v>0.5</v>
      </c>
      <c r="N24" s="37">
        <v>0.5</v>
      </c>
      <c r="O24" s="37">
        <v>0.5</v>
      </c>
      <c r="P24" s="37">
        <v>0.5</v>
      </c>
      <c r="Q24" s="37">
        <v>0.5</v>
      </c>
      <c r="R24" s="37">
        <v>0.5</v>
      </c>
      <c r="S24" s="37">
        <v>0.5</v>
      </c>
      <c r="T24" s="37">
        <v>0.5</v>
      </c>
      <c r="U24" s="37">
        <v>0.5</v>
      </c>
      <c r="V24" s="37">
        <v>0.5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18</v>
      </c>
      <c r="AD24" s="37"/>
      <c r="AE24" s="37"/>
    </row>
    <row r="25" spans="1:31">
      <c r="A25" s="37"/>
      <c r="B25" s="37"/>
      <c r="C25" s="37"/>
      <c r="D25" s="37" t="s">
        <v>145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37">
        <v>1</v>
      </c>
      <c r="W25" s="37">
        <v>1</v>
      </c>
      <c r="X25" s="37">
        <v>1</v>
      </c>
      <c r="Y25" s="37">
        <v>1</v>
      </c>
      <c r="Z25" s="37">
        <v>1</v>
      </c>
      <c r="AA25" s="37">
        <v>1</v>
      </c>
      <c r="AB25" s="37">
        <v>1</v>
      </c>
      <c r="AC25" s="37">
        <v>24</v>
      </c>
      <c r="AD25" s="37"/>
      <c r="AE25" s="37"/>
    </row>
    <row r="26" spans="1:31">
      <c r="A26" s="37" t="s">
        <v>315</v>
      </c>
      <c r="B26" s="37" t="s">
        <v>118</v>
      </c>
      <c r="C26" s="37" t="s">
        <v>119</v>
      </c>
      <c r="D26" s="37" t="s">
        <v>136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0.25</v>
      </c>
      <c r="X26" s="37">
        <v>0.25</v>
      </c>
      <c r="Y26" s="37">
        <v>0.25</v>
      </c>
      <c r="Z26" s="37">
        <v>0.25</v>
      </c>
      <c r="AA26" s="37">
        <v>1</v>
      </c>
      <c r="AB26" s="37">
        <v>1</v>
      </c>
      <c r="AC26" s="37">
        <v>12</v>
      </c>
      <c r="AD26" s="37">
        <v>99</v>
      </c>
      <c r="AE26" s="37">
        <v>5162.1400000000003</v>
      </c>
    </row>
    <row r="27" spans="1:31">
      <c r="A27" s="37"/>
      <c r="B27" s="37"/>
      <c r="C27" s="37"/>
      <c r="D27" s="37" t="s">
        <v>144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0.25</v>
      </c>
      <c r="L27" s="37">
        <v>0.25</v>
      </c>
      <c r="M27" s="37">
        <v>0.25</v>
      </c>
      <c r="N27" s="37">
        <v>0.25</v>
      </c>
      <c r="O27" s="37">
        <v>0.25</v>
      </c>
      <c r="P27" s="37">
        <v>0.25</v>
      </c>
      <c r="Q27" s="37">
        <v>0.25</v>
      </c>
      <c r="R27" s="37">
        <v>0.25</v>
      </c>
      <c r="S27" s="37">
        <v>0.25</v>
      </c>
      <c r="T27" s="37">
        <v>0.25</v>
      </c>
      <c r="U27" s="37">
        <v>0.25</v>
      </c>
      <c r="V27" s="37">
        <v>0.25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15</v>
      </c>
      <c r="AD27" s="37"/>
      <c r="AE27" s="37"/>
    </row>
    <row r="28" spans="1:31">
      <c r="A28" s="37"/>
      <c r="B28" s="37"/>
      <c r="C28" s="37"/>
      <c r="D28" s="37" t="s">
        <v>145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37">
        <v>1</v>
      </c>
      <c r="W28" s="37">
        <v>1</v>
      </c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24</v>
      </c>
      <c r="AD28" s="37"/>
      <c r="AE28" s="37"/>
    </row>
    <row r="29" spans="1:31">
      <c r="A29" s="37" t="s">
        <v>114</v>
      </c>
      <c r="B29" s="37" t="s">
        <v>118</v>
      </c>
      <c r="C29" s="37" t="s">
        <v>119</v>
      </c>
      <c r="D29" s="37" t="s">
        <v>136</v>
      </c>
      <c r="E29" s="37">
        <v>0.05</v>
      </c>
      <c r="F29" s="37">
        <v>0.05</v>
      </c>
      <c r="G29" s="37">
        <v>0.05</v>
      </c>
      <c r="H29" s="37">
        <v>0.05</v>
      </c>
      <c r="I29" s="37">
        <v>0.05</v>
      </c>
      <c r="J29" s="37">
        <v>0.08</v>
      </c>
      <c r="K29" s="37">
        <v>7.0000000000000007E-2</v>
      </c>
      <c r="L29" s="37">
        <v>0.19</v>
      </c>
      <c r="M29" s="37">
        <v>0.35</v>
      </c>
      <c r="N29" s="37">
        <v>0.38</v>
      </c>
      <c r="O29" s="37">
        <v>0.39</v>
      </c>
      <c r="P29" s="37">
        <v>0.47</v>
      </c>
      <c r="Q29" s="37">
        <v>0.56999999999999995</v>
      </c>
      <c r="R29" s="37">
        <v>0.54</v>
      </c>
      <c r="S29" s="37">
        <v>0.34</v>
      </c>
      <c r="T29" s="37">
        <v>0.33</v>
      </c>
      <c r="U29" s="37">
        <v>0.44</v>
      </c>
      <c r="V29" s="37">
        <v>0.26</v>
      </c>
      <c r="W29" s="37">
        <v>0.21</v>
      </c>
      <c r="X29" s="37">
        <v>0.15</v>
      </c>
      <c r="Y29" s="37">
        <v>0.17</v>
      </c>
      <c r="Z29" s="37">
        <v>0.08</v>
      </c>
      <c r="AA29" s="37">
        <v>0.05</v>
      </c>
      <c r="AB29" s="37">
        <v>0.05</v>
      </c>
      <c r="AC29" s="37">
        <v>5.37</v>
      </c>
      <c r="AD29" s="37">
        <v>30.55</v>
      </c>
      <c r="AE29" s="37">
        <v>1592.96</v>
      </c>
    </row>
    <row r="30" spans="1:31">
      <c r="A30" s="37"/>
      <c r="B30" s="37"/>
      <c r="C30" s="37"/>
      <c r="D30" s="37" t="s">
        <v>144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0.08</v>
      </c>
      <c r="K30" s="37">
        <v>7.0000000000000007E-2</v>
      </c>
      <c r="L30" s="37">
        <v>0.11</v>
      </c>
      <c r="M30" s="37">
        <v>0.15</v>
      </c>
      <c r="N30" s="37">
        <v>0.21</v>
      </c>
      <c r="O30" s="37">
        <v>0.19</v>
      </c>
      <c r="P30" s="37">
        <v>0.23</v>
      </c>
      <c r="Q30" s="37">
        <v>0.2</v>
      </c>
      <c r="R30" s="37">
        <v>0.19</v>
      </c>
      <c r="S30" s="37">
        <v>0.15</v>
      </c>
      <c r="T30" s="37">
        <v>0.13</v>
      </c>
      <c r="U30" s="37">
        <v>0.14000000000000001</v>
      </c>
      <c r="V30" s="37">
        <v>7.0000000000000007E-2</v>
      </c>
      <c r="W30" s="37">
        <v>7.0000000000000007E-2</v>
      </c>
      <c r="X30" s="37">
        <v>7.0000000000000007E-2</v>
      </c>
      <c r="Y30" s="37">
        <v>7.0000000000000007E-2</v>
      </c>
      <c r="Z30" s="37">
        <v>0.09</v>
      </c>
      <c r="AA30" s="37">
        <v>0.05</v>
      </c>
      <c r="AB30" s="37">
        <v>0.05</v>
      </c>
      <c r="AC30" s="37">
        <v>2.57</v>
      </c>
      <c r="AD30" s="37"/>
      <c r="AE30" s="37"/>
    </row>
    <row r="31" spans="1:31">
      <c r="A31" s="37"/>
      <c r="B31" s="37"/>
      <c r="C31" s="37"/>
      <c r="D31" s="37" t="s">
        <v>145</v>
      </c>
      <c r="E31" s="37">
        <v>0.04</v>
      </c>
      <c r="F31" s="37">
        <v>0.04</v>
      </c>
      <c r="G31" s="37">
        <v>0.04</v>
      </c>
      <c r="H31" s="37">
        <v>0.04</v>
      </c>
      <c r="I31" s="37">
        <v>0.04</v>
      </c>
      <c r="J31" s="37">
        <v>7.0000000000000007E-2</v>
      </c>
      <c r="K31" s="37">
        <v>0.04</v>
      </c>
      <c r="L31" s="37">
        <v>0.04</v>
      </c>
      <c r="M31" s="37">
        <v>0.04</v>
      </c>
      <c r="N31" s="37">
        <v>0.04</v>
      </c>
      <c r="O31" s="37">
        <v>0.04</v>
      </c>
      <c r="P31" s="37">
        <v>0.06</v>
      </c>
      <c r="Q31" s="37">
        <v>0.06</v>
      </c>
      <c r="R31" s="37">
        <v>0.09</v>
      </c>
      <c r="S31" s="37">
        <v>0.06</v>
      </c>
      <c r="T31" s="37">
        <v>0.04</v>
      </c>
      <c r="U31" s="37">
        <v>0.04</v>
      </c>
      <c r="V31" s="37">
        <v>0.04</v>
      </c>
      <c r="W31" s="37">
        <v>0.04</v>
      </c>
      <c r="X31" s="37">
        <v>0.04</v>
      </c>
      <c r="Y31" s="37">
        <v>0.04</v>
      </c>
      <c r="Z31" s="37">
        <v>7.0000000000000007E-2</v>
      </c>
      <c r="AA31" s="37">
        <v>0.04</v>
      </c>
      <c r="AB31" s="37">
        <v>0.04</v>
      </c>
      <c r="AC31" s="37">
        <v>1.1299999999999999</v>
      </c>
      <c r="AD31" s="37"/>
      <c r="AE31" s="37"/>
    </row>
    <row r="32" spans="1:31">
      <c r="A32" s="37" t="s">
        <v>135</v>
      </c>
      <c r="B32" s="37" t="s">
        <v>123</v>
      </c>
      <c r="C32" s="37" t="s">
        <v>119</v>
      </c>
      <c r="D32" s="37" t="s">
        <v>136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>
        <v>1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7">
        <v>0</v>
      </c>
      <c r="AB32" s="37">
        <v>0</v>
      </c>
      <c r="AC32" s="37">
        <v>16</v>
      </c>
      <c r="AD32" s="37">
        <v>92</v>
      </c>
      <c r="AE32" s="37">
        <v>4797.1400000000003</v>
      </c>
    </row>
    <row r="33" spans="1:31">
      <c r="A33" s="37"/>
      <c r="B33" s="37"/>
      <c r="C33" s="37"/>
      <c r="D33" s="37" t="s">
        <v>144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1</v>
      </c>
      <c r="U33" s="37">
        <v>1</v>
      </c>
      <c r="V33" s="37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12</v>
      </c>
      <c r="AD33" s="37"/>
      <c r="AE33" s="37"/>
    </row>
    <row r="34" spans="1:31">
      <c r="A34" s="37"/>
      <c r="B34" s="37"/>
      <c r="C34" s="37"/>
      <c r="D34" s="37" t="s">
        <v>145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/>
      <c r="AE34" s="37"/>
    </row>
    <row r="35" spans="1:31">
      <c r="A35" s="37" t="s">
        <v>122</v>
      </c>
      <c r="B35" s="37" t="s">
        <v>118</v>
      </c>
      <c r="C35" s="37" t="s">
        <v>119</v>
      </c>
      <c r="D35" s="37" t="s">
        <v>120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7">
        <v>1</v>
      </c>
      <c r="R35" s="37">
        <v>1</v>
      </c>
      <c r="S35" s="37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37">
        <v>1</v>
      </c>
      <c r="Z35" s="37">
        <v>1</v>
      </c>
      <c r="AA35" s="37">
        <v>1</v>
      </c>
      <c r="AB35" s="37">
        <v>1</v>
      </c>
      <c r="AC35" s="37">
        <v>24</v>
      </c>
      <c r="AD35" s="37">
        <v>168</v>
      </c>
      <c r="AE35" s="37">
        <v>8760</v>
      </c>
    </row>
    <row r="36" spans="1:31">
      <c r="A36" s="37" t="s">
        <v>124</v>
      </c>
      <c r="B36" s="37" t="s">
        <v>118</v>
      </c>
      <c r="C36" s="37" t="s">
        <v>119</v>
      </c>
      <c r="D36" s="37" t="s">
        <v>120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</row>
    <row r="37" spans="1:31">
      <c r="A37" s="37" t="s">
        <v>137</v>
      </c>
      <c r="B37" s="37" t="s">
        <v>123</v>
      </c>
      <c r="C37" s="37" t="s">
        <v>119</v>
      </c>
      <c r="D37" s="37" t="s">
        <v>136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16</v>
      </c>
      <c r="AD37" s="37">
        <v>92</v>
      </c>
      <c r="AE37" s="37">
        <v>4797.1400000000003</v>
      </c>
    </row>
    <row r="38" spans="1:31">
      <c r="A38" s="37"/>
      <c r="B38" s="37"/>
      <c r="C38" s="37"/>
      <c r="D38" s="37" t="s">
        <v>144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12</v>
      </c>
      <c r="AD38" s="37"/>
      <c r="AE38" s="37"/>
    </row>
    <row r="39" spans="1:31">
      <c r="A39" s="37"/>
      <c r="B39" s="37"/>
      <c r="C39" s="37"/>
      <c r="D39" s="37" t="s">
        <v>145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131</v>
      </c>
      <c r="B40" s="37" t="s">
        <v>123</v>
      </c>
      <c r="C40" s="37" t="s">
        <v>119</v>
      </c>
      <c r="D40" s="37" t="s">
        <v>120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1</v>
      </c>
      <c r="X40" s="37">
        <v>1</v>
      </c>
      <c r="Y40" s="37">
        <v>1</v>
      </c>
      <c r="Z40" s="37">
        <v>1</v>
      </c>
      <c r="AA40" s="37">
        <v>1</v>
      </c>
      <c r="AB40" s="3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132</v>
      </c>
      <c r="B41" s="37" t="s">
        <v>118</v>
      </c>
      <c r="C41" s="37" t="s">
        <v>119</v>
      </c>
      <c r="D41" s="37" t="s">
        <v>120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1</v>
      </c>
      <c r="AB41" s="3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192</v>
      </c>
      <c r="B42" s="37" t="s">
        <v>118</v>
      </c>
      <c r="C42" s="37" t="s">
        <v>119</v>
      </c>
      <c r="D42" s="37" t="s">
        <v>120</v>
      </c>
      <c r="E42" s="37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193</v>
      </c>
      <c r="B43" s="37" t="s">
        <v>118</v>
      </c>
      <c r="C43" s="37" t="s">
        <v>119</v>
      </c>
      <c r="D43" s="37" t="s">
        <v>120</v>
      </c>
      <c r="E43" s="37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1</v>
      </c>
      <c r="AA43" s="37">
        <v>1</v>
      </c>
      <c r="AB43" s="37">
        <v>1</v>
      </c>
      <c r="AC43" s="37">
        <v>24</v>
      </c>
      <c r="AD43" s="37">
        <v>168</v>
      </c>
      <c r="AE43" s="37">
        <v>8760</v>
      </c>
    </row>
    <row r="44" spans="1:31">
      <c r="A44" s="37" t="s">
        <v>96</v>
      </c>
      <c r="B44" s="37" t="s">
        <v>121</v>
      </c>
      <c r="C44" s="37" t="s">
        <v>119</v>
      </c>
      <c r="D44" s="37" t="s">
        <v>140</v>
      </c>
      <c r="E44" s="37">
        <v>15.6</v>
      </c>
      <c r="F44" s="37">
        <v>15.6</v>
      </c>
      <c r="G44" s="37">
        <v>15.6</v>
      </c>
      <c r="H44" s="37">
        <v>15.6</v>
      </c>
      <c r="I44" s="37">
        <v>15.6</v>
      </c>
      <c r="J44" s="37">
        <v>21</v>
      </c>
      <c r="K44" s="37">
        <v>21</v>
      </c>
      <c r="L44" s="37">
        <v>21</v>
      </c>
      <c r="M44" s="37">
        <v>21</v>
      </c>
      <c r="N44" s="37">
        <v>21</v>
      </c>
      <c r="O44" s="37">
        <v>21</v>
      </c>
      <c r="P44" s="37">
        <v>21</v>
      </c>
      <c r="Q44" s="37">
        <v>21</v>
      </c>
      <c r="R44" s="37">
        <v>21</v>
      </c>
      <c r="S44" s="37">
        <v>21</v>
      </c>
      <c r="T44" s="37">
        <v>21</v>
      </c>
      <c r="U44" s="37">
        <v>21</v>
      </c>
      <c r="V44" s="37">
        <v>21</v>
      </c>
      <c r="W44" s="37">
        <v>21</v>
      </c>
      <c r="X44" s="37">
        <v>15.6</v>
      </c>
      <c r="Y44" s="37">
        <v>15.6</v>
      </c>
      <c r="Z44" s="37">
        <v>15.6</v>
      </c>
      <c r="AA44" s="37">
        <v>15.6</v>
      </c>
      <c r="AB44" s="37">
        <v>15.6</v>
      </c>
      <c r="AC44" s="37">
        <v>450</v>
      </c>
      <c r="AD44" s="37">
        <v>3058.2</v>
      </c>
      <c r="AE44" s="37">
        <v>159463.29</v>
      </c>
    </row>
    <row r="45" spans="1:31">
      <c r="A45" s="37"/>
      <c r="B45" s="37"/>
      <c r="C45" s="37"/>
      <c r="D45" s="37" t="s">
        <v>138</v>
      </c>
      <c r="E45" s="37">
        <v>15.6</v>
      </c>
      <c r="F45" s="37">
        <v>15.6</v>
      </c>
      <c r="G45" s="37">
        <v>15.6</v>
      </c>
      <c r="H45" s="37">
        <v>15.6</v>
      </c>
      <c r="I45" s="37">
        <v>15.6</v>
      </c>
      <c r="J45" s="37">
        <v>15.6</v>
      </c>
      <c r="K45" s="37">
        <v>15.6</v>
      </c>
      <c r="L45" s="37">
        <v>15.6</v>
      </c>
      <c r="M45" s="37">
        <v>15.6</v>
      </c>
      <c r="N45" s="37">
        <v>15.6</v>
      </c>
      <c r="O45" s="37">
        <v>15.6</v>
      </c>
      <c r="P45" s="37">
        <v>15.6</v>
      </c>
      <c r="Q45" s="37">
        <v>15.6</v>
      </c>
      <c r="R45" s="37">
        <v>15.6</v>
      </c>
      <c r="S45" s="37">
        <v>15.6</v>
      </c>
      <c r="T45" s="37">
        <v>15.6</v>
      </c>
      <c r="U45" s="37">
        <v>15.6</v>
      </c>
      <c r="V45" s="37">
        <v>15.6</v>
      </c>
      <c r="W45" s="37">
        <v>15.6</v>
      </c>
      <c r="X45" s="37">
        <v>15.6</v>
      </c>
      <c r="Y45" s="37">
        <v>15.6</v>
      </c>
      <c r="Z45" s="37">
        <v>15.6</v>
      </c>
      <c r="AA45" s="37">
        <v>15.6</v>
      </c>
      <c r="AB45" s="37">
        <v>15.6</v>
      </c>
      <c r="AC45" s="37">
        <v>374.4</v>
      </c>
      <c r="AD45" s="37"/>
      <c r="AE45" s="37"/>
    </row>
    <row r="46" spans="1:31">
      <c r="A46" s="37"/>
      <c r="B46" s="37"/>
      <c r="C46" s="37"/>
      <c r="D46" s="37" t="s">
        <v>147</v>
      </c>
      <c r="E46" s="37">
        <v>15.6</v>
      </c>
      <c r="F46" s="37">
        <v>15.6</v>
      </c>
      <c r="G46" s="37">
        <v>15.6</v>
      </c>
      <c r="H46" s="37">
        <v>15.6</v>
      </c>
      <c r="I46" s="37">
        <v>15.6</v>
      </c>
      <c r="J46" s="37">
        <v>15.6</v>
      </c>
      <c r="K46" s="37">
        <v>21</v>
      </c>
      <c r="L46" s="37">
        <v>21</v>
      </c>
      <c r="M46" s="37">
        <v>21</v>
      </c>
      <c r="N46" s="37">
        <v>21</v>
      </c>
      <c r="O46" s="37">
        <v>21</v>
      </c>
      <c r="P46" s="37">
        <v>21</v>
      </c>
      <c r="Q46" s="37">
        <v>21</v>
      </c>
      <c r="R46" s="37">
        <v>21</v>
      </c>
      <c r="S46" s="37">
        <v>21</v>
      </c>
      <c r="T46" s="37">
        <v>21</v>
      </c>
      <c r="U46" s="37">
        <v>21</v>
      </c>
      <c r="V46" s="37">
        <v>15.6</v>
      </c>
      <c r="W46" s="37">
        <v>15.6</v>
      </c>
      <c r="X46" s="37">
        <v>15.6</v>
      </c>
      <c r="Y46" s="37">
        <v>15.6</v>
      </c>
      <c r="Z46" s="37">
        <v>15.6</v>
      </c>
      <c r="AA46" s="37">
        <v>15.6</v>
      </c>
      <c r="AB46" s="37">
        <v>15.6</v>
      </c>
      <c r="AC46" s="37">
        <v>433.8</v>
      </c>
      <c r="AD46" s="37"/>
      <c r="AE46" s="37"/>
    </row>
    <row r="47" spans="1:31">
      <c r="A47" s="37"/>
      <c r="B47" s="37"/>
      <c r="C47" s="37"/>
      <c r="D47" s="37" t="s">
        <v>139</v>
      </c>
      <c r="E47" s="37">
        <v>21</v>
      </c>
      <c r="F47" s="37">
        <v>21</v>
      </c>
      <c r="G47" s="37">
        <v>21</v>
      </c>
      <c r="H47" s="37">
        <v>21</v>
      </c>
      <c r="I47" s="37">
        <v>21</v>
      </c>
      <c r="J47" s="37">
        <v>21</v>
      </c>
      <c r="K47" s="37">
        <v>21</v>
      </c>
      <c r="L47" s="37">
        <v>21</v>
      </c>
      <c r="M47" s="37">
        <v>21</v>
      </c>
      <c r="N47" s="37">
        <v>21</v>
      </c>
      <c r="O47" s="37">
        <v>21</v>
      </c>
      <c r="P47" s="37">
        <v>21</v>
      </c>
      <c r="Q47" s="37">
        <v>21</v>
      </c>
      <c r="R47" s="37">
        <v>21</v>
      </c>
      <c r="S47" s="37">
        <v>21</v>
      </c>
      <c r="T47" s="37">
        <v>21</v>
      </c>
      <c r="U47" s="37">
        <v>21</v>
      </c>
      <c r="V47" s="37">
        <v>21</v>
      </c>
      <c r="W47" s="37">
        <v>21</v>
      </c>
      <c r="X47" s="37">
        <v>21</v>
      </c>
      <c r="Y47" s="37">
        <v>21</v>
      </c>
      <c r="Z47" s="37">
        <v>21</v>
      </c>
      <c r="AA47" s="37">
        <v>21</v>
      </c>
      <c r="AB47" s="37">
        <v>21</v>
      </c>
      <c r="AC47" s="37">
        <v>504</v>
      </c>
      <c r="AD47" s="37"/>
      <c r="AE47" s="37"/>
    </row>
    <row r="48" spans="1:31">
      <c r="A48" s="37"/>
      <c r="B48" s="37"/>
      <c r="C48" s="37"/>
      <c r="D48" s="37" t="s">
        <v>145</v>
      </c>
      <c r="E48" s="37">
        <v>15.6</v>
      </c>
      <c r="F48" s="37">
        <v>15.6</v>
      </c>
      <c r="G48" s="37">
        <v>15.6</v>
      </c>
      <c r="H48" s="37">
        <v>15.6</v>
      </c>
      <c r="I48" s="37">
        <v>15.6</v>
      </c>
      <c r="J48" s="37">
        <v>15.6</v>
      </c>
      <c r="K48" s="37">
        <v>15.6</v>
      </c>
      <c r="L48" s="37">
        <v>15.6</v>
      </c>
      <c r="M48" s="37">
        <v>15.6</v>
      </c>
      <c r="N48" s="37">
        <v>15.6</v>
      </c>
      <c r="O48" s="37">
        <v>15.6</v>
      </c>
      <c r="P48" s="37">
        <v>15.6</v>
      </c>
      <c r="Q48" s="37">
        <v>15.6</v>
      </c>
      <c r="R48" s="37">
        <v>15.6</v>
      </c>
      <c r="S48" s="37">
        <v>15.6</v>
      </c>
      <c r="T48" s="37">
        <v>15.6</v>
      </c>
      <c r="U48" s="37">
        <v>15.6</v>
      </c>
      <c r="V48" s="37">
        <v>15.6</v>
      </c>
      <c r="W48" s="37">
        <v>15.6</v>
      </c>
      <c r="X48" s="37">
        <v>15.6</v>
      </c>
      <c r="Y48" s="37">
        <v>15.6</v>
      </c>
      <c r="Z48" s="37">
        <v>15.6</v>
      </c>
      <c r="AA48" s="37">
        <v>15.6</v>
      </c>
      <c r="AB48" s="37">
        <v>15.6</v>
      </c>
      <c r="AC48" s="37">
        <v>374.4</v>
      </c>
      <c r="AD48" s="37"/>
      <c r="AE48" s="37"/>
    </row>
    <row r="49" spans="1:31">
      <c r="A49" s="37" t="s">
        <v>97</v>
      </c>
      <c r="B49" s="37" t="s">
        <v>121</v>
      </c>
      <c r="C49" s="37" t="s">
        <v>119</v>
      </c>
      <c r="D49" s="37" t="s">
        <v>136</v>
      </c>
      <c r="E49" s="37">
        <v>30</v>
      </c>
      <c r="F49" s="37">
        <v>30</v>
      </c>
      <c r="G49" s="37">
        <v>30</v>
      </c>
      <c r="H49" s="37">
        <v>30</v>
      </c>
      <c r="I49" s="37">
        <v>30</v>
      </c>
      <c r="J49" s="37">
        <v>30</v>
      </c>
      <c r="K49" s="37">
        <v>24</v>
      </c>
      <c r="L49" s="37">
        <v>24</v>
      </c>
      <c r="M49" s="37">
        <v>24</v>
      </c>
      <c r="N49" s="37">
        <v>24</v>
      </c>
      <c r="O49" s="37">
        <v>24</v>
      </c>
      <c r="P49" s="37">
        <v>24</v>
      </c>
      <c r="Q49" s="37">
        <v>24</v>
      </c>
      <c r="R49" s="37">
        <v>24</v>
      </c>
      <c r="S49" s="37">
        <v>24</v>
      </c>
      <c r="T49" s="37">
        <v>24</v>
      </c>
      <c r="U49" s="37">
        <v>24</v>
      </c>
      <c r="V49" s="37">
        <v>24</v>
      </c>
      <c r="W49" s="37">
        <v>24</v>
      </c>
      <c r="X49" s="37">
        <v>24</v>
      </c>
      <c r="Y49" s="37">
        <v>24</v>
      </c>
      <c r="Z49" s="37">
        <v>24</v>
      </c>
      <c r="AA49" s="37">
        <v>30</v>
      </c>
      <c r="AB49" s="37">
        <v>30</v>
      </c>
      <c r="AC49" s="37">
        <v>624</v>
      </c>
      <c r="AD49" s="37">
        <v>4488</v>
      </c>
      <c r="AE49" s="37">
        <v>234017.14</v>
      </c>
    </row>
    <row r="50" spans="1:31">
      <c r="A50" s="37"/>
      <c r="B50" s="37"/>
      <c r="C50" s="37"/>
      <c r="D50" s="37" t="s">
        <v>147</v>
      </c>
      <c r="E50" s="37">
        <v>30</v>
      </c>
      <c r="F50" s="37">
        <v>30</v>
      </c>
      <c r="G50" s="37">
        <v>30</v>
      </c>
      <c r="H50" s="37">
        <v>30</v>
      </c>
      <c r="I50" s="37">
        <v>30</v>
      </c>
      <c r="J50" s="37">
        <v>30</v>
      </c>
      <c r="K50" s="37">
        <v>24</v>
      </c>
      <c r="L50" s="37">
        <v>24</v>
      </c>
      <c r="M50" s="37">
        <v>24</v>
      </c>
      <c r="N50" s="37">
        <v>24</v>
      </c>
      <c r="O50" s="37">
        <v>24</v>
      </c>
      <c r="P50" s="37">
        <v>24</v>
      </c>
      <c r="Q50" s="37">
        <v>24</v>
      </c>
      <c r="R50" s="37">
        <v>24</v>
      </c>
      <c r="S50" s="37">
        <v>24</v>
      </c>
      <c r="T50" s="37">
        <v>24</v>
      </c>
      <c r="U50" s="37">
        <v>24</v>
      </c>
      <c r="V50" s="37">
        <v>24</v>
      </c>
      <c r="W50" s="37">
        <v>30</v>
      </c>
      <c r="X50" s="37">
        <v>30</v>
      </c>
      <c r="Y50" s="37">
        <v>30</v>
      </c>
      <c r="Z50" s="37">
        <v>30</v>
      </c>
      <c r="AA50" s="37">
        <v>30</v>
      </c>
      <c r="AB50" s="37">
        <v>30</v>
      </c>
      <c r="AC50" s="37">
        <v>648</v>
      </c>
      <c r="AD50" s="37"/>
      <c r="AE50" s="37"/>
    </row>
    <row r="51" spans="1:31">
      <c r="A51" s="37"/>
      <c r="B51" s="37"/>
      <c r="C51" s="37"/>
      <c r="D51" s="37" t="s">
        <v>139</v>
      </c>
      <c r="E51" s="37">
        <v>30</v>
      </c>
      <c r="F51" s="37">
        <v>30</v>
      </c>
      <c r="G51" s="37">
        <v>30</v>
      </c>
      <c r="H51" s="37">
        <v>30</v>
      </c>
      <c r="I51" s="37">
        <v>30</v>
      </c>
      <c r="J51" s="37">
        <v>30</v>
      </c>
      <c r="K51" s="37">
        <v>30</v>
      </c>
      <c r="L51" s="37">
        <v>30</v>
      </c>
      <c r="M51" s="37">
        <v>30</v>
      </c>
      <c r="N51" s="37">
        <v>30</v>
      </c>
      <c r="O51" s="37">
        <v>30</v>
      </c>
      <c r="P51" s="37">
        <v>30</v>
      </c>
      <c r="Q51" s="37">
        <v>30</v>
      </c>
      <c r="R51" s="37">
        <v>30</v>
      </c>
      <c r="S51" s="37">
        <v>30</v>
      </c>
      <c r="T51" s="37">
        <v>30</v>
      </c>
      <c r="U51" s="37">
        <v>30</v>
      </c>
      <c r="V51" s="37">
        <v>30</v>
      </c>
      <c r="W51" s="37">
        <v>30</v>
      </c>
      <c r="X51" s="37">
        <v>30</v>
      </c>
      <c r="Y51" s="37">
        <v>30</v>
      </c>
      <c r="Z51" s="37">
        <v>30</v>
      </c>
      <c r="AA51" s="37">
        <v>30</v>
      </c>
      <c r="AB51" s="37">
        <v>30</v>
      </c>
      <c r="AC51" s="37">
        <v>720</v>
      </c>
      <c r="AD51" s="37"/>
      <c r="AE51" s="37"/>
    </row>
    <row r="52" spans="1:31">
      <c r="A52" s="37"/>
      <c r="B52" s="37"/>
      <c r="C52" s="37"/>
      <c r="D52" s="37" t="s">
        <v>145</v>
      </c>
      <c r="E52" s="37">
        <v>30</v>
      </c>
      <c r="F52" s="37">
        <v>30</v>
      </c>
      <c r="G52" s="37">
        <v>30</v>
      </c>
      <c r="H52" s="37">
        <v>30</v>
      </c>
      <c r="I52" s="37">
        <v>30</v>
      </c>
      <c r="J52" s="37">
        <v>30</v>
      </c>
      <c r="K52" s="37">
        <v>30</v>
      </c>
      <c r="L52" s="37">
        <v>30</v>
      </c>
      <c r="M52" s="37">
        <v>30</v>
      </c>
      <c r="N52" s="37">
        <v>30</v>
      </c>
      <c r="O52" s="37">
        <v>30</v>
      </c>
      <c r="P52" s="37">
        <v>30</v>
      </c>
      <c r="Q52" s="37">
        <v>30</v>
      </c>
      <c r="R52" s="37">
        <v>30</v>
      </c>
      <c r="S52" s="37">
        <v>30</v>
      </c>
      <c r="T52" s="37">
        <v>30</v>
      </c>
      <c r="U52" s="37">
        <v>30</v>
      </c>
      <c r="V52" s="37">
        <v>30</v>
      </c>
      <c r="W52" s="37">
        <v>30</v>
      </c>
      <c r="X52" s="37">
        <v>30</v>
      </c>
      <c r="Y52" s="37">
        <v>30</v>
      </c>
      <c r="Z52" s="37">
        <v>30</v>
      </c>
      <c r="AA52" s="37">
        <v>30</v>
      </c>
      <c r="AB52" s="37">
        <v>30</v>
      </c>
      <c r="AC52" s="37">
        <v>720</v>
      </c>
      <c r="AD52" s="37"/>
      <c r="AE52" s="37"/>
    </row>
    <row r="53" spans="1:31">
      <c r="A53" s="37" t="s">
        <v>194</v>
      </c>
      <c r="B53" s="37" t="s">
        <v>195</v>
      </c>
      <c r="C53" s="37" t="s">
        <v>119</v>
      </c>
      <c r="D53" s="37" t="s">
        <v>136</v>
      </c>
      <c r="E53" s="37">
        <v>50</v>
      </c>
      <c r="F53" s="37">
        <v>50</v>
      </c>
      <c r="G53" s="37">
        <v>50</v>
      </c>
      <c r="H53" s="37">
        <v>50</v>
      </c>
      <c r="I53" s="37">
        <v>50</v>
      </c>
      <c r="J53" s="37">
        <v>50</v>
      </c>
      <c r="K53" s="37">
        <v>50</v>
      </c>
      <c r="L53" s="37">
        <v>50</v>
      </c>
      <c r="M53" s="37">
        <v>50</v>
      </c>
      <c r="N53" s="37">
        <v>50</v>
      </c>
      <c r="O53" s="37">
        <v>50</v>
      </c>
      <c r="P53" s="37">
        <v>50</v>
      </c>
      <c r="Q53" s="37">
        <v>50</v>
      </c>
      <c r="R53" s="37">
        <v>50</v>
      </c>
      <c r="S53" s="37">
        <v>50</v>
      </c>
      <c r="T53" s="37">
        <v>50</v>
      </c>
      <c r="U53" s="37">
        <v>50</v>
      </c>
      <c r="V53" s="37">
        <v>50</v>
      </c>
      <c r="W53" s="37">
        <v>50</v>
      </c>
      <c r="X53" s="37">
        <v>50</v>
      </c>
      <c r="Y53" s="37">
        <v>50</v>
      </c>
      <c r="Z53" s="37">
        <v>50</v>
      </c>
      <c r="AA53" s="37">
        <v>50</v>
      </c>
      <c r="AB53" s="37">
        <v>50</v>
      </c>
      <c r="AC53" s="37">
        <v>1200</v>
      </c>
      <c r="AD53" s="37">
        <v>8400</v>
      </c>
      <c r="AE53" s="37">
        <v>438000</v>
      </c>
    </row>
    <row r="54" spans="1:31">
      <c r="A54" s="37"/>
      <c r="B54" s="37"/>
      <c r="C54" s="37"/>
      <c r="D54" s="37" t="s">
        <v>144</v>
      </c>
      <c r="E54" s="37">
        <v>50</v>
      </c>
      <c r="F54" s="37">
        <v>50</v>
      </c>
      <c r="G54" s="37">
        <v>50</v>
      </c>
      <c r="H54" s="37">
        <v>50</v>
      </c>
      <c r="I54" s="37">
        <v>50</v>
      </c>
      <c r="J54" s="37">
        <v>50</v>
      </c>
      <c r="K54" s="37">
        <v>50</v>
      </c>
      <c r="L54" s="37">
        <v>50</v>
      </c>
      <c r="M54" s="37">
        <v>50</v>
      </c>
      <c r="N54" s="37">
        <v>50</v>
      </c>
      <c r="O54" s="37">
        <v>50</v>
      </c>
      <c r="P54" s="37">
        <v>50</v>
      </c>
      <c r="Q54" s="37">
        <v>50</v>
      </c>
      <c r="R54" s="37">
        <v>50</v>
      </c>
      <c r="S54" s="37">
        <v>50</v>
      </c>
      <c r="T54" s="37">
        <v>50</v>
      </c>
      <c r="U54" s="37">
        <v>50</v>
      </c>
      <c r="V54" s="37">
        <v>50</v>
      </c>
      <c r="W54" s="37">
        <v>50</v>
      </c>
      <c r="X54" s="37">
        <v>50</v>
      </c>
      <c r="Y54" s="37">
        <v>50</v>
      </c>
      <c r="Z54" s="37">
        <v>50</v>
      </c>
      <c r="AA54" s="37">
        <v>50</v>
      </c>
      <c r="AB54" s="37">
        <v>50</v>
      </c>
      <c r="AC54" s="37">
        <v>1200</v>
      </c>
      <c r="AD54" s="37"/>
      <c r="AE54" s="37"/>
    </row>
    <row r="55" spans="1:31">
      <c r="A55" s="37"/>
      <c r="B55" s="37"/>
      <c r="C55" s="37"/>
      <c r="D55" s="37" t="s">
        <v>145</v>
      </c>
      <c r="E55" s="37">
        <v>50</v>
      </c>
      <c r="F55" s="37">
        <v>50</v>
      </c>
      <c r="G55" s="37">
        <v>50</v>
      </c>
      <c r="H55" s="37">
        <v>50</v>
      </c>
      <c r="I55" s="37">
        <v>50</v>
      </c>
      <c r="J55" s="37">
        <v>50</v>
      </c>
      <c r="K55" s="37">
        <v>50</v>
      </c>
      <c r="L55" s="37">
        <v>50</v>
      </c>
      <c r="M55" s="37">
        <v>50</v>
      </c>
      <c r="N55" s="37">
        <v>50</v>
      </c>
      <c r="O55" s="37">
        <v>50</v>
      </c>
      <c r="P55" s="37">
        <v>50</v>
      </c>
      <c r="Q55" s="37">
        <v>50</v>
      </c>
      <c r="R55" s="37">
        <v>50</v>
      </c>
      <c r="S55" s="37">
        <v>50</v>
      </c>
      <c r="T55" s="37">
        <v>50</v>
      </c>
      <c r="U55" s="37">
        <v>50</v>
      </c>
      <c r="V55" s="37">
        <v>50</v>
      </c>
      <c r="W55" s="37">
        <v>50</v>
      </c>
      <c r="X55" s="37">
        <v>50</v>
      </c>
      <c r="Y55" s="37">
        <v>50</v>
      </c>
      <c r="Z55" s="37">
        <v>50</v>
      </c>
      <c r="AA55" s="37">
        <v>50</v>
      </c>
      <c r="AB55" s="37">
        <v>50</v>
      </c>
      <c r="AC55" s="37">
        <v>1200</v>
      </c>
      <c r="AD55" s="37"/>
      <c r="AE55" s="37"/>
    </row>
    <row r="56" spans="1:31">
      <c r="A56" s="37" t="s">
        <v>316</v>
      </c>
      <c r="B56" s="37" t="s">
        <v>195</v>
      </c>
      <c r="C56" s="37" t="s">
        <v>119</v>
      </c>
      <c r="D56" s="37" t="s">
        <v>120</v>
      </c>
      <c r="E56" s="37">
        <v>30</v>
      </c>
      <c r="F56" s="37">
        <v>30</v>
      </c>
      <c r="G56" s="37">
        <v>30</v>
      </c>
      <c r="H56" s="37">
        <v>30</v>
      </c>
      <c r="I56" s="37">
        <v>30</v>
      </c>
      <c r="J56" s="37">
        <v>30</v>
      </c>
      <c r="K56" s="37">
        <v>30</v>
      </c>
      <c r="L56" s="37">
        <v>30</v>
      </c>
      <c r="M56" s="37">
        <v>30</v>
      </c>
      <c r="N56" s="37">
        <v>30</v>
      </c>
      <c r="O56" s="37">
        <v>30</v>
      </c>
      <c r="P56" s="37">
        <v>30</v>
      </c>
      <c r="Q56" s="37">
        <v>30</v>
      </c>
      <c r="R56" s="37">
        <v>30</v>
      </c>
      <c r="S56" s="37">
        <v>30</v>
      </c>
      <c r="T56" s="37">
        <v>30</v>
      </c>
      <c r="U56" s="37">
        <v>30</v>
      </c>
      <c r="V56" s="37">
        <v>30</v>
      </c>
      <c r="W56" s="37">
        <v>30</v>
      </c>
      <c r="X56" s="37">
        <v>30</v>
      </c>
      <c r="Y56" s="37">
        <v>30</v>
      </c>
      <c r="Z56" s="37">
        <v>30</v>
      </c>
      <c r="AA56" s="37">
        <v>30</v>
      </c>
      <c r="AB56" s="37">
        <v>30</v>
      </c>
      <c r="AC56" s="37">
        <v>720</v>
      </c>
      <c r="AD56" s="37">
        <v>5040</v>
      </c>
      <c r="AE56" s="37">
        <v>262800</v>
      </c>
    </row>
    <row r="57" spans="1:31">
      <c r="A57" s="37" t="s">
        <v>317</v>
      </c>
      <c r="B57" s="37" t="s">
        <v>195</v>
      </c>
      <c r="C57" s="37" t="s">
        <v>119</v>
      </c>
      <c r="D57" s="37" t="s">
        <v>120</v>
      </c>
      <c r="E57" s="37">
        <v>60</v>
      </c>
      <c r="F57" s="37">
        <v>60</v>
      </c>
      <c r="G57" s="37">
        <v>60</v>
      </c>
      <c r="H57" s="37">
        <v>60</v>
      </c>
      <c r="I57" s="37">
        <v>60</v>
      </c>
      <c r="J57" s="37">
        <v>60</v>
      </c>
      <c r="K57" s="37">
        <v>60</v>
      </c>
      <c r="L57" s="37">
        <v>60</v>
      </c>
      <c r="M57" s="37">
        <v>60</v>
      </c>
      <c r="N57" s="37">
        <v>60</v>
      </c>
      <c r="O57" s="37">
        <v>60</v>
      </c>
      <c r="P57" s="37">
        <v>60</v>
      </c>
      <c r="Q57" s="37">
        <v>60</v>
      </c>
      <c r="R57" s="37">
        <v>60</v>
      </c>
      <c r="S57" s="37">
        <v>60</v>
      </c>
      <c r="T57" s="37">
        <v>60</v>
      </c>
      <c r="U57" s="37">
        <v>60</v>
      </c>
      <c r="V57" s="37">
        <v>60</v>
      </c>
      <c r="W57" s="37">
        <v>60</v>
      </c>
      <c r="X57" s="37">
        <v>60</v>
      </c>
      <c r="Y57" s="37">
        <v>60</v>
      </c>
      <c r="Z57" s="37">
        <v>60</v>
      </c>
      <c r="AA57" s="37">
        <v>60</v>
      </c>
      <c r="AB57" s="37">
        <v>60</v>
      </c>
      <c r="AC57" s="37">
        <v>1440</v>
      </c>
      <c r="AD57" s="37">
        <v>10080</v>
      </c>
      <c r="AE57" s="37">
        <v>525600</v>
      </c>
    </row>
    <row r="58" spans="1:31">
      <c r="A58" s="37" t="s">
        <v>142</v>
      </c>
      <c r="B58" s="37" t="s">
        <v>118</v>
      </c>
      <c r="C58" s="37" t="s">
        <v>119</v>
      </c>
      <c r="D58" s="37" t="s">
        <v>136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>
        <v>1</v>
      </c>
      <c r="Q58" s="37">
        <v>1</v>
      </c>
      <c r="R58" s="37">
        <v>1</v>
      </c>
      <c r="S58" s="37">
        <v>1</v>
      </c>
      <c r="T58" s="37">
        <v>1</v>
      </c>
      <c r="U58" s="37">
        <v>1</v>
      </c>
      <c r="V58" s="37">
        <v>1</v>
      </c>
      <c r="W58" s="37">
        <v>1</v>
      </c>
      <c r="X58" s="37">
        <v>1</v>
      </c>
      <c r="Y58" s="37">
        <v>1</v>
      </c>
      <c r="Z58" s="37">
        <v>1</v>
      </c>
      <c r="AA58" s="37">
        <v>0</v>
      </c>
      <c r="AB58" s="37">
        <v>0</v>
      </c>
      <c r="AC58" s="37">
        <v>15</v>
      </c>
      <c r="AD58" s="37">
        <v>86</v>
      </c>
      <c r="AE58" s="37">
        <v>4484.29</v>
      </c>
    </row>
    <row r="59" spans="1:31">
      <c r="A59" s="37"/>
      <c r="B59" s="37"/>
      <c r="C59" s="37"/>
      <c r="D59" s="37" t="s">
        <v>144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1</v>
      </c>
      <c r="O59" s="37">
        <v>1</v>
      </c>
      <c r="P59" s="37">
        <v>1</v>
      </c>
      <c r="Q59" s="37">
        <v>1</v>
      </c>
      <c r="R59" s="37">
        <v>1</v>
      </c>
      <c r="S59" s="37">
        <v>1</v>
      </c>
      <c r="T59" s="37">
        <v>1</v>
      </c>
      <c r="U59" s="37">
        <v>1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11</v>
      </c>
      <c r="AD59" s="37"/>
      <c r="AE59" s="37"/>
    </row>
    <row r="60" spans="1:31">
      <c r="A60" s="37"/>
      <c r="B60" s="37"/>
      <c r="C60" s="37"/>
      <c r="D60" s="37" t="s">
        <v>145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/>
      <c r="AE60" s="37"/>
    </row>
    <row r="61" spans="1:31">
      <c r="A61" s="37" t="s">
        <v>141</v>
      </c>
      <c r="B61" s="37" t="s">
        <v>118</v>
      </c>
      <c r="C61" s="37" t="s">
        <v>119</v>
      </c>
      <c r="D61" s="37" t="s">
        <v>120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7">
        <v>1</v>
      </c>
      <c r="Y61" s="37">
        <v>1</v>
      </c>
      <c r="Z61" s="37">
        <v>1</v>
      </c>
      <c r="AA61" s="37">
        <v>1</v>
      </c>
      <c r="AB61" s="3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133</v>
      </c>
      <c r="B62" s="37" t="s">
        <v>134</v>
      </c>
      <c r="C62" s="37" t="s">
        <v>119</v>
      </c>
      <c r="D62" s="37" t="s">
        <v>120</v>
      </c>
      <c r="E62" s="37">
        <v>4</v>
      </c>
      <c r="F62" s="37">
        <v>4</v>
      </c>
      <c r="G62" s="37">
        <v>4</v>
      </c>
      <c r="H62" s="37">
        <v>4</v>
      </c>
      <c r="I62" s="37">
        <v>4</v>
      </c>
      <c r="J62" s="37">
        <v>4</v>
      </c>
      <c r="K62" s="37">
        <v>4</v>
      </c>
      <c r="L62" s="37">
        <v>4</v>
      </c>
      <c r="M62" s="37">
        <v>4</v>
      </c>
      <c r="N62" s="37">
        <v>4</v>
      </c>
      <c r="O62" s="37">
        <v>4</v>
      </c>
      <c r="P62" s="37">
        <v>4</v>
      </c>
      <c r="Q62" s="37">
        <v>4</v>
      </c>
      <c r="R62" s="37">
        <v>4</v>
      </c>
      <c r="S62" s="37">
        <v>4</v>
      </c>
      <c r="T62" s="37">
        <v>4</v>
      </c>
      <c r="U62" s="37">
        <v>4</v>
      </c>
      <c r="V62" s="37">
        <v>4</v>
      </c>
      <c r="W62" s="37">
        <v>4</v>
      </c>
      <c r="X62" s="37">
        <v>4</v>
      </c>
      <c r="Y62" s="37">
        <v>4</v>
      </c>
      <c r="Z62" s="37">
        <v>4</v>
      </c>
      <c r="AA62" s="37">
        <v>4</v>
      </c>
      <c r="AB62" s="3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196</v>
      </c>
      <c r="B63" s="37" t="s">
        <v>121</v>
      </c>
      <c r="C63" s="37" t="s">
        <v>197</v>
      </c>
      <c r="D63" s="37" t="s">
        <v>120</v>
      </c>
      <c r="E63" s="37">
        <v>13</v>
      </c>
      <c r="F63" s="37">
        <v>13</v>
      </c>
      <c r="G63" s="37">
        <v>13</v>
      </c>
      <c r="H63" s="37">
        <v>13</v>
      </c>
      <c r="I63" s="37">
        <v>13</v>
      </c>
      <c r="J63" s="37">
        <v>13</v>
      </c>
      <c r="K63" s="37">
        <v>13</v>
      </c>
      <c r="L63" s="37">
        <v>13</v>
      </c>
      <c r="M63" s="37">
        <v>13</v>
      </c>
      <c r="N63" s="37">
        <v>13</v>
      </c>
      <c r="O63" s="37">
        <v>13</v>
      </c>
      <c r="P63" s="37">
        <v>13</v>
      </c>
      <c r="Q63" s="37">
        <v>13</v>
      </c>
      <c r="R63" s="37">
        <v>13</v>
      </c>
      <c r="S63" s="37">
        <v>13</v>
      </c>
      <c r="T63" s="37">
        <v>13</v>
      </c>
      <c r="U63" s="37">
        <v>13</v>
      </c>
      <c r="V63" s="37">
        <v>13</v>
      </c>
      <c r="W63" s="37">
        <v>13</v>
      </c>
      <c r="X63" s="37">
        <v>13</v>
      </c>
      <c r="Y63" s="37">
        <v>13</v>
      </c>
      <c r="Z63" s="37">
        <v>13</v>
      </c>
      <c r="AA63" s="37">
        <v>13</v>
      </c>
      <c r="AB63" s="3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198</v>
      </c>
      <c r="D64" s="37" t="s">
        <v>120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119</v>
      </c>
      <c r="D65" s="37" t="s">
        <v>120</v>
      </c>
      <c r="E65" s="37">
        <v>13</v>
      </c>
      <c r="F65" s="37">
        <v>13</v>
      </c>
      <c r="G65" s="37">
        <v>13</v>
      </c>
      <c r="H65" s="37">
        <v>13</v>
      </c>
      <c r="I65" s="37">
        <v>13</v>
      </c>
      <c r="J65" s="37">
        <v>13</v>
      </c>
      <c r="K65" s="37">
        <v>13</v>
      </c>
      <c r="L65" s="37">
        <v>13</v>
      </c>
      <c r="M65" s="37">
        <v>13</v>
      </c>
      <c r="N65" s="37">
        <v>13</v>
      </c>
      <c r="O65" s="37">
        <v>13</v>
      </c>
      <c r="P65" s="37">
        <v>13</v>
      </c>
      <c r="Q65" s="37">
        <v>13</v>
      </c>
      <c r="R65" s="37">
        <v>13</v>
      </c>
      <c r="S65" s="37">
        <v>13</v>
      </c>
      <c r="T65" s="37">
        <v>13</v>
      </c>
      <c r="U65" s="37">
        <v>13</v>
      </c>
      <c r="V65" s="37">
        <v>13</v>
      </c>
      <c r="W65" s="37">
        <v>13</v>
      </c>
      <c r="X65" s="37">
        <v>13</v>
      </c>
      <c r="Y65" s="37">
        <v>13</v>
      </c>
      <c r="Z65" s="37">
        <v>13</v>
      </c>
      <c r="AA65" s="37">
        <v>13</v>
      </c>
      <c r="AB65" s="37">
        <v>13</v>
      </c>
      <c r="AC65" s="37">
        <v>312</v>
      </c>
      <c r="AD65" s="37">
        <v>2184</v>
      </c>
      <c r="AE65" s="37"/>
    </row>
    <row r="66" spans="1:31">
      <c r="A66" s="37" t="s">
        <v>199</v>
      </c>
      <c r="B66" s="37" t="s">
        <v>121</v>
      </c>
      <c r="C66" s="37" t="s">
        <v>119</v>
      </c>
      <c r="D66" s="37" t="s">
        <v>120</v>
      </c>
      <c r="E66" s="37">
        <v>6.7</v>
      </c>
      <c r="F66" s="37">
        <v>6.7</v>
      </c>
      <c r="G66" s="37">
        <v>6.7</v>
      </c>
      <c r="H66" s="37">
        <v>6.7</v>
      </c>
      <c r="I66" s="37">
        <v>6.7</v>
      </c>
      <c r="J66" s="37">
        <v>6.7</v>
      </c>
      <c r="K66" s="37">
        <v>6.7</v>
      </c>
      <c r="L66" s="37">
        <v>6.7</v>
      </c>
      <c r="M66" s="37">
        <v>6.7</v>
      </c>
      <c r="N66" s="37">
        <v>6.7</v>
      </c>
      <c r="O66" s="37">
        <v>6.7</v>
      </c>
      <c r="P66" s="37">
        <v>6.7</v>
      </c>
      <c r="Q66" s="37">
        <v>6.7</v>
      </c>
      <c r="R66" s="37">
        <v>6.7</v>
      </c>
      <c r="S66" s="37">
        <v>6.7</v>
      </c>
      <c r="T66" s="37">
        <v>6.7</v>
      </c>
      <c r="U66" s="37">
        <v>6.7</v>
      </c>
      <c r="V66" s="37">
        <v>6.7</v>
      </c>
      <c r="W66" s="37">
        <v>6.7</v>
      </c>
      <c r="X66" s="37">
        <v>6.7</v>
      </c>
      <c r="Y66" s="37">
        <v>6.7</v>
      </c>
      <c r="Z66" s="37">
        <v>6.7</v>
      </c>
      <c r="AA66" s="37">
        <v>6.7</v>
      </c>
      <c r="AB66" s="3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200</v>
      </c>
      <c r="B67" s="37" t="s">
        <v>121</v>
      </c>
      <c r="C67" s="37" t="s">
        <v>119</v>
      </c>
      <c r="D67" s="37" t="s">
        <v>120</v>
      </c>
      <c r="E67" s="37">
        <v>60</v>
      </c>
      <c r="F67" s="37">
        <v>60</v>
      </c>
      <c r="G67" s="37">
        <v>60</v>
      </c>
      <c r="H67" s="37">
        <v>60</v>
      </c>
      <c r="I67" s="37">
        <v>60</v>
      </c>
      <c r="J67" s="37">
        <v>60</v>
      </c>
      <c r="K67" s="37">
        <v>60</v>
      </c>
      <c r="L67" s="37">
        <v>60</v>
      </c>
      <c r="M67" s="37">
        <v>60</v>
      </c>
      <c r="N67" s="37">
        <v>60</v>
      </c>
      <c r="O67" s="37">
        <v>60</v>
      </c>
      <c r="P67" s="37">
        <v>60</v>
      </c>
      <c r="Q67" s="37">
        <v>60</v>
      </c>
      <c r="R67" s="37">
        <v>60</v>
      </c>
      <c r="S67" s="37">
        <v>60</v>
      </c>
      <c r="T67" s="37">
        <v>60</v>
      </c>
      <c r="U67" s="37">
        <v>60</v>
      </c>
      <c r="V67" s="37">
        <v>60</v>
      </c>
      <c r="W67" s="37">
        <v>60</v>
      </c>
      <c r="X67" s="37">
        <v>60</v>
      </c>
      <c r="Y67" s="37">
        <v>60</v>
      </c>
      <c r="Z67" s="37">
        <v>60</v>
      </c>
      <c r="AA67" s="37">
        <v>60</v>
      </c>
      <c r="AB67" s="3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201</v>
      </c>
      <c r="B68" s="37" t="s">
        <v>121</v>
      </c>
      <c r="C68" s="37" t="s">
        <v>119</v>
      </c>
      <c r="D68" s="37" t="s">
        <v>120</v>
      </c>
      <c r="E68" s="37">
        <v>16</v>
      </c>
      <c r="F68" s="37">
        <v>16</v>
      </c>
      <c r="G68" s="37">
        <v>16</v>
      </c>
      <c r="H68" s="37">
        <v>16</v>
      </c>
      <c r="I68" s="37">
        <v>16</v>
      </c>
      <c r="J68" s="37">
        <v>16</v>
      </c>
      <c r="K68" s="37">
        <v>16</v>
      </c>
      <c r="L68" s="37">
        <v>16</v>
      </c>
      <c r="M68" s="37">
        <v>16</v>
      </c>
      <c r="N68" s="37">
        <v>16</v>
      </c>
      <c r="O68" s="37">
        <v>16</v>
      </c>
      <c r="P68" s="37">
        <v>16</v>
      </c>
      <c r="Q68" s="37">
        <v>16</v>
      </c>
      <c r="R68" s="37">
        <v>16</v>
      </c>
      <c r="S68" s="37">
        <v>16</v>
      </c>
      <c r="T68" s="37">
        <v>16</v>
      </c>
      <c r="U68" s="37">
        <v>16</v>
      </c>
      <c r="V68" s="37">
        <v>16</v>
      </c>
      <c r="W68" s="37">
        <v>16</v>
      </c>
      <c r="X68" s="37">
        <v>16</v>
      </c>
      <c r="Y68" s="37">
        <v>16</v>
      </c>
      <c r="Z68" s="37">
        <v>16</v>
      </c>
      <c r="AA68" s="37">
        <v>16</v>
      </c>
      <c r="AB68" s="3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143</v>
      </c>
      <c r="B69" s="37" t="s">
        <v>127</v>
      </c>
      <c r="C69" s="37" t="s">
        <v>119</v>
      </c>
      <c r="D69" s="37" t="s">
        <v>120</v>
      </c>
      <c r="E69" s="37">
        <v>120</v>
      </c>
      <c r="F69" s="37">
        <v>120</v>
      </c>
      <c r="G69" s="37">
        <v>120</v>
      </c>
      <c r="H69" s="37">
        <v>120</v>
      </c>
      <c r="I69" s="37">
        <v>120</v>
      </c>
      <c r="J69" s="37">
        <v>120</v>
      </c>
      <c r="K69" s="37">
        <v>120</v>
      </c>
      <c r="L69" s="37">
        <v>120</v>
      </c>
      <c r="M69" s="37">
        <v>120</v>
      </c>
      <c r="N69" s="37">
        <v>120</v>
      </c>
      <c r="O69" s="37">
        <v>120</v>
      </c>
      <c r="P69" s="37">
        <v>120</v>
      </c>
      <c r="Q69" s="37">
        <v>120</v>
      </c>
      <c r="R69" s="37">
        <v>120</v>
      </c>
      <c r="S69" s="37">
        <v>120</v>
      </c>
      <c r="T69" s="37">
        <v>120</v>
      </c>
      <c r="U69" s="37">
        <v>120</v>
      </c>
      <c r="V69" s="37">
        <v>120</v>
      </c>
      <c r="W69" s="37">
        <v>120</v>
      </c>
      <c r="X69" s="37">
        <v>120</v>
      </c>
      <c r="Y69" s="37">
        <v>120</v>
      </c>
      <c r="Z69" s="37">
        <v>120</v>
      </c>
      <c r="AA69" s="37">
        <v>120</v>
      </c>
      <c r="AB69" s="3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125</v>
      </c>
      <c r="B70" s="37" t="s">
        <v>118</v>
      </c>
      <c r="C70" s="37" t="s">
        <v>119</v>
      </c>
      <c r="D70" s="37" t="s">
        <v>120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</row>
    <row r="71" spans="1:31">
      <c r="A71" s="37" t="s">
        <v>126</v>
      </c>
      <c r="B71" s="37" t="s">
        <v>127</v>
      </c>
      <c r="C71" s="37" t="s">
        <v>119</v>
      </c>
      <c r="D71" s="37" t="s">
        <v>120</v>
      </c>
      <c r="E71" s="37">
        <v>0.2</v>
      </c>
      <c r="F71" s="37">
        <v>0.2</v>
      </c>
      <c r="G71" s="37">
        <v>0.2</v>
      </c>
      <c r="H71" s="37">
        <v>0.2</v>
      </c>
      <c r="I71" s="37">
        <v>0.2</v>
      </c>
      <c r="J71" s="37">
        <v>0.2</v>
      </c>
      <c r="K71" s="37">
        <v>0.2</v>
      </c>
      <c r="L71" s="37">
        <v>0.2</v>
      </c>
      <c r="M71" s="37">
        <v>0.2</v>
      </c>
      <c r="N71" s="37">
        <v>0.2</v>
      </c>
      <c r="O71" s="37">
        <v>0.2</v>
      </c>
      <c r="P71" s="37">
        <v>0.2</v>
      </c>
      <c r="Q71" s="37">
        <v>0.2</v>
      </c>
      <c r="R71" s="37">
        <v>0.2</v>
      </c>
      <c r="S71" s="37">
        <v>0.2</v>
      </c>
      <c r="T71" s="37">
        <v>0.2</v>
      </c>
      <c r="U71" s="37">
        <v>0.2</v>
      </c>
      <c r="V71" s="37">
        <v>0.2</v>
      </c>
      <c r="W71" s="37">
        <v>0.2</v>
      </c>
      <c r="X71" s="37">
        <v>0.2</v>
      </c>
      <c r="Y71" s="37">
        <v>0.2</v>
      </c>
      <c r="Z71" s="37">
        <v>0.2</v>
      </c>
      <c r="AA71" s="37">
        <v>0.2</v>
      </c>
      <c r="AB71" s="3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128</v>
      </c>
      <c r="B72" s="37" t="s">
        <v>127</v>
      </c>
      <c r="C72" s="37" t="s">
        <v>129</v>
      </c>
      <c r="D72" s="37" t="s">
        <v>120</v>
      </c>
      <c r="E72" s="37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7">
        <v>1</v>
      </c>
      <c r="AB72" s="3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130</v>
      </c>
      <c r="D73" s="36" t="s">
        <v>120</v>
      </c>
      <c r="E73" s="36">
        <v>0.5</v>
      </c>
      <c r="F73" s="36">
        <v>0.5</v>
      </c>
      <c r="G73" s="36">
        <v>0.5</v>
      </c>
      <c r="H73" s="36">
        <v>0.5</v>
      </c>
      <c r="I73" s="36">
        <v>0.5</v>
      </c>
      <c r="J73" s="36">
        <v>0.5</v>
      </c>
      <c r="K73" s="36">
        <v>0.5</v>
      </c>
      <c r="L73" s="36">
        <v>0.5</v>
      </c>
      <c r="M73" s="36">
        <v>0.5</v>
      </c>
      <c r="N73" s="36">
        <v>0.5</v>
      </c>
      <c r="O73" s="36">
        <v>0.5</v>
      </c>
      <c r="P73" s="36">
        <v>0.5</v>
      </c>
      <c r="Q73" s="36">
        <v>0.5</v>
      </c>
      <c r="R73" s="36">
        <v>0.5</v>
      </c>
      <c r="S73" s="36">
        <v>0.5</v>
      </c>
      <c r="T73" s="36">
        <v>0.5</v>
      </c>
      <c r="U73" s="36">
        <v>0.5</v>
      </c>
      <c r="V73" s="36">
        <v>0.5</v>
      </c>
      <c r="W73" s="36">
        <v>0.5</v>
      </c>
      <c r="X73" s="36">
        <v>0.5</v>
      </c>
      <c r="Y73" s="36">
        <v>0.5</v>
      </c>
      <c r="Z73" s="36">
        <v>0.5</v>
      </c>
      <c r="AA73" s="36">
        <v>0.5</v>
      </c>
      <c r="AB73" s="36">
        <v>0.5</v>
      </c>
      <c r="AC73" s="36">
        <v>12</v>
      </c>
      <c r="AD73" s="36">
        <v>84</v>
      </c>
    </row>
    <row r="74" spans="1:31">
      <c r="C74" s="36" t="s">
        <v>119</v>
      </c>
      <c r="D74" s="36" t="s">
        <v>120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202</v>
      </c>
      <c r="B75" s="36" t="s">
        <v>127</v>
      </c>
      <c r="C75" s="36" t="s">
        <v>119</v>
      </c>
      <c r="D75" s="36" t="s">
        <v>120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318</v>
      </c>
      <c r="B76" s="36" t="s">
        <v>118</v>
      </c>
      <c r="C76" s="36" t="s">
        <v>119</v>
      </c>
      <c r="D76" s="36" t="s">
        <v>120</v>
      </c>
      <c r="E76" s="38">
        <v>0.05</v>
      </c>
      <c r="F76" s="38">
        <v>0.05</v>
      </c>
      <c r="G76" s="38">
        <v>0.05</v>
      </c>
      <c r="H76" s="38">
        <v>0.05</v>
      </c>
      <c r="I76" s="38">
        <v>0.05</v>
      </c>
      <c r="J76" s="38">
        <v>0.05</v>
      </c>
      <c r="K76" s="38">
        <v>0.05</v>
      </c>
      <c r="L76" s="38">
        <v>0.05</v>
      </c>
      <c r="M76" s="38">
        <v>0.05</v>
      </c>
      <c r="N76" s="38">
        <v>0.05</v>
      </c>
      <c r="O76" s="38">
        <v>0.05</v>
      </c>
      <c r="P76" s="38">
        <v>0.05</v>
      </c>
      <c r="Q76" s="38">
        <v>0.05</v>
      </c>
      <c r="R76" s="38">
        <v>0.05</v>
      </c>
      <c r="S76" s="38">
        <v>0.05</v>
      </c>
      <c r="T76" s="38">
        <v>0.05</v>
      </c>
      <c r="U76" s="38">
        <v>0.05</v>
      </c>
      <c r="V76" s="38">
        <v>0.05</v>
      </c>
      <c r="W76" s="38">
        <v>0.05</v>
      </c>
      <c r="X76" s="38">
        <v>0.05</v>
      </c>
      <c r="Y76" s="38">
        <v>0.05</v>
      </c>
      <c r="Z76" s="38">
        <v>0.05</v>
      </c>
      <c r="AA76" s="38">
        <v>0.05</v>
      </c>
      <c r="AB76" s="38">
        <v>0.05</v>
      </c>
      <c r="AC76" s="36">
        <v>1.2</v>
      </c>
      <c r="AD76" s="36">
        <v>8.4</v>
      </c>
      <c r="AE76" s="36">
        <v>438</v>
      </c>
    </row>
    <row r="77" spans="1:31">
      <c r="A77" s="36" t="s">
        <v>319</v>
      </c>
      <c r="B77" s="36" t="s">
        <v>118</v>
      </c>
      <c r="C77" s="36" t="s">
        <v>119</v>
      </c>
      <c r="D77" s="36" t="s">
        <v>120</v>
      </c>
      <c r="E77" s="38">
        <v>0.2</v>
      </c>
      <c r="F77" s="38">
        <v>0.2</v>
      </c>
      <c r="G77" s="38">
        <v>0.2</v>
      </c>
      <c r="H77" s="38">
        <v>0.2</v>
      </c>
      <c r="I77" s="38">
        <v>0.2</v>
      </c>
      <c r="J77" s="38">
        <v>0.2</v>
      </c>
      <c r="K77" s="38">
        <v>0.2</v>
      </c>
      <c r="L77" s="38">
        <v>0.2</v>
      </c>
      <c r="M77" s="38">
        <v>0.2</v>
      </c>
      <c r="N77" s="38">
        <v>0.2</v>
      </c>
      <c r="O77" s="38">
        <v>0.2</v>
      </c>
      <c r="P77" s="38">
        <v>0.2</v>
      </c>
      <c r="Q77" s="38">
        <v>0.2</v>
      </c>
      <c r="R77" s="38">
        <v>0.2</v>
      </c>
      <c r="S77" s="38">
        <v>0.2</v>
      </c>
      <c r="T77" s="38">
        <v>0.2</v>
      </c>
      <c r="U77" s="38">
        <v>0.2</v>
      </c>
      <c r="V77" s="38">
        <v>0.2</v>
      </c>
      <c r="W77" s="38">
        <v>0.2</v>
      </c>
      <c r="X77" s="38">
        <v>0.2</v>
      </c>
      <c r="Y77" s="38">
        <v>0.2</v>
      </c>
      <c r="Z77" s="38">
        <v>0.2</v>
      </c>
      <c r="AA77" s="38">
        <v>0.2</v>
      </c>
      <c r="AB77" s="38">
        <v>0.2</v>
      </c>
      <c r="AC77" s="36">
        <v>4.8</v>
      </c>
      <c r="AD77" s="36">
        <v>33.6</v>
      </c>
      <c r="AE77" s="36">
        <v>1752</v>
      </c>
    </row>
    <row r="78" spans="1:31">
      <c r="A78" s="36" t="s">
        <v>320</v>
      </c>
      <c r="B78" s="36" t="s">
        <v>121</v>
      </c>
      <c r="C78" s="36" t="s">
        <v>119</v>
      </c>
      <c r="D78" s="36" t="s">
        <v>120</v>
      </c>
      <c r="E78" s="38">
        <v>48.8</v>
      </c>
      <c r="F78" s="38">
        <v>48.8</v>
      </c>
      <c r="G78" s="38">
        <v>48.8</v>
      </c>
      <c r="H78" s="38">
        <v>48.8</v>
      </c>
      <c r="I78" s="38">
        <v>48.8</v>
      </c>
      <c r="J78" s="38">
        <v>48.8</v>
      </c>
      <c r="K78" s="38">
        <v>48.8</v>
      </c>
      <c r="L78" s="38">
        <v>48.8</v>
      </c>
      <c r="M78" s="38">
        <v>48.8</v>
      </c>
      <c r="N78" s="38">
        <v>48.8</v>
      </c>
      <c r="O78" s="38">
        <v>48.8</v>
      </c>
      <c r="P78" s="38">
        <v>48.8</v>
      </c>
      <c r="Q78" s="38">
        <v>48.8</v>
      </c>
      <c r="R78" s="38">
        <v>48.8</v>
      </c>
      <c r="S78" s="38">
        <v>48.8</v>
      </c>
      <c r="T78" s="38">
        <v>48.8</v>
      </c>
      <c r="U78" s="38">
        <v>48.8</v>
      </c>
      <c r="V78" s="38">
        <v>48.8</v>
      </c>
      <c r="W78" s="38">
        <v>48.8</v>
      </c>
      <c r="X78" s="38">
        <v>48.8</v>
      </c>
      <c r="Y78" s="38">
        <v>48.8</v>
      </c>
      <c r="Z78" s="38">
        <v>48.8</v>
      </c>
      <c r="AA78" s="38">
        <v>48.8</v>
      </c>
      <c r="AB78" s="38">
        <v>48.8</v>
      </c>
      <c r="AC78" s="36">
        <v>1171.2</v>
      </c>
      <c r="AD78" s="36">
        <v>8198.4</v>
      </c>
      <c r="AE78" s="36">
        <v>427488</v>
      </c>
    </row>
    <row r="79" spans="1:31">
      <c r="A79" s="36" t="s">
        <v>321</v>
      </c>
      <c r="B79" s="36" t="s">
        <v>121</v>
      </c>
      <c r="C79" s="36" t="s">
        <v>119</v>
      </c>
      <c r="D79" s="36" t="s">
        <v>120</v>
      </c>
      <c r="E79" s="38">
        <v>55</v>
      </c>
      <c r="F79" s="38">
        <v>55</v>
      </c>
      <c r="G79" s="38">
        <v>55</v>
      </c>
      <c r="H79" s="38">
        <v>55</v>
      </c>
      <c r="I79" s="38">
        <v>55</v>
      </c>
      <c r="J79" s="38">
        <v>55</v>
      </c>
      <c r="K79" s="38">
        <v>55</v>
      </c>
      <c r="L79" s="38">
        <v>55</v>
      </c>
      <c r="M79" s="38">
        <v>55</v>
      </c>
      <c r="N79" s="38">
        <v>55</v>
      </c>
      <c r="O79" s="38">
        <v>55</v>
      </c>
      <c r="P79" s="38">
        <v>55</v>
      </c>
      <c r="Q79" s="38">
        <v>55</v>
      </c>
      <c r="R79" s="38">
        <v>55</v>
      </c>
      <c r="S79" s="38">
        <v>55</v>
      </c>
      <c r="T79" s="38">
        <v>55</v>
      </c>
      <c r="U79" s="38">
        <v>55</v>
      </c>
      <c r="V79" s="38">
        <v>55</v>
      </c>
      <c r="W79" s="38">
        <v>55</v>
      </c>
      <c r="X79" s="38">
        <v>55</v>
      </c>
      <c r="Y79" s="38">
        <v>55</v>
      </c>
      <c r="Z79" s="38">
        <v>55</v>
      </c>
      <c r="AA79" s="38">
        <v>55</v>
      </c>
      <c r="AB79" s="38">
        <v>55</v>
      </c>
      <c r="AC79" s="36">
        <v>1320</v>
      </c>
      <c r="AD79" s="36">
        <v>9240</v>
      </c>
      <c r="AE79" s="36">
        <v>481800</v>
      </c>
    </row>
    <row r="80" spans="1:31">
      <c r="A80" s="36" t="s">
        <v>322</v>
      </c>
      <c r="B80" s="36" t="s">
        <v>118</v>
      </c>
      <c r="C80" s="36" t="s">
        <v>119</v>
      </c>
      <c r="D80" s="36" t="s">
        <v>120</v>
      </c>
      <c r="E80" s="38">
        <v>0.05</v>
      </c>
      <c r="F80" s="38">
        <v>0.05</v>
      </c>
      <c r="G80" s="38">
        <v>0.05</v>
      </c>
      <c r="H80" s="38">
        <v>0.05</v>
      </c>
      <c r="I80" s="38">
        <v>0.05</v>
      </c>
      <c r="J80" s="38">
        <v>0.05</v>
      </c>
      <c r="K80" s="38">
        <v>0.05</v>
      </c>
      <c r="L80" s="38">
        <v>0.05</v>
      </c>
      <c r="M80" s="38">
        <v>0.05</v>
      </c>
      <c r="N80" s="38">
        <v>0.05</v>
      </c>
      <c r="O80" s="38">
        <v>0.05</v>
      </c>
      <c r="P80" s="38">
        <v>0.05</v>
      </c>
      <c r="Q80" s="38">
        <v>0.05</v>
      </c>
      <c r="R80" s="38">
        <v>0.05</v>
      </c>
      <c r="S80" s="38">
        <v>0.05</v>
      </c>
      <c r="T80" s="38">
        <v>0.05</v>
      </c>
      <c r="U80" s="38">
        <v>0.05</v>
      </c>
      <c r="V80" s="38">
        <v>0.05</v>
      </c>
      <c r="W80" s="38">
        <v>0.05</v>
      </c>
      <c r="X80" s="38">
        <v>0.05</v>
      </c>
      <c r="Y80" s="38">
        <v>0.05</v>
      </c>
      <c r="Z80" s="38">
        <v>0.05</v>
      </c>
      <c r="AA80" s="38">
        <v>0.05</v>
      </c>
      <c r="AB80" s="38">
        <v>0.05</v>
      </c>
      <c r="AC80" s="36">
        <v>1.2</v>
      </c>
      <c r="AD80" s="36">
        <v>8.4</v>
      </c>
      <c r="AE80" s="36">
        <v>438</v>
      </c>
    </row>
    <row r="81" spans="1:31">
      <c r="A81" s="36" t="s">
        <v>323</v>
      </c>
      <c r="B81" s="36" t="s">
        <v>118</v>
      </c>
      <c r="C81" s="36" t="s">
        <v>119</v>
      </c>
      <c r="D81" s="36" t="s">
        <v>120</v>
      </c>
      <c r="E81" s="38">
        <v>0.2</v>
      </c>
      <c r="F81" s="38">
        <v>0.2</v>
      </c>
      <c r="G81" s="38">
        <v>0.2</v>
      </c>
      <c r="H81" s="38">
        <v>0.2</v>
      </c>
      <c r="I81" s="38">
        <v>0.2</v>
      </c>
      <c r="J81" s="38">
        <v>0.2</v>
      </c>
      <c r="K81" s="38">
        <v>0.2</v>
      </c>
      <c r="L81" s="38">
        <v>0.2</v>
      </c>
      <c r="M81" s="38">
        <v>0.2</v>
      </c>
      <c r="N81" s="38">
        <v>0.2</v>
      </c>
      <c r="O81" s="38">
        <v>0.2</v>
      </c>
      <c r="P81" s="38">
        <v>0.2</v>
      </c>
      <c r="Q81" s="38">
        <v>0.2</v>
      </c>
      <c r="R81" s="38">
        <v>0.2</v>
      </c>
      <c r="S81" s="38">
        <v>0.2</v>
      </c>
      <c r="T81" s="38">
        <v>0.2</v>
      </c>
      <c r="U81" s="38">
        <v>0.2</v>
      </c>
      <c r="V81" s="38">
        <v>0.2</v>
      </c>
      <c r="W81" s="38">
        <v>0.2</v>
      </c>
      <c r="X81" s="38">
        <v>0.2</v>
      </c>
      <c r="Y81" s="38">
        <v>0.2</v>
      </c>
      <c r="Z81" s="38">
        <v>0.2</v>
      </c>
      <c r="AA81" s="38">
        <v>0.2</v>
      </c>
      <c r="AB81" s="38">
        <v>0.2</v>
      </c>
      <c r="AC81" s="36">
        <v>4.8</v>
      </c>
      <c r="AD81" s="36">
        <v>33.6</v>
      </c>
      <c r="AE81" s="36">
        <v>1752</v>
      </c>
    </row>
    <row r="82" spans="1:31">
      <c r="A82" s="36" t="s">
        <v>324</v>
      </c>
      <c r="B82" s="36" t="s">
        <v>121</v>
      </c>
      <c r="C82" s="36" t="s">
        <v>119</v>
      </c>
      <c r="D82" s="36" t="s">
        <v>120</v>
      </c>
      <c r="E82" s="38">
        <v>48.8</v>
      </c>
      <c r="F82" s="38">
        <v>48.8</v>
      </c>
      <c r="G82" s="38">
        <v>48.8</v>
      </c>
      <c r="H82" s="38">
        <v>48.8</v>
      </c>
      <c r="I82" s="38">
        <v>48.8</v>
      </c>
      <c r="J82" s="38">
        <v>48.8</v>
      </c>
      <c r="K82" s="38">
        <v>48.8</v>
      </c>
      <c r="L82" s="38">
        <v>48.8</v>
      </c>
      <c r="M82" s="38">
        <v>48.8</v>
      </c>
      <c r="N82" s="38">
        <v>48.8</v>
      </c>
      <c r="O82" s="38">
        <v>48.8</v>
      </c>
      <c r="P82" s="38">
        <v>48.8</v>
      </c>
      <c r="Q82" s="38">
        <v>48.8</v>
      </c>
      <c r="R82" s="38">
        <v>48.8</v>
      </c>
      <c r="S82" s="38">
        <v>48.8</v>
      </c>
      <c r="T82" s="38">
        <v>48.8</v>
      </c>
      <c r="U82" s="38">
        <v>48.8</v>
      </c>
      <c r="V82" s="38">
        <v>48.8</v>
      </c>
      <c r="W82" s="38">
        <v>48.8</v>
      </c>
      <c r="X82" s="38">
        <v>48.8</v>
      </c>
      <c r="Y82" s="38">
        <v>48.8</v>
      </c>
      <c r="Z82" s="38">
        <v>48.8</v>
      </c>
      <c r="AA82" s="38">
        <v>48.8</v>
      </c>
      <c r="AB82" s="38">
        <v>48.8</v>
      </c>
      <c r="AC82" s="36">
        <v>1171.2</v>
      </c>
      <c r="AD82" s="36">
        <v>8198.4</v>
      </c>
      <c r="AE82" s="36">
        <v>427488</v>
      </c>
    </row>
    <row r="83" spans="1:31">
      <c r="A83" s="36" t="s">
        <v>325</v>
      </c>
      <c r="B83" s="36" t="s">
        <v>121</v>
      </c>
      <c r="C83" s="36" t="s">
        <v>119</v>
      </c>
      <c r="D83" s="36" t="s">
        <v>120</v>
      </c>
      <c r="E83" s="38">
        <v>55</v>
      </c>
      <c r="F83" s="38">
        <v>55</v>
      </c>
      <c r="G83" s="38">
        <v>55</v>
      </c>
      <c r="H83" s="38">
        <v>55</v>
      </c>
      <c r="I83" s="38">
        <v>55</v>
      </c>
      <c r="J83" s="38">
        <v>55</v>
      </c>
      <c r="K83" s="38">
        <v>55</v>
      </c>
      <c r="L83" s="38">
        <v>55</v>
      </c>
      <c r="M83" s="38">
        <v>55</v>
      </c>
      <c r="N83" s="38">
        <v>55</v>
      </c>
      <c r="O83" s="38">
        <v>55</v>
      </c>
      <c r="P83" s="38">
        <v>55</v>
      </c>
      <c r="Q83" s="38">
        <v>55</v>
      </c>
      <c r="R83" s="38">
        <v>55</v>
      </c>
      <c r="S83" s="38">
        <v>55</v>
      </c>
      <c r="T83" s="38">
        <v>55</v>
      </c>
      <c r="U83" s="38">
        <v>55</v>
      </c>
      <c r="V83" s="38">
        <v>55</v>
      </c>
      <c r="W83" s="38">
        <v>55</v>
      </c>
      <c r="X83" s="38">
        <v>55</v>
      </c>
      <c r="Y83" s="38">
        <v>55</v>
      </c>
      <c r="Z83" s="38">
        <v>55</v>
      </c>
      <c r="AA83" s="38">
        <v>55</v>
      </c>
      <c r="AB83" s="38">
        <v>55</v>
      </c>
      <c r="AC83" s="36">
        <v>1320</v>
      </c>
      <c r="AD83" s="36">
        <v>9240</v>
      </c>
      <c r="AE83" s="36">
        <v>481800</v>
      </c>
    </row>
    <row r="84" spans="1:31">
      <c r="A84" s="36" t="s">
        <v>326</v>
      </c>
      <c r="B84" s="36" t="s">
        <v>118</v>
      </c>
      <c r="C84" s="36" t="s">
        <v>119</v>
      </c>
      <c r="D84" s="36" t="s">
        <v>120</v>
      </c>
      <c r="E84" s="36">
        <v>0.05</v>
      </c>
      <c r="F84" s="36">
        <v>0.05</v>
      </c>
      <c r="G84" s="36">
        <v>0.05</v>
      </c>
      <c r="H84" s="36">
        <v>0.05</v>
      </c>
      <c r="I84" s="36">
        <v>0.05</v>
      </c>
      <c r="J84" s="36">
        <v>0.05</v>
      </c>
      <c r="K84" s="36">
        <v>0.05</v>
      </c>
      <c r="L84" s="36">
        <v>0.05</v>
      </c>
      <c r="M84" s="36">
        <v>0.05</v>
      </c>
      <c r="N84" s="36">
        <v>0.05</v>
      </c>
      <c r="O84" s="36">
        <v>0.05</v>
      </c>
      <c r="P84" s="36">
        <v>0.05</v>
      </c>
      <c r="Q84" s="36">
        <v>0.05</v>
      </c>
      <c r="R84" s="36">
        <v>0.05</v>
      </c>
      <c r="S84" s="36">
        <v>0.05</v>
      </c>
      <c r="T84" s="36">
        <v>0.05</v>
      </c>
      <c r="U84" s="36">
        <v>0.05</v>
      </c>
      <c r="V84" s="36">
        <v>0.05</v>
      </c>
      <c r="W84" s="36">
        <v>0.05</v>
      </c>
      <c r="X84" s="36">
        <v>0.05</v>
      </c>
      <c r="Y84" s="36">
        <v>0.05</v>
      </c>
      <c r="Z84" s="36">
        <v>0.05</v>
      </c>
      <c r="AA84" s="36">
        <v>0.05</v>
      </c>
      <c r="AB84" s="36">
        <v>0.05</v>
      </c>
      <c r="AC84" s="36">
        <v>1.2</v>
      </c>
      <c r="AD84" s="36">
        <v>8.4</v>
      </c>
      <c r="AE84" s="36">
        <v>438</v>
      </c>
    </row>
    <row r="85" spans="1:31">
      <c r="A85" s="36" t="s">
        <v>327</v>
      </c>
      <c r="B85" s="36" t="s">
        <v>118</v>
      </c>
      <c r="C85" s="36" t="s">
        <v>119</v>
      </c>
      <c r="D85" s="36" t="s">
        <v>120</v>
      </c>
      <c r="E85" s="36">
        <v>0.2</v>
      </c>
      <c r="F85" s="36">
        <v>0.2</v>
      </c>
      <c r="G85" s="36">
        <v>0.2</v>
      </c>
      <c r="H85" s="36">
        <v>0.2</v>
      </c>
      <c r="I85" s="36">
        <v>0.2</v>
      </c>
      <c r="J85" s="36">
        <v>0.2</v>
      </c>
      <c r="K85" s="36">
        <v>0.2</v>
      </c>
      <c r="L85" s="36">
        <v>0.2</v>
      </c>
      <c r="M85" s="36">
        <v>0.2</v>
      </c>
      <c r="N85" s="36">
        <v>0.2</v>
      </c>
      <c r="O85" s="36">
        <v>0.2</v>
      </c>
      <c r="P85" s="36">
        <v>0.2</v>
      </c>
      <c r="Q85" s="36">
        <v>0.2</v>
      </c>
      <c r="R85" s="36">
        <v>0.2</v>
      </c>
      <c r="S85" s="36">
        <v>0.2</v>
      </c>
      <c r="T85" s="36">
        <v>0.2</v>
      </c>
      <c r="U85" s="36">
        <v>0.2</v>
      </c>
      <c r="V85" s="36">
        <v>0.2</v>
      </c>
      <c r="W85" s="36">
        <v>0.2</v>
      </c>
      <c r="X85" s="36">
        <v>0.2</v>
      </c>
      <c r="Y85" s="36">
        <v>0.2</v>
      </c>
      <c r="Z85" s="36">
        <v>0.2</v>
      </c>
      <c r="AA85" s="36">
        <v>0.2</v>
      </c>
      <c r="AB85" s="36">
        <v>0.2</v>
      </c>
      <c r="AC85" s="36">
        <v>4.8</v>
      </c>
      <c r="AD85" s="36">
        <v>33.6</v>
      </c>
      <c r="AE85" s="36">
        <v>1752</v>
      </c>
    </row>
    <row r="86" spans="1:31">
      <c r="A86" s="36" t="s">
        <v>328</v>
      </c>
      <c r="B86" s="36" t="s">
        <v>121</v>
      </c>
      <c r="C86" s="36" t="s">
        <v>119</v>
      </c>
      <c r="D86" s="36" t="s">
        <v>120</v>
      </c>
      <c r="E86" s="36">
        <v>48.8</v>
      </c>
      <c r="F86" s="36">
        <v>48.8</v>
      </c>
      <c r="G86" s="36">
        <v>48.8</v>
      </c>
      <c r="H86" s="36">
        <v>48.8</v>
      </c>
      <c r="I86" s="36">
        <v>48.8</v>
      </c>
      <c r="J86" s="36">
        <v>48.8</v>
      </c>
      <c r="K86" s="36">
        <v>48.8</v>
      </c>
      <c r="L86" s="36">
        <v>48.8</v>
      </c>
      <c r="M86" s="36">
        <v>48.8</v>
      </c>
      <c r="N86" s="36">
        <v>48.8</v>
      </c>
      <c r="O86" s="36">
        <v>48.8</v>
      </c>
      <c r="P86" s="36">
        <v>48.8</v>
      </c>
      <c r="Q86" s="36">
        <v>48.8</v>
      </c>
      <c r="R86" s="36">
        <v>48.8</v>
      </c>
      <c r="S86" s="36">
        <v>48.8</v>
      </c>
      <c r="T86" s="36">
        <v>48.8</v>
      </c>
      <c r="U86" s="36">
        <v>48.8</v>
      </c>
      <c r="V86" s="36">
        <v>48.8</v>
      </c>
      <c r="W86" s="36">
        <v>48.8</v>
      </c>
      <c r="X86" s="36">
        <v>48.8</v>
      </c>
      <c r="Y86" s="36">
        <v>48.8</v>
      </c>
      <c r="Z86" s="36">
        <v>48.8</v>
      </c>
      <c r="AA86" s="36">
        <v>48.8</v>
      </c>
      <c r="AB86" s="36">
        <v>48.8</v>
      </c>
      <c r="AC86" s="36">
        <v>1171.2</v>
      </c>
      <c r="AD86" s="36">
        <v>8198.4</v>
      </c>
      <c r="AE86" s="36">
        <v>427488</v>
      </c>
    </row>
    <row r="87" spans="1:31">
      <c r="A87" s="36" t="s">
        <v>329</v>
      </c>
      <c r="B87" s="36" t="s">
        <v>121</v>
      </c>
      <c r="C87" s="36" t="s">
        <v>119</v>
      </c>
      <c r="D87" s="36" t="s">
        <v>120</v>
      </c>
      <c r="E87" s="36">
        <v>55</v>
      </c>
      <c r="F87" s="36">
        <v>55</v>
      </c>
      <c r="G87" s="36">
        <v>55</v>
      </c>
      <c r="H87" s="36">
        <v>55</v>
      </c>
      <c r="I87" s="36">
        <v>55</v>
      </c>
      <c r="J87" s="36">
        <v>55</v>
      </c>
      <c r="K87" s="36">
        <v>55</v>
      </c>
      <c r="L87" s="36">
        <v>55</v>
      </c>
      <c r="M87" s="36">
        <v>55</v>
      </c>
      <c r="N87" s="36">
        <v>55</v>
      </c>
      <c r="O87" s="36">
        <v>55</v>
      </c>
      <c r="P87" s="36">
        <v>55</v>
      </c>
      <c r="Q87" s="36">
        <v>55</v>
      </c>
      <c r="R87" s="36">
        <v>55</v>
      </c>
      <c r="S87" s="36">
        <v>55</v>
      </c>
      <c r="T87" s="36">
        <v>55</v>
      </c>
      <c r="U87" s="36">
        <v>55</v>
      </c>
      <c r="V87" s="36">
        <v>55</v>
      </c>
      <c r="W87" s="36">
        <v>55</v>
      </c>
      <c r="X87" s="36">
        <v>55</v>
      </c>
      <c r="Y87" s="36">
        <v>55</v>
      </c>
      <c r="Z87" s="36">
        <v>55</v>
      </c>
      <c r="AA87" s="36">
        <v>55</v>
      </c>
      <c r="AB87" s="36">
        <v>55</v>
      </c>
      <c r="AC87" s="36">
        <v>1320</v>
      </c>
      <c r="AD87" s="36">
        <v>9240</v>
      </c>
      <c r="AE87" s="36">
        <v>481800</v>
      </c>
    </row>
    <row r="88" spans="1:31">
      <c r="A88" s="36" t="s">
        <v>330</v>
      </c>
      <c r="B88" s="36" t="s">
        <v>121</v>
      </c>
      <c r="C88" s="36" t="s">
        <v>119</v>
      </c>
      <c r="D88" s="36" t="s">
        <v>120</v>
      </c>
      <c r="E88" s="36">
        <v>60</v>
      </c>
      <c r="F88" s="36">
        <v>60</v>
      </c>
      <c r="G88" s="36">
        <v>60</v>
      </c>
      <c r="H88" s="36">
        <v>60</v>
      </c>
      <c r="I88" s="36">
        <v>60</v>
      </c>
      <c r="J88" s="36">
        <v>60</v>
      </c>
      <c r="K88" s="36">
        <v>60</v>
      </c>
      <c r="L88" s="36">
        <v>60</v>
      </c>
      <c r="M88" s="36">
        <v>60</v>
      </c>
      <c r="N88" s="36">
        <v>60</v>
      </c>
      <c r="O88" s="36">
        <v>60</v>
      </c>
      <c r="P88" s="36">
        <v>60</v>
      </c>
      <c r="Q88" s="36">
        <v>60</v>
      </c>
      <c r="R88" s="36">
        <v>60</v>
      </c>
      <c r="S88" s="36">
        <v>60</v>
      </c>
      <c r="T88" s="36">
        <v>60</v>
      </c>
      <c r="U88" s="36">
        <v>60</v>
      </c>
      <c r="V88" s="36">
        <v>60</v>
      </c>
      <c r="W88" s="36">
        <v>60</v>
      </c>
      <c r="X88" s="36">
        <v>60</v>
      </c>
      <c r="Y88" s="36">
        <v>60</v>
      </c>
      <c r="Z88" s="36">
        <v>60</v>
      </c>
      <c r="AA88" s="36">
        <v>60</v>
      </c>
      <c r="AB88" s="36">
        <v>60</v>
      </c>
      <c r="AC88" s="36">
        <v>1440</v>
      </c>
      <c r="AD88" s="36">
        <v>10080</v>
      </c>
      <c r="AE88" s="36">
        <v>525600</v>
      </c>
    </row>
    <row r="89" spans="1:31">
      <c r="A89" s="36" t="s">
        <v>331</v>
      </c>
      <c r="B89" s="36" t="s">
        <v>121</v>
      </c>
      <c r="C89" s="36" t="s">
        <v>119</v>
      </c>
      <c r="D89" s="36" t="s">
        <v>120</v>
      </c>
      <c r="E89" s="36">
        <v>60</v>
      </c>
      <c r="F89" s="36">
        <v>60</v>
      </c>
      <c r="G89" s="36">
        <v>60</v>
      </c>
      <c r="H89" s="36">
        <v>60</v>
      </c>
      <c r="I89" s="36">
        <v>60</v>
      </c>
      <c r="J89" s="36">
        <v>60</v>
      </c>
      <c r="K89" s="36">
        <v>60</v>
      </c>
      <c r="L89" s="36">
        <v>60</v>
      </c>
      <c r="M89" s="36">
        <v>60</v>
      </c>
      <c r="N89" s="36">
        <v>60</v>
      </c>
      <c r="O89" s="36">
        <v>60</v>
      </c>
      <c r="P89" s="36">
        <v>60</v>
      </c>
      <c r="Q89" s="36">
        <v>60</v>
      </c>
      <c r="R89" s="36">
        <v>60</v>
      </c>
      <c r="S89" s="36">
        <v>60</v>
      </c>
      <c r="T89" s="36">
        <v>60</v>
      </c>
      <c r="U89" s="36">
        <v>60</v>
      </c>
      <c r="V89" s="36">
        <v>60</v>
      </c>
      <c r="W89" s="36">
        <v>60</v>
      </c>
      <c r="X89" s="36">
        <v>60</v>
      </c>
      <c r="Y89" s="36">
        <v>60</v>
      </c>
      <c r="Z89" s="36">
        <v>60</v>
      </c>
      <c r="AA89" s="36">
        <v>60</v>
      </c>
      <c r="AB89" s="36">
        <v>60</v>
      </c>
      <c r="AC89" s="36">
        <v>1440</v>
      </c>
      <c r="AD89" s="36">
        <v>10080</v>
      </c>
      <c r="AE89" s="36">
        <v>525600</v>
      </c>
    </row>
    <row r="90" spans="1:31">
      <c r="A90" s="36" t="s">
        <v>332</v>
      </c>
      <c r="B90" s="36" t="s">
        <v>121</v>
      </c>
      <c r="C90" s="36" t="s">
        <v>119</v>
      </c>
      <c r="D90" s="36" t="s">
        <v>120</v>
      </c>
      <c r="E90" s="36">
        <v>22</v>
      </c>
      <c r="F90" s="36">
        <v>22</v>
      </c>
      <c r="G90" s="36">
        <v>22</v>
      </c>
      <c r="H90" s="36">
        <v>22</v>
      </c>
      <c r="I90" s="36">
        <v>22</v>
      </c>
      <c r="J90" s="36">
        <v>22</v>
      </c>
      <c r="K90" s="36">
        <v>22</v>
      </c>
      <c r="L90" s="36">
        <v>22</v>
      </c>
      <c r="M90" s="36">
        <v>22</v>
      </c>
      <c r="N90" s="36">
        <v>22</v>
      </c>
      <c r="O90" s="36">
        <v>22</v>
      </c>
      <c r="P90" s="36">
        <v>22</v>
      </c>
      <c r="Q90" s="36">
        <v>22</v>
      </c>
      <c r="R90" s="36">
        <v>22</v>
      </c>
      <c r="S90" s="36">
        <v>22</v>
      </c>
      <c r="T90" s="36">
        <v>22</v>
      </c>
      <c r="U90" s="36">
        <v>22</v>
      </c>
      <c r="V90" s="36">
        <v>22</v>
      </c>
      <c r="W90" s="36">
        <v>22</v>
      </c>
      <c r="X90" s="36">
        <v>22</v>
      </c>
      <c r="Y90" s="36">
        <v>22</v>
      </c>
      <c r="Z90" s="36">
        <v>22</v>
      </c>
      <c r="AA90" s="36">
        <v>22</v>
      </c>
      <c r="AB90" s="36">
        <v>22</v>
      </c>
      <c r="AC90" s="36">
        <v>528</v>
      </c>
      <c r="AD90" s="36">
        <v>3696</v>
      </c>
      <c r="AE90" s="36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63" customWidth="1"/>
    <col min="2" max="2" width="30.5" style="62" customWidth="1"/>
    <col min="3" max="18" width="17" style="56" customWidth="1"/>
    <col min="19" max="16384" width="9.33203125" style="56"/>
  </cols>
  <sheetData>
    <row r="1" spans="1:18" ht="20.25">
      <c r="A1" s="54" t="s">
        <v>150</v>
      </c>
      <c r="B1" s="50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58" customFormat="1">
      <c r="A2" s="90"/>
      <c r="B2" s="90"/>
      <c r="C2" s="57" t="s">
        <v>98</v>
      </c>
      <c r="D2" s="57" t="s">
        <v>99</v>
      </c>
      <c r="E2" s="57" t="s">
        <v>100</v>
      </c>
      <c r="F2" s="57" t="s">
        <v>101</v>
      </c>
      <c r="G2" s="57" t="s">
        <v>102</v>
      </c>
      <c r="H2" s="57" t="s">
        <v>103</v>
      </c>
      <c r="I2" s="57" t="s">
        <v>104</v>
      </c>
      <c r="J2" s="57" t="s">
        <v>105</v>
      </c>
      <c r="K2" s="57" t="s">
        <v>106</v>
      </c>
      <c r="L2" s="57" t="s">
        <v>107</v>
      </c>
      <c r="M2" s="57" t="s">
        <v>311</v>
      </c>
      <c r="N2" s="57" t="s">
        <v>108</v>
      </c>
      <c r="O2" s="57" t="s">
        <v>109</v>
      </c>
      <c r="P2" s="57" t="s">
        <v>110</v>
      </c>
      <c r="Q2" s="57" t="s">
        <v>111</v>
      </c>
      <c r="R2" s="57" t="s">
        <v>112</v>
      </c>
    </row>
    <row r="3" spans="1:18">
      <c r="A3" s="49" t="s">
        <v>7</v>
      </c>
      <c r="B3" s="50"/>
      <c r="C3" s="58"/>
    </row>
    <row r="4" spans="1:18">
      <c r="A4" s="51"/>
      <c r="B4" s="52" t="s">
        <v>9</v>
      </c>
      <c r="C4" s="83" t="s">
        <v>10</v>
      </c>
      <c r="D4" s="83" t="s">
        <v>11</v>
      </c>
      <c r="E4" s="83" t="s">
        <v>12</v>
      </c>
      <c r="F4" s="83" t="s">
        <v>13</v>
      </c>
      <c r="G4" s="83" t="s">
        <v>616</v>
      </c>
      <c r="H4" s="83" t="s">
        <v>14</v>
      </c>
      <c r="I4" s="83" t="s">
        <v>15</v>
      </c>
      <c r="J4" s="83" t="s">
        <v>16</v>
      </c>
      <c r="K4" s="83" t="s">
        <v>17</v>
      </c>
      <c r="L4" s="83" t="s">
        <v>18</v>
      </c>
      <c r="M4" s="83" t="s">
        <v>19</v>
      </c>
      <c r="N4" s="83" t="s">
        <v>20</v>
      </c>
      <c r="O4" s="83" t="s">
        <v>21</v>
      </c>
      <c r="P4" s="83" t="s">
        <v>22</v>
      </c>
      <c r="Q4" s="83">
        <v>7</v>
      </c>
      <c r="R4" s="83">
        <v>8</v>
      </c>
    </row>
    <row r="5" spans="1:18">
      <c r="A5" s="51"/>
      <c r="B5" s="52" t="s">
        <v>23</v>
      </c>
      <c r="C5" s="59" t="s">
        <v>24</v>
      </c>
      <c r="D5" s="60" t="s">
        <v>24</v>
      </c>
      <c r="E5" s="60" t="s">
        <v>24</v>
      </c>
      <c r="F5" s="60" t="s">
        <v>24</v>
      </c>
      <c r="G5" s="60" t="s">
        <v>24</v>
      </c>
      <c r="H5" s="60" t="s">
        <v>24</v>
      </c>
      <c r="I5" s="60" t="s">
        <v>24</v>
      </c>
      <c r="J5" s="60" t="s">
        <v>24</v>
      </c>
      <c r="K5" s="60" t="s">
        <v>24</v>
      </c>
      <c r="L5" s="60" t="s">
        <v>24</v>
      </c>
      <c r="M5" s="60" t="s">
        <v>24</v>
      </c>
      <c r="N5" s="60" t="s">
        <v>24</v>
      </c>
      <c r="O5" s="60" t="s">
        <v>24</v>
      </c>
      <c r="P5" s="60" t="s">
        <v>24</v>
      </c>
      <c r="Q5" s="60" t="s">
        <v>24</v>
      </c>
      <c r="R5" s="60" t="s">
        <v>24</v>
      </c>
    </row>
    <row r="6" spans="1:18">
      <c r="A6" s="51"/>
      <c r="B6" s="52" t="s">
        <v>26</v>
      </c>
      <c r="C6" s="84">
        <v>2.7007067959918811</v>
      </c>
      <c r="D6" s="85">
        <v>8.6441310260174724</v>
      </c>
      <c r="E6" s="85">
        <v>1.6122329458390492</v>
      </c>
      <c r="F6" s="85">
        <v>11.808828130640929</v>
      </c>
      <c r="H6" s="85">
        <v>7.554413664187666</v>
      </c>
      <c r="I6" s="85">
        <v>3.0959830561505695</v>
      </c>
      <c r="J6" s="85">
        <v>30.039431354144078</v>
      </c>
      <c r="K6" s="85">
        <v>0</v>
      </c>
      <c r="L6" s="85">
        <v>4.0794804527987036</v>
      </c>
      <c r="M6" s="85">
        <v>11.736584113536626</v>
      </c>
      <c r="N6" s="85">
        <v>3.2113488491499993</v>
      </c>
      <c r="O6" s="85">
        <v>3.5331776938073118</v>
      </c>
      <c r="P6" s="85">
        <v>0</v>
      </c>
      <c r="Q6" s="85">
        <v>0.28644893178335618</v>
      </c>
      <c r="R6" s="85">
        <v>0</v>
      </c>
    </row>
    <row r="7" spans="1:18">
      <c r="A7" s="49" t="s">
        <v>37</v>
      </c>
      <c r="B7" s="50"/>
      <c r="C7" s="58"/>
      <c r="H7" s="82" t="s">
        <v>615</v>
      </c>
    </row>
    <row r="8" spans="1:18">
      <c r="A8" s="51"/>
      <c r="B8" s="49" t="s">
        <v>38</v>
      </c>
      <c r="C8" s="58"/>
    </row>
    <row r="9" spans="1:18">
      <c r="A9" s="51"/>
      <c r="B9" s="52" t="s">
        <v>39</v>
      </c>
      <c r="C9" s="59" t="str">
        <f>BuildingSummary!$C27</f>
        <v>Mass wall</v>
      </c>
      <c r="D9" s="59" t="str">
        <f>BuildingSummary!$C27</f>
        <v>Mass wall</v>
      </c>
      <c r="E9" s="59" t="str">
        <f>BuildingSummary!$C27</f>
        <v>Mass wall</v>
      </c>
      <c r="F9" s="59" t="str">
        <f>BuildingSummary!$C27</f>
        <v>Mass wall</v>
      </c>
      <c r="G9" s="59" t="str">
        <f>BuildingSummary!$C27</f>
        <v>Mass wall</v>
      </c>
      <c r="H9" s="59" t="str">
        <f>BuildingSummary!$C27</f>
        <v>Mass wall</v>
      </c>
      <c r="I9" s="59" t="str">
        <f>BuildingSummary!$C27</f>
        <v>Mass wall</v>
      </c>
      <c r="J9" s="59" t="str">
        <f>BuildingSummary!$C27</f>
        <v>Mass wall</v>
      </c>
      <c r="K9" s="59" t="str">
        <f>BuildingSummary!$C27</f>
        <v>Mass wall</v>
      </c>
      <c r="L9" s="59" t="str">
        <f>BuildingSummary!$C27</f>
        <v>Mass wall</v>
      </c>
      <c r="M9" s="59" t="str">
        <f>BuildingSummary!$C27</f>
        <v>Mass wall</v>
      </c>
      <c r="N9" s="59" t="str">
        <f>BuildingSummary!$C27</f>
        <v>Mass wall</v>
      </c>
      <c r="O9" s="59" t="str">
        <f>BuildingSummary!$C27</f>
        <v>Mass wall</v>
      </c>
      <c r="P9" s="59" t="str">
        <f>BuildingSummary!$C27</f>
        <v>Mass wall</v>
      </c>
      <c r="Q9" s="59" t="str">
        <f>BuildingSummary!$C27</f>
        <v>Mass wall</v>
      </c>
      <c r="R9" s="59" t="str">
        <f>BuildingSummary!$C27</f>
        <v>Mass wall</v>
      </c>
    </row>
    <row r="10" spans="1:18">
      <c r="A10" s="51"/>
      <c r="B10" s="52" t="s">
        <v>266</v>
      </c>
      <c r="C10" s="59">
        <f>1/Miami!$D$60</f>
        <v>0.42069835927639887</v>
      </c>
      <c r="D10" s="59">
        <f>1/Houston!$D$60</f>
        <v>0.42069835927639887</v>
      </c>
      <c r="E10" s="59">
        <f>1/Phoenix!$D$60</f>
        <v>0.42069835927639887</v>
      </c>
      <c r="F10" s="59">
        <f>1/Atlanta!$D$60</f>
        <v>1.1668611435239207</v>
      </c>
      <c r="G10" s="59">
        <f>1/LosAngeles!$D$60</f>
        <v>1.1668611435239207</v>
      </c>
      <c r="H10" s="59">
        <f>1/LasVegas!$D$60</f>
        <v>1.1668611435239207</v>
      </c>
      <c r="I10" s="59">
        <f>1/SanFrancisco!$D$60</f>
        <v>1.1668611435239207</v>
      </c>
      <c r="J10" s="59">
        <f>1/Baltimore!$D$60</f>
        <v>1.1668611435239207</v>
      </c>
      <c r="K10" s="59">
        <f>1/Albuquerque!$D$60</f>
        <v>1.1668611435239207</v>
      </c>
      <c r="L10" s="59">
        <f>1/Seattle!$D$60</f>
        <v>1.1668611435239207</v>
      </c>
      <c r="M10" s="59">
        <f>1/Chicago!$D$60</f>
        <v>1.4326647564469914</v>
      </c>
      <c r="N10" s="59">
        <f>1/Boulder!$D$60</f>
        <v>1.4326647564469914</v>
      </c>
      <c r="O10" s="59">
        <f>1/Minneapolis!$D$60</f>
        <v>1.6920473773265652</v>
      </c>
      <c r="P10" s="59">
        <f>1/Helena!$D$60</f>
        <v>1.6920473773265652</v>
      </c>
      <c r="Q10" s="59">
        <f>1/Duluth!$D$60</f>
        <v>1.9569471624266144</v>
      </c>
      <c r="R10" s="59">
        <f>1/Fairbanks!$D$60</f>
        <v>2.2026431718061672</v>
      </c>
    </row>
    <row r="11" spans="1:18">
      <c r="A11" s="51"/>
      <c r="B11" s="49" t="s">
        <v>41</v>
      </c>
      <c r="C11" s="58"/>
    </row>
    <row r="12" spans="1:18">
      <c r="A12" s="51"/>
      <c r="B12" s="53" t="s">
        <v>39</v>
      </c>
      <c r="C12" s="59" t="s">
        <v>310</v>
      </c>
      <c r="D12" s="59" t="s">
        <v>310</v>
      </c>
      <c r="E12" s="59" t="s">
        <v>310</v>
      </c>
      <c r="F12" s="59" t="s">
        <v>310</v>
      </c>
      <c r="G12" s="59" t="s">
        <v>310</v>
      </c>
      <c r="H12" s="59" t="s">
        <v>310</v>
      </c>
      <c r="I12" s="59" t="s">
        <v>310</v>
      </c>
      <c r="J12" s="59" t="s">
        <v>310</v>
      </c>
      <c r="K12" s="59" t="s">
        <v>310</v>
      </c>
      <c r="L12" s="59" t="s">
        <v>310</v>
      </c>
      <c r="M12" s="59" t="s">
        <v>310</v>
      </c>
      <c r="N12" s="59" t="s">
        <v>310</v>
      </c>
      <c r="O12" s="59" t="s">
        <v>310</v>
      </c>
      <c r="P12" s="59" t="s">
        <v>310</v>
      </c>
      <c r="Q12" s="59" t="s">
        <v>310</v>
      </c>
      <c r="R12" s="59" t="s">
        <v>310</v>
      </c>
    </row>
    <row r="13" spans="1:18">
      <c r="A13" s="51"/>
      <c r="B13" s="52" t="s">
        <v>266</v>
      </c>
      <c r="C13" s="59">
        <f>1/Miami!$D$84</f>
        <v>2.7932960893854748</v>
      </c>
      <c r="D13" s="59">
        <f>1/Houston!$D$84</f>
        <v>2.7932960893854748</v>
      </c>
      <c r="E13" s="59">
        <f>1/Phoenix!$D$84</f>
        <v>2.7932960893854748</v>
      </c>
      <c r="F13" s="59">
        <f>1/Atlanta!$D$84</f>
        <v>2.7932960893854748</v>
      </c>
      <c r="G13" s="59">
        <f>1/LosAngeles!$D$84</f>
        <v>2.7932960893854748</v>
      </c>
      <c r="H13" s="59">
        <f>1/LasVegas!$D$84</f>
        <v>2.7932960893854748</v>
      </c>
      <c r="I13" s="59">
        <f>1/SanFrancisco!$D$84</f>
        <v>2.7932960893854748</v>
      </c>
      <c r="J13" s="59">
        <f>1/Baltimore!$D$84</f>
        <v>2.7932960893854748</v>
      </c>
      <c r="K13" s="59">
        <f>1/Albuquerque!$D$84</f>
        <v>2.7932960893854748</v>
      </c>
      <c r="L13" s="59">
        <f>1/Seattle!$D$84</f>
        <v>2.7932960893854748</v>
      </c>
      <c r="M13" s="59">
        <f>1/Chicago!$D$84</f>
        <v>2.8490028490028494</v>
      </c>
      <c r="N13" s="59">
        <f>1/Boulder!$D$84</f>
        <v>2.8490028490028494</v>
      </c>
      <c r="O13" s="59">
        <f>1/Minneapolis!$D$84</f>
        <v>2.8490028490028494</v>
      </c>
      <c r="P13" s="59">
        <f>1/Helena!$D$84</f>
        <v>2.8490028490028494</v>
      </c>
      <c r="Q13" s="59">
        <f>1/Duluth!$D$84</f>
        <v>2.7932960893854748</v>
      </c>
      <c r="R13" s="59">
        <f>1/Fairbanks!$D$84</f>
        <v>3.7174721189591078</v>
      </c>
    </row>
    <row r="14" spans="1:18">
      <c r="A14" s="51"/>
      <c r="B14" s="49" t="s">
        <v>43</v>
      </c>
      <c r="C14" s="58"/>
    </row>
    <row r="15" spans="1:18">
      <c r="A15" s="51"/>
      <c r="B15" s="52" t="s">
        <v>267</v>
      </c>
      <c r="C15" s="59">
        <f>Miami!$E$87</f>
        <v>5.835</v>
      </c>
      <c r="D15" s="59">
        <f>Houston!$E$87</f>
        <v>5.835</v>
      </c>
      <c r="E15" s="59">
        <f>Phoenix!$E$87</f>
        <v>5.835</v>
      </c>
      <c r="F15" s="59">
        <f>Atlanta!$E$87</f>
        <v>3.2410000000000001</v>
      </c>
      <c r="G15" s="59">
        <f>LosAngeles!$E$87</f>
        <v>3.2410000000000001</v>
      </c>
      <c r="H15" s="59">
        <f>LasVegas!$E$87</f>
        <v>3.2410000000000001</v>
      </c>
      <c r="I15" s="59">
        <f>SanFrancisco!$E$87</f>
        <v>5.835</v>
      </c>
      <c r="J15" s="59">
        <f>Baltimore!$E$87</f>
        <v>3.2410000000000001</v>
      </c>
      <c r="K15" s="59">
        <f>Albuquerque!$E$87</f>
        <v>3.2410000000000001</v>
      </c>
      <c r="L15" s="59">
        <f>Seattle!$E$87</f>
        <v>3.2410000000000001</v>
      </c>
      <c r="M15" s="59">
        <f>Chicago!$E$87</f>
        <v>3.2410000000000001</v>
      </c>
      <c r="N15" s="59">
        <f>Boulder!$E$87</f>
        <v>3.2410000000000001</v>
      </c>
      <c r="O15" s="59">
        <f>Minneapolis!$E$87</f>
        <v>3.2410000000000001</v>
      </c>
      <c r="P15" s="59">
        <f>Helena!$E$87</f>
        <v>3.2410000000000001</v>
      </c>
      <c r="Q15" s="59">
        <f>Duluth!$E$87</f>
        <v>3.2410000000000001</v>
      </c>
      <c r="R15" s="59">
        <f>Fairbanks!$E$87</f>
        <v>2.6150000000000002</v>
      </c>
    </row>
    <row r="16" spans="1:18">
      <c r="A16" s="51"/>
      <c r="B16" s="52" t="s">
        <v>44</v>
      </c>
      <c r="C16" s="59">
        <f>Miami!$F$87</f>
        <v>0.251</v>
      </c>
      <c r="D16" s="59">
        <f>Houston!$F$87</f>
        <v>0.251</v>
      </c>
      <c r="E16" s="59">
        <f>Phoenix!$F$87</f>
        <v>0.251</v>
      </c>
      <c r="F16" s="59">
        <f>Atlanta!$F$87</f>
        <v>0.252</v>
      </c>
      <c r="G16" s="59">
        <f>LosAngeles!$F$87</f>
        <v>0.252</v>
      </c>
      <c r="H16" s="59">
        <f>LasVegas!$F$87</f>
        <v>0.252</v>
      </c>
      <c r="I16" s="59">
        <f>SanFrancisco!$F$87</f>
        <v>0.39</v>
      </c>
      <c r="J16" s="59">
        <f>Baltimore!$F$87</f>
        <v>0.38500000000000001</v>
      </c>
      <c r="K16" s="59">
        <f>Albuquerque!$F$87</f>
        <v>0.38500000000000001</v>
      </c>
      <c r="L16" s="59">
        <f>Seattle!$F$87</f>
        <v>0.38500000000000001</v>
      </c>
      <c r="M16" s="59">
        <f>Chicago!$F$87</f>
        <v>0.38500000000000001</v>
      </c>
      <c r="N16" s="59">
        <f>Boulder!$F$87</f>
        <v>0.38500000000000001</v>
      </c>
      <c r="O16" s="59">
        <f>Minneapolis!$F$87</f>
        <v>0.38500000000000001</v>
      </c>
      <c r="P16" s="59">
        <f>Helena!$F$87</f>
        <v>0.38500000000000001</v>
      </c>
      <c r="Q16" s="59">
        <f>Duluth!$F$87</f>
        <v>0.48699999999999999</v>
      </c>
      <c r="R16" s="59">
        <f>Fairbanks!$F$87</f>
        <v>0.70199999999999996</v>
      </c>
    </row>
    <row r="17" spans="1:19">
      <c r="A17" s="51"/>
      <c r="B17" s="52" t="s">
        <v>45</v>
      </c>
      <c r="C17" s="59">
        <f>Miami!$G$87</f>
        <v>0.11</v>
      </c>
      <c r="D17" s="59">
        <f>Houston!$G$87</f>
        <v>0.11</v>
      </c>
      <c r="E17" s="59">
        <f>Phoenix!$G$87</f>
        <v>0.11</v>
      </c>
      <c r="F17" s="59">
        <f>Atlanta!$G$87</f>
        <v>0.16200000000000001</v>
      </c>
      <c r="G17" s="59">
        <f>LosAngeles!$G$87</f>
        <v>0.16200000000000001</v>
      </c>
      <c r="H17" s="59">
        <f>LasVegas!$G$87</f>
        <v>0.16200000000000001</v>
      </c>
      <c r="I17" s="59">
        <f>SanFrancisco!$G$87</f>
        <v>0.223</v>
      </c>
      <c r="J17" s="59">
        <f>Baltimore!$G$87</f>
        <v>0.30499999999999999</v>
      </c>
      <c r="K17" s="59">
        <f>Albuquerque!$G$87</f>
        <v>0.30499999999999999</v>
      </c>
      <c r="L17" s="59">
        <f>Seattle!$G$87</f>
        <v>0.30499999999999999</v>
      </c>
      <c r="M17" s="59">
        <f>Chicago!$G$87</f>
        <v>0.30499999999999999</v>
      </c>
      <c r="N17" s="59">
        <f>Boulder!$G$87</f>
        <v>0.30499999999999999</v>
      </c>
      <c r="O17" s="59">
        <f>Minneapolis!$G$87</f>
        <v>0.30499999999999999</v>
      </c>
      <c r="P17" s="59">
        <f>Helena!$G$87</f>
        <v>0.30499999999999999</v>
      </c>
      <c r="Q17" s="59">
        <f>Duluth!$G$87</f>
        <v>0.40899999999999997</v>
      </c>
      <c r="R17" s="59">
        <f>Fairbanks!$G$87</f>
        <v>0.63300000000000001</v>
      </c>
    </row>
    <row r="18" spans="1:19">
      <c r="A18" s="51"/>
      <c r="B18" s="49" t="s">
        <v>46</v>
      </c>
      <c r="C18" s="58"/>
    </row>
    <row r="19" spans="1:19">
      <c r="A19" s="51"/>
      <c r="B19" s="52" t="s">
        <v>267</v>
      </c>
      <c r="C19" s="59" t="s">
        <v>265</v>
      </c>
      <c r="D19" s="59" t="s">
        <v>265</v>
      </c>
      <c r="E19" s="59" t="s">
        <v>265</v>
      </c>
      <c r="F19" s="59" t="s">
        <v>265</v>
      </c>
      <c r="G19" s="59" t="s">
        <v>265</v>
      </c>
      <c r="H19" s="59" t="s">
        <v>265</v>
      </c>
      <c r="I19" s="59" t="s">
        <v>265</v>
      </c>
      <c r="J19" s="59" t="s">
        <v>265</v>
      </c>
      <c r="K19" s="59" t="s">
        <v>265</v>
      </c>
      <c r="L19" s="59" t="s">
        <v>265</v>
      </c>
      <c r="M19" s="59" t="s">
        <v>265</v>
      </c>
      <c r="N19" s="59" t="s">
        <v>265</v>
      </c>
      <c r="O19" s="59" t="s">
        <v>265</v>
      </c>
      <c r="P19" s="59" t="s">
        <v>265</v>
      </c>
      <c r="Q19" s="59" t="s">
        <v>265</v>
      </c>
      <c r="R19" s="59" t="s">
        <v>265</v>
      </c>
    </row>
    <row r="20" spans="1:19">
      <c r="A20" s="51"/>
      <c r="B20" s="52" t="s">
        <v>44</v>
      </c>
      <c r="C20" s="59" t="s">
        <v>265</v>
      </c>
      <c r="D20" s="59" t="s">
        <v>265</v>
      </c>
      <c r="E20" s="59" t="s">
        <v>265</v>
      </c>
      <c r="F20" s="59" t="s">
        <v>265</v>
      </c>
      <c r="G20" s="59" t="s">
        <v>265</v>
      </c>
      <c r="H20" s="59" t="s">
        <v>265</v>
      </c>
      <c r="I20" s="59" t="s">
        <v>265</v>
      </c>
      <c r="J20" s="59" t="s">
        <v>265</v>
      </c>
      <c r="K20" s="59" t="s">
        <v>265</v>
      </c>
      <c r="L20" s="59" t="s">
        <v>265</v>
      </c>
      <c r="M20" s="59" t="s">
        <v>265</v>
      </c>
      <c r="N20" s="59" t="s">
        <v>265</v>
      </c>
      <c r="O20" s="59" t="s">
        <v>265</v>
      </c>
      <c r="P20" s="59" t="s">
        <v>265</v>
      </c>
      <c r="Q20" s="59" t="s">
        <v>265</v>
      </c>
      <c r="R20" s="59" t="s">
        <v>265</v>
      </c>
    </row>
    <row r="21" spans="1:19">
      <c r="A21" s="51"/>
      <c r="B21" s="52" t="s">
        <v>45</v>
      </c>
      <c r="C21" s="59" t="s">
        <v>265</v>
      </c>
      <c r="D21" s="59" t="s">
        <v>265</v>
      </c>
      <c r="E21" s="59" t="s">
        <v>265</v>
      </c>
      <c r="F21" s="59" t="s">
        <v>265</v>
      </c>
      <c r="G21" s="59" t="s">
        <v>265</v>
      </c>
      <c r="H21" s="59" t="s">
        <v>265</v>
      </c>
      <c r="I21" s="59" t="s">
        <v>265</v>
      </c>
      <c r="J21" s="59" t="s">
        <v>265</v>
      </c>
      <c r="K21" s="59" t="s">
        <v>265</v>
      </c>
      <c r="L21" s="59" t="s">
        <v>265</v>
      </c>
      <c r="M21" s="59" t="s">
        <v>265</v>
      </c>
      <c r="N21" s="59" t="s">
        <v>265</v>
      </c>
      <c r="O21" s="59" t="s">
        <v>265</v>
      </c>
      <c r="P21" s="59" t="s">
        <v>265</v>
      </c>
      <c r="Q21" s="59" t="s">
        <v>265</v>
      </c>
      <c r="R21" s="59" t="s">
        <v>265</v>
      </c>
    </row>
    <row r="22" spans="1:19">
      <c r="A22" s="51"/>
      <c r="B22" s="49" t="s">
        <v>47</v>
      </c>
      <c r="C22" s="58"/>
    </row>
    <row r="23" spans="1:19">
      <c r="A23" s="51"/>
      <c r="B23" s="52" t="s">
        <v>48</v>
      </c>
      <c r="C23" s="59" t="str">
        <f>BuildingSummary!$C47</f>
        <v>Basement</v>
      </c>
      <c r="D23" s="59" t="str">
        <f>BuildingSummary!$C47</f>
        <v>Basement</v>
      </c>
      <c r="E23" s="59" t="str">
        <f>BuildingSummary!$C47</f>
        <v>Basement</v>
      </c>
      <c r="F23" s="59" t="str">
        <f>BuildingSummary!$C47</f>
        <v>Basement</v>
      </c>
      <c r="G23" s="59" t="str">
        <f>BuildingSummary!$C47</f>
        <v>Basement</v>
      </c>
      <c r="H23" s="59" t="str">
        <f>BuildingSummary!$C47</f>
        <v>Basement</v>
      </c>
      <c r="I23" s="59" t="str">
        <f>BuildingSummary!$C47</f>
        <v>Basement</v>
      </c>
      <c r="J23" s="59" t="str">
        <f>BuildingSummary!$C47</f>
        <v>Basement</v>
      </c>
      <c r="K23" s="59" t="str">
        <f>BuildingSummary!$C47</f>
        <v>Basement</v>
      </c>
      <c r="L23" s="59" t="str">
        <f>BuildingSummary!$C47</f>
        <v>Basement</v>
      </c>
      <c r="M23" s="59" t="str">
        <f>BuildingSummary!$C47</f>
        <v>Basement</v>
      </c>
      <c r="N23" s="59" t="str">
        <f>BuildingSummary!$C47</f>
        <v>Basement</v>
      </c>
      <c r="O23" s="59" t="str">
        <f>BuildingSummary!$C47</f>
        <v>Basement</v>
      </c>
      <c r="P23" s="59" t="str">
        <f>BuildingSummary!$C47</f>
        <v>Basement</v>
      </c>
      <c r="Q23" s="59" t="str">
        <f>BuildingSummary!$C47</f>
        <v>Basement</v>
      </c>
      <c r="R23" s="59" t="str">
        <f>BuildingSummary!$C47</f>
        <v>Basement</v>
      </c>
    </row>
    <row r="24" spans="1:19">
      <c r="A24" s="51"/>
      <c r="B24" s="52" t="s">
        <v>49</v>
      </c>
      <c r="C24" s="59" t="str">
        <f>BuildingSummary!$C48</f>
        <v>4 in slab w/carpet</v>
      </c>
      <c r="D24" s="59" t="str">
        <f>BuildingSummary!$C48</f>
        <v>4 in slab w/carpet</v>
      </c>
      <c r="E24" s="59" t="str">
        <f>BuildingSummary!$C48</f>
        <v>4 in slab w/carpet</v>
      </c>
      <c r="F24" s="59" t="str">
        <f>BuildingSummary!$C48</f>
        <v>4 in slab w/carpet</v>
      </c>
      <c r="G24" s="59" t="str">
        <f>BuildingSummary!$C48</f>
        <v>4 in slab w/carpet</v>
      </c>
      <c r="H24" s="59" t="str">
        <f>BuildingSummary!$C48</f>
        <v>4 in slab w/carpet</v>
      </c>
      <c r="I24" s="59" t="str">
        <f>BuildingSummary!$C48</f>
        <v>4 in slab w/carpet</v>
      </c>
      <c r="J24" s="59" t="str">
        <f>BuildingSummary!$C48</f>
        <v>4 in slab w/carpet</v>
      </c>
      <c r="K24" s="59" t="str">
        <f>BuildingSummary!$C48</f>
        <v>4 in slab w/carpet</v>
      </c>
      <c r="L24" s="59" t="str">
        <f>BuildingSummary!$C48</f>
        <v>4 in slab w/carpet</v>
      </c>
      <c r="M24" s="59" t="str">
        <f>BuildingSummary!$C48</f>
        <v>4 in slab w/carpet</v>
      </c>
      <c r="N24" s="59" t="str">
        <f>BuildingSummary!$C48</f>
        <v>4 in slab w/carpet</v>
      </c>
      <c r="O24" s="59" t="str">
        <f>BuildingSummary!$C48</f>
        <v>4 in slab w/carpet</v>
      </c>
      <c r="P24" s="59" t="str">
        <f>BuildingSummary!$C48</f>
        <v>4 in slab w/carpet</v>
      </c>
      <c r="Q24" s="59" t="str">
        <f>BuildingSummary!$C48</f>
        <v>4 in slab w/carpet</v>
      </c>
      <c r="R24" s="59" t="str">
        <f>BuildingSummary!$C48</f>
        <v>4 in slab w/carpet</v>
      </c>
    </row>
    <row r="25" spans="1:19">
      <c r="A25" s="51"/>
      <c r="B25" s="52" t="s">
        <v>266</v>
      </c>
      <c r="C25" s="59">
        <f>1/Miami!$D$59</f>
        <v>0.53705692803437166</v>
      </c>
      <c r="D25" s="59">
        <f>1/Houston!$D$59</f>
        <v>0.53705692803437166</v>
      </c>
      <c r="E25" s="59">
        <f>1/Phoenix!$D$59</f>
        <v>0.53705692803437166</v>
      </c>
      <c r="F25" s="59">
        <f>1/Atlanta!$D$59</f>
        <v>0.53705692803437166</v>
      </c>
      <c r="G25" s="59">
        <f>1/LosAngeles!$D$59</f>
        <v>0.53705692803437166</v>
      </c>
      <c r="H25" s="59">
        <f>1/LasVegas!$D$59</f>
        <v>0.53705692803437166</v>
      </c>
      <c r="I25" s="59">
        <f>1/SanFrancisco!$D$59</f>
        <v>0.53705692803437166</v>
      </c>
      <c r="J25" s="59">
        <f>1/Baltimore!$D$59</f>
        <v>0.53705692803437166</v>
      </c>
      <c r="K25" s="59">
        <f>1/Albuquerque!$D$59</f>
        <v>0.53705692803437166</v>
      </c>
      <c r="L25" s="59">
        <f>1/Seattle!$D$59</f>
        <v>0.53705692803437166</v>
      </c>
      <c r="M25" s="59">
        <f>1/Chicago!$D$59</f>
        <v>0.53705692803437166</v>
      </c>
      <c r="N25" s="59">
        <f>1/Boulder!$D$59</f>
        <v>0.53705692803437166</v>
      </c>
      <c r="O25" s="59">
        <f>1/Minneapolis!$D$59</f>
        <v>0.53705692803437166</v>
      </c>
      <c r="P25" s="59">
        <f>1/Helena!$D$59</f>
        <v>0.53705692803437166</v>
      </c>
      <c r="Q25" s="59">
        <f>1/Duluth!$D$59</f>
        <v>0.53705692803437166</v>
      </c>
      <c r="R25" s="59">
        <f>1/Fairbanks!$D$59</f>
        <v>0.53705692803437166</v>
      </c>
      <c r="S25" s="59"/>
    </row>
    <row r="26" spans="1:19">
      <c r="A26" s="49" t="s">
        <v>55</v>
      </c>
      <c r="B26" s="50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9">
      <c r="A27" s="51"/>
      <c r="B27" s="49" t="s">
        <v>60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</row>
    <row r="28" spans="1:19">
      <c r="A28" s="51"/>
      <c r="B28" s="52" t="s">
        <v>268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</row>
    <row r="29" spans="1:19">
      <c r="A29" s="51"/>
      <c r="B29" s="52" t="str">
        <f>Miami!A104</f>
        <v>COOLSYS1 CHILLER</v>
      </c>
      <c r="C29" s="59">
        <f>10^(-3)*Miami!$C$104</f>
        <v>3871.93048</v>
      </c>
      <c r="D29" s="59">
        <f>10^(-3)*Houston!$C$104</f>
        <v>3733.1398300000001</v>
      </c>
      <c r="E29" s="59">
        <f>10^(-3)*Phoenix!$C$104</f>
        <v>3802.1311600000004</v>
      </c>
      <c r="F29" s="59">
        <f>10^(-3)*Atlanta!$C$104</f>
        <v>3497.2213099999999</v>
      </c>
      <c r="G29" s="59">
        <f>10^(-3)*LosAngeles!$C$104</f>
        <v>3037.6587500000001</v>
      </c>
      <c r="H29" s="59">
        <f>10^(-3)*LasVegas!$C$104</f>
        <v>3124.1128800000001</v>
      </c>
      <c r="I29" s="59">
        <f>10^(-3)*SanFrancisco!$C$104</f>
        <v>3032.3274700000002</v>
      </c>
      <c r="J29" s="59">
        <f>10^(-3)*Baltimore!$C$104</f>
        <v>3611.47163</v>
      </c>
      <c r="K29" s="59">
        <f>10^(-3)*Albuquerque!$C$104</f>
        <v>2886.1138700000001</v>
      </c>
      <c r="L29" s="59">
        <f>10^(-3)*Seattle!$C$104</f>
        <v>3067.3415500000001</v>
      </c>
      <c r="M29" s="59">
        <f>10^(-3)*Chicago!$C$104</f>
        <v>3885.3543100000002</v>
      </c>
      <c r="N29" s="59">
        <f>10^(-3)*Boulder!$C$104</f>
        <v>2810.5345600000001</v>
      </c>
      <c r="O29" s="59">
        <f>10^(-3)*Minneapolis!$C$104</f>
        <v>3589.9919199999999</v>
      </c>
      <c r="P29" s="59">
        <f>10^(-3)*Helena!$C$104</f>
        <v>2788.8661000000002</v>
      </c>
      <c r="Q29" s="59">
        <f>10^(-3)*Duluth!$C$104</f>
        <v>3405.4115099999999</v>
      </c>
      <c r="R29" s="59">
        <f>10^(-3)*Fairbanks!$C$104</f>
        <v>4069.8471200000004</v>
      </c>
    </row>
    <row r="30" spans="1:19">
      <c r="A30" s="51"/>
      <c r="B30" s="52" t="s">
        <v>269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9">
      <c r="A31" s="51"/>
      <c r="B31" s="52" t="str">
        <f>Miami!A105</f>
        <v>HEATSYS1 BOILER</v>
      </c>
      <c r="C31" s="59">
        <f>10^(-3)*Miami!$C$105</f>
        <v>2569.91183</v>
      </c>
      <c r="D31" s="59">
        <f>10^(-3)*Houston!$C$105</f>
        <v>2854.6992999999998</v>
      </c>
      <c r="E31" s="59">
        <f>10^(-3)*Phoenix!$C$105</f>
        <v>2845.9949900000001</v>
      </c>
      <c r="F31" s="59">
        <f>10^(-3)*Atlanta!$C$105</f>
        <v>2838.0140699999997</v>
      </c>
      <c r="G31" s="59">
        <f>10^(-3)*LosAngeles!$C$105</f>
        <v>2389.8558499999999</v>
      </c>
      <c r="H31" s="59">
        <f>10^(-3)*LasVegas!$C$105</f>
        <v>2668.3190600000003</v>
      </c>
      <c r="I31" s="59">
        <f>10^(-3)*SanFrancisco!$C$105</f>
        <v>2720.9682499999999</v>
      </c>
      <c r="J31" s="59">
        <f>10^(-3)*Baltimore!$C$105</f>
        <v>3094.8152700000001</v>
      </c>
      <c r="K31" s="59">
        <f>10^(-3)*Albuquerque!$C$105</f>
        <v>2739.9770699999999</v>
      </c>
      <c r="L31" s="59">
        <f>10^(-3)*Seattle!$C$105</f>
        <v>2918.5006899999998</v>
      </c>
      <c r="M31" s="59">
        <f>10^(-3)*Chicago!$C$105</f>
        <v>3578.4440199999999</v>
      </c>
      <c r="N31" s="59">
        <f>10^(-3)*Boulder!$C$105</f>
        <v>2941.52936</v>
      </c>
      <c r="O31" s="59">
        <f>10^(-3)*Minneapolis!$C$105</f>
        <v>3509.9911400000001</v>
      </c>
      <c r="P31" s="59">
        <f>10^(-3)*Helena!$C$105</f>
        <v>3275.5530600000002</v>
      </c>
      <c r="Q31" s="59">
        <f>10^(-3)*Duluth!$C$105</f>
        <v>3652.8724700000002</v>
      </c>
      <c r="R31" s="59">
        <f>10^(-3)*Fairbanks!$C$105</f>
        <v>4905.0949900000005</v>
      </c>
    </row>
    <row r="32" spans="1:19">
      <c r="A32" s="51"/>
      <c r="B32" s="49" t="s">
        <v>61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spans="1:18">
      <c r="A33" s="51"/>
      <c r="B33" s="52" t="s">
        <v>62</v>
      </c>
      <c r="C33" s="74">
        <f>Miami!$D$104</f>
        <v>5.5</v>
      </c>
      <c r="D33" s="74">
        <f>Houston!$D$104</f>
        <v>5.5</v>
      </c>
      <c r="E33" s="74">
        <f>Phoenix!$D$104</f>
        <v>5.5</v>
      </c>
      <c r="F33" s="74">
        <f>Atlanta!$D$104</f>
        <v>5.5</v>
      </c>
      <c r="G33" s="74">
        <f>LosAngeles!$D$104</f>
        <v>5.5</v>
      </c>
      <c r="H33" s="74">
        <f>LasVegas!$D$104</f>
        <v>5.5</v>
      </c>
      <c r="I33" s="74">
        <f>SanFrancisco!$D$104</f>
        <v>5.5</v>
      </c>
      <c r="J33" s="74">
        <f>Baltimore!$D$104</f>
        <v>5.5</v>
      </c>
      <c r="K33" s="74">
        <f>Albuquerque!$D$104</f>
        <v>5.5</v>
      </c>
      <c r="L33" s="74">
        <f>Seattle!$D$104</f>
        <v>5.5</v>
      </c>
      <c r="M33" s="74">
        <f>Chicago!$D$104</f>
        <v>5.5</v>
      </c>
      <c r="N33" s="74">
        <f>Boulder!$D$104</f>
        <v>5.5</v>
      </c>
      <c r="O33" s="74">
        <f>Minneapolis!$D$104</f>
        <v>5.5</v>
      </c>
      <c r="P33" s="74">
        <f>Helena!$D$104</f>
        <v>5.5</v>
      </c>
      <c r="Q33" s="74">
        <f>Duluth!$D$104</f>
        <v>5.5</v>
      </c>
      <c r="R33" s="74">
        <f>Fairbanks!$D$104</f>
        <v>5.5</v>
      </c>
    </row>
    <row r="34" spans="1:18">
      <c r="A34" s="51"/>
      <c r="B34" s="52" t="s">
        <v>63</v>
      </c>
      <c r="C34" s="76">
        <f>Miami!$D$105</f>
        <v>0.78</v>
      </c>
      <c r="D34" s="76">
        <f>Houston!$D$105</f>
        <v>0.78</v>
      </c>
      <c r="E34" s="76">
        <f>Phoenix!$D$105</f>
        <v>0.78</v>
      </c>
      <c r="F34" s="76">
        <f>Atlanta!$D$105</f>
        <v>0.78</v>
      </c>
      <c r="G34" s="76">
        <f>LosAngeles!$D$105</f>
        <v>0.78</v>
      </c>
      <c r="H34" s="76">
        <f>LasVegas!$D$105</f>
        <v>0.78</v>
      </c>
      <c r="I34" s="76">
        <f>SanFrancisco!$D$105</f>
        <v>0.78</v>
      </c>
      <c r="J34" s="76">
        <f>Baltimore!$D$105</f>
        <v>0.78</v>
      </c>
      <c r="K34" s="76">
        <f>Albuquerque!$D$105</f>
        <v>0.78</v>
      </c>
      <c r="L34" s="76">
        <f>Seattle!$D$105</f>
        <v>0.78</v>
      </c>
      <c r="M34" s="76">
        <f>Chicago!$D$105</f>
        <v>0.78</v>
      </c>
      <c r="N34" s="76">
        <f>Boulder!$D$105</f>
        <v>0.78</v>
      </c>
      <c r="O34" s="76">
        <f>Minneapolis!$D$105</f>
        <v>0.78</v>
      </c>
      <c r="P34" s="76">
        <f>Helena!$D$105</f>
        <v>0.78</v>
      </c>
      <c r="Q34" s="76">
        <f>Duluth!$D$105</f>
        <v>0.78</v>
      </c>
      <c r="R34" s="76">
        <f>Fairbanks!$D$105</f>
        <v>0.78</v>
      </c>
    </row>
    <row r="35" spans="1:18">
      <c r="A35" s="51"/>
      <c r="B35" s="49" t="s">
        <v>312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>
      <c r="A36" s="51"/>
      <c r="B36" s="52" t="str">
        <f>Miami!A137</f>
        <v>VAV_1_FAN</v>
      </c>
      <c r="C36" s="59" t="s">
        <v>313</v>
      </c>
      <c r="D36" s="59" t="s">
        <v>313</v>
      </c>
      <c r="E36" s="59" t="s">
        <v>314</v>
      </c>
      <c r="F36" s="59" t="s">
        <v>313</v>
      </c>
      <c r="G36" s="59" t="s">
        <v>314</v>
      </c>
      <c r="H36" s="59" t="s">
        <v>314</v>
      </c>
      <c r="I36" s="59" t="s">
        <v>314</v>
      </c>
      <c r="J36" s="59" t="s">
        <v>313</v>
      </c>
      <c r="K36" s="59" t="s">
        <v>314</v>
      </c>
      <c r="L36" s="59" t="s">
        <v>314</v>
      </c>
      <c r="M36" s="59" t="s">
        <v>314</v>
      </c>
      <c r="N36" s="59" t="s">
        <v>314</v>
      </c>
      <c r="O36" s="59" t="s">
        <v>314</v>
      </c>
      <c r="P36" s="59" t="s">
        <v>314</v>
      </c>
      <c r="Q36" s="59" t="s">
        <v>314</v>
      </c>
      <c r="R36" s="59" t="s">
        <v>314</v>
      </c>
    </row>
    <row r="37" spans="1:18">
      <c r="A37" s="51"/>
      <c r="B37" s="52" t="str">
        <f>Miami!A138</f>
        <v>VAV_2_FAN</v>
      </c>
      <c r="C37" s="59" t="s">
        <v>313</v>
      </c>
      <c r="D37" s="59" t="s">
        <v>313</v>
      </c>
      <c r="E37" s="59" t="s">
        <v>314</v>
      </c>
      <c r="F37" s="59" t="s">
        <v>313</v>
      </c>
      <c r="G37" s="59" t="s">
        <v>314</v>
      </c>
      <c r="H37" s="59" t="s">
        <v>314</v>
      </c>
      <c r="I37" s="59" t="s">
        <v>314</v>
      </c>
      <c r="J37" s="59" t="s">
        <v>313</v>
      </c>
      <c r="K37" s="59" t="s">
        <v>314</v>
      </c>
      <c r="L37" s="59" t="s">
        <v>314</v>
      </c>
      <c r="M37" s="59" t="s">
        <v>314</v>
      </c>
      <c r="N37" s="59" t="s">
        <v>314</v>
      </c>
      <c r="O37" s="59" t="s">
        <v>314</v>
      </c>
      <c r="P37" s="59" t="s">
        <v>314</v>
      </c>
      <c r="Q37" s="59" t="s">
        <v>314</v>
      </c>
      <c r="R37" s="59" t="s">
        <v>314</v>
      </c>
    </row>
    <row r="38" spans="1:18">
      <c r="A38" s="51"/>
      <c r="B38" s="52" t="str">
        <f>Miami!A139</f>
        <v>VAV_3_FAN</v>
      </c>
      <c r="C38" s="59" t="s">
        <v>313</v>
      </c>
      <c r="D38" s="59" t="s">
        <v>313</v>
      </c>
      <c r="E38" s="59" t="s">
        <v>314</v>
      </c>
      <c r="F38" s="59" t="s">
        <v>313</v>
      </c>
      <c r="G38" s="59" t="s">
        <v>314</v>
      </c>
      <c r="H38" s="59" t="s">
        <v>314</v>
      </c>
      <c r="I38" s="59" t="s">
        <v>314</v>
      </c>
      <c r="J38" s="59" t="s">
        <v>313</v>
      </c>
      <c r="K38" s="59" t="s">
        <v>314</v>
      </c>
      <c r="L38" s="59" t="s">
        <v>314</v>
      </c>
      <c r="M38" s="59" t="s">
        <v>314</v>
      </c>
      <c r="N38" s="59" t="s">
        <v>314</v>
      </c>
      <c r="O38" s="59" t="s">
        <v>314</v>
      </c>
      <c r="P38" s="59" t="s">
        <v>314</v>
      </c>
      <c r="Q38" s="59" t="s">
        <v>314</v>
      </c>
      <c r="R38" s="59" t="s">
        <v>314</v>
      </c>
    </row>
    <row r="39" spans="1:18">
      <c r="A39" s="51"/>
      <c r="B39" s="52" t="str">
        <f>Miami!A140</f>
        <v>VAV_5_FAN</v>
      </c>
      <c r="C39" s="59" t="s">
        <v>313</v>
      </c>
      <c r="D39" s="59" t="s">
        <v>313</v>
      </c>
      <c r="E39" s="59" t="s">
        <v>314</v>
      </c>
      <c r="F39" s="59" t="s">
        <v>313</v>
      </c>
      <c r="G39" s="59" t="s">
        <v>314</v>
      </c>
      <c r="H39" s="59" t="s">
        <v>314</v>
      </c>
      <c r="I39" s="59" t="s">
        <v>314</v>
      </c>
      <c r="J39" s="59" t="s">
        <v>313</v>
      </c>
      <c r="K39" s="59" t="s">
        <v>314</v>
      </c>
      <c r="L39" s="59" t="s">
        <v>314</v>
      </c>
      <c r="M39" s="59" t="s">
        <v>314</v>
      </c>
      <c r="N39" s="59" t="s">
        <v>314</v>
      </c>
      <c r="O39" s="59" t="s">
        <v>314</v>
      </c>
      <c r="P39" s="59" t="s">
        <v>314</v>
      </c>
      <c r="Q39" s="59" t="s">
        <v>314</v>
      </c>
      <c r="R39" s="59" t="s">
        <v>314</v>
      </c>
    </row>
    <row r="40" spans="1:18">
      <c r="A40" s="51"/>
      <c r="B40" s="49" t="s">
        <v>270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</row>
    <row r="41" spans="1:18">
      <c r="A41" s="51"/>
      <c r="B41" s="52" t="str">
        <f>Miami!A137</f>
        <v>VAV_1_FAN</v>
      </c>
      <c r="C41" s="59">
        <f>Miami!$E$137</f>
        <v>15.31</v>
      </c>
      <c r="D41" s="59">
        <f>Houston!$E$137</f>
        <v>15.47</v>
      </c>
      <c r="E41" s="59">
        <f>Phoenix!$E$137</f>
        <v>16.670000000000002</v>
      </c>
      <c r="F41" s="59">
        <f>Atlanta!$E$137</f>
        <v>14.63</v>
      </c>
      <c r="G41" s="59">
        <f>LosAngeles!$E$137</f>
        <v>13.73</v>
      </c>
      <c r="H41" s="59">
        <f>LasVegas!$E$137</f>
        <v>15.13</v>
      </c>
      <c r="I41" s="59">
        <f>SanFrancisco!$E$137</f>
        <v>15.46</v>
      </c>
      <c r="J41" s="59">
        <f>Baltimore!$E$137</f>
        <v>15.08</v>
      </c>
      <c r="K41" s="59">
        <f>Albuquerque!$E$137</f>
        <v>16.93</v>
      </c>
      <c r="L41" s="59">
        <f>Seattle!$E$137</f>
        <v>15.24</v>
      </c>
      <c r="M41" s="59">
        <f>Chicago!$E$137</f>
        <v>16.97</v>
      </c>
      <c r="N41" s="59">
        <f>Boulder!$E$137</f>
        <v>16.71</v>
      </c>
      <c r="O41" s="59">
        <f>Minneapolis!$E$137</f>
        <v>15.46</v>
      </c>
      <c r="P41" s="59">
        <f>Helena!$E$137</f>
        <v>16.29</v>
      </c>
      <c r="Q41" s="59">
        <f>Duluth!$E$137</f>
        <v>16.5</v>
      </c>
      <c r="R41" s="59">
        <f>Fairbanks!$E$137</f>
        <v>21.22</v>
      </c>
    </row>
    <row r="42" spans="1:18">
      <c r="A42" s="51"/>
      <c r="B42" s="52" t="str">
        <f>Miami!A138</f>
        <v>VAV_2_FAN</v>
      </c>
      <c r="C42" s="59">
        <f>Miami!$E$138</f>
        <v>163.49</v>
      </c>
      <c r="D42" s="59">
        <f>Houston!$E$138</f>
        <v>164.96</v>
      </c>
      <c r="E42" s="59">
        <f>Phoenix!$E$138</f>
        <v>186.51</v>
      </c>
      <c r="F42" s="59">
        <f>Atlanta!$E$138</f>
        <v>160.33000000000001</v>
      </c>
      <c r="G42" s="59">
        <f>LosAngeles!$E$138</f>
        <v>150.31</v>
      </c>
      <c r="H42" s="59">
        <f>LasVegas!$E$138</f>
        <v>170.52</v>
      </c>
      <c r="I42" s="59">
        <f>SanFrancisco!$E$138</f>
        <v>170.37</v>
      </c>
      <c r="J42" s="59">
        <f>Baltimore!$E$138</f>
        <v>165.51</v>
      </c>
      <c r="K42" s="59">
        <f>Albuquerque!$E$138</f>
        <v>188.3</v>
      </c>
      <c r="L42" s="59">
        <f>Seattle!$E$138</f>
        <v>170.91</v>
      </c>
      <c r="M42" s="59">
        <f>Chicago!$E$138</f>
        <v>186.09</v>
      </c>
      <c r="N42" s="59">
        <f>Boulder!$E$138</f>
        <v>186.57</v>
      </c>
      <c r="O42" s="59">
        <f>Minneapolis!$E$138</f>
        <v>171.66</v>
      </c>
      <c r="P42" s="59">
        <f>Helena!$E$138</f>
        <v>182.32</v>
      </c>
      <c r="Q42" s="59">
        <f>Duluth!$E$138</f>
        <v>183.74</v>
      </c>
      <c r="R42" s="59">
        <f>Fairbanks!$E$138</f>
        <v>242.37</v>
      </c>
    </row>
    <row r="43" spans="1:18">
      <c r="A43" s="51"/>
      <c r="B43" s="52" t="str">
        <f>Miami!A139</f>
        <v>VAV_3_FAN</v>
      </c>
      <c r="C43" s="59">
        <f>Miami!$E$139</f>
        <v>17.47</v>
      </c>
      <c r="D43" s="59">
        <f>Houston!$E$139</f>
        <v>17.670000000000002</v>
      </c>
      <c r="E43" s="59">
        <f>Phoenix!$E$139</f>
        <v>19.97</v>
      </c>
      <c r="F43" s="59">
        <f>Atlanta!$E$139</f>
        <v>17.53</v>
      </c>
      <c r="G43" s="59">
        <f>LosAngeles!$E$139</f>
        <v>15.25</v>
      </c>
      <c r="H43" s="59">
        <f>LasVegas!$E$139</f>
        <v>18.38</v>
      </c>
      <c r="I43" s="59">
        <f>SanFrancisco!$E$139</f>
        <v>16.71</v>
      </c>
      <c r="J43" s="59">
        <f>Baltimore!$E$139</f>
        <v>17.73</v>
      </c>
      <c r="K43" s="59">
        <f>Albuquerque!$E$139</f>
        <v>19.2</v>
      </c>
      <c r="L43" s="59">
        <f>Seattle!$E$139</f>
        <v>17.09</v>
      </c>
      <c r="M43" s="59">
        <f>Chicago!$E$139</f>
        <v>19.64</v>
      </c>
      <c r="N43" s="59">
        <f>Boulder!$E$139</f>
        <v>18.73</v>
      </c>
      <c r="O43" s="59">
        <f>Minneapolis!$E$139</f>
        <v>18.07</v>
      </c>
      <c r="P43" s="59">
        <f>Helena!$E$139</f>
        <v>18.440000000000001</v>
      </c>
      <c r="Q43" s="59">
        <f>Duluth!$E$139</f>
        <v>18.36</v>
      </c>
      <c r="R43" s="59">
        <f>Fairbanks!$E$139</f>
        <v>25.11</v>
      </c>
    </row>
    <row r="44" spans="1:18">
      <c r="A44" s="51"/>
      <c r="B44" s="52" t="str">
        <f>Miami!A140</f>
        <v>VAV_5_FAN</v>
      </c>
      <c r="C44" s="59">
        <f>Miami!$E$140</f>
        <v>6.35</v>
      </c>
      <c r="D44" s="59">
        <f>Houston!$E$140</f>
        <v>6.16</v>
      </c>
      <c r="E44" s="59">
        <f>Phoenix!$E$140</f>
        <v>4.55</v>
      </c>
      <c r="F44" s="59">
        <f>Atlanta!$E$140</f>
        <v>6.01</v>
      </c>
      <c r="G44" s="59">
        <f>LosAngeles!$E$140</f>
        <v>5.74</v>
      </c>
      <c r="H44" s="59">
        <f>LasVegas!$E$140</f>
        <v>4.24</v>
      </c>
      <c r="I44" s="59">
        <f>SanFrancisco!$E$140</f>
        <v>3.51</v>
      </c>
      <c r="J44" s="59">
        <f>Baltimore!$E$140</f>
        <v>5.64</v>
      </c>
      <c r="K44" s="59">
        <f>Albuquerque!$E$140</f>
        <v>5.46</v>
      </c>
      <c r="L44" s="59">
        <f>Seattle!$E$140</f>
        <v>4.2300000000000004</v>
      </c>
      <c r="M44" s="59">
        <f>Chicago!$E$140</f>
        <v>6.41</v>
      </c>
      <c r="N44" s="59">
        <f>Boulder!$E$140</f>
        <v>5.37</v>
      </c>
      <c r="O44" s="59">
        <f>Minneapolis!$E$140</f>
        <v>5.37</v>
      </c>
      <c r="P44" s="59">
        <f>Helena!$E$140</f>
        <v>4.95</v>
      </c>
      <c r="Q44" s="59">
        <f>Duluth!$E$140</f>
        <v>5.0999999999999996</v>
      </c>
      <c r="R44" s="59">
        <f>Fairbanks!$E$140</f>
        <v>4.91</v>
      </c>
    </row>
    <row r="45" spans="1:18">
      <c r="A45" s="49" t="s">
        <v>73</v>
      </c>
      <c r="B45" s="5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>
      <c r="A46" s="51"/>
      <c r="B46" s="49" t="s">
        <v>74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</row>
    <row r="47" spans="1:18">
      <c r="A47" s="51"/>
      <c r="B47" s="52" t="s">
        <v>271</v>
      </c>
      <c r="C47" s="75">
        <f>Miami!$B$188/(Miami!$B$28*10^6/3600)</f>
        <v>8.4020549990686574E-2</v>
      </c>
      <c r="D47" s="75">
        <f>Houston!$B$188/(Houston!$B$28*10^6/3600)</f>
        <v>0.10785735227946165</v>
      </c>
      <c r="E47" s="75">
        <f>Phoenix!$B$188/(Phoenix!$B$28*10^6/3600)</f>
        <v>7.8334439814644913E-2</v>
      </c>
      <c r="F47" s="75">
        <f>Atlanta!$B$188/(Atlanta!$B$28*10^6/3600)</f>
        <v>9.8506077538320275E-2</v>
      </c>
      <c r="G47" s="75">
        <f>LosAngeles!$B$188/(LosAngeles!$B$28*10^6/3600)</f>
        <v>5.5557951509469738E-2</v>
      </c>
      <c r="H47" s="75">
        <f>LasVegas!$B$188/(LasVegas!$B$28*10^6/3600)</f>
        <v>9.6278249691315182E-2</v>
      </c>
      <c r="I47" s="75">
        <f>SanFrancisco!$B$188/(SanFrancisco!$B$28*10^6/3600)</f>
        <v>0.14869792716261124</v>
      </c>
      <c r="J47" s="75">
        <f>Baltimore!$B$188/(Baltimore!$B$28*10^6/3600)</f>
        <v>6.9518144115383526E-2</v>
      </c>
      <c r="K47" s="75">
        <f>Albuquerque!$B$188/(Albuquerque!$B$28*10^6/3600)</f>
        <v>3.6972617503863089E-2</v>
      </c>
      <c r="L47" s="75">
        <f>Seattle!$B$188/(Seattle!$B$28*10^6/3600)</f>
        <v>7.1978982473032388E-2</v>
      </c>
      <c r="M47" s="75">
        <f>Chicago!$B$188/(Chicago!$B$28*10^6/3600)</f>
        <v>8.8155093104392526E-2</v>
      </c>
      <c r="N47" s="75">
        <f>Boulder!$B$188/(Boulder!$B$28*10^6/3600)</f>
        <v>3.6974082778631276E-2</v>
      </c>
      <c r="O47" s="75">
        <f>Minneapolis!$B$188/(Minneapolis!$B$28*10^6/3600)</f>
        <v>6.1191691657269509E-2</v>
      </c>
      <c r="P47" s="75">
        <f>Helena!$B$188/(Helena!$B$28*10^6/3600)</f>
        <v>7.7263088318495099E-2</v>
      </c>
      <c r="Q47" s="75">
        <f>Duluth!$B$188/(Duluth!$B$28*10^6/3600)</f>
        <v>6.1294317256492203E-2</v>
      </c>
      <c r="R47" s="75">
        <f>Fairbanks!$B$188/(Fairbanks!$B$28*10^6/3600)</f>
        <v>9.9157321104917082E-2</v>
      </c>
    </row>
    <row r="48" spans="1:18">
      <c r="A48" s="51"/>
      <c r="B48" s="52" t="s">
        <v>272</v>
      </c>
      <c r="C48" s="59">
        <f>Miami!$B$189</f>
        <v>9.9</v>
      </c>
      <c r="D48" s="59">
        <f>Houston!$B$189</f>
        <v>12.06</v>
      </c>
      <c r="E48" s="59">
        <f>Phoenix!$B$189</f>
        <v>8.4499999999999993</v>
      </c>
      <c r="F48" s="59">
        <f>Atlanta!$B$189</f>
        <v>10.09</v>
      </c>
      <c r="G48" s="59">
        <f>LosAngeles!$B$189</f>
        <v>5.32</v>
      </c>
      <c r="H48" s="59">
        <f>LasVegas!$B$189</f>
        <v>9.44</v>
      </c>
      <c r="I48" s="59">
        <f>SanFrancisco!$B$189</f>
        <v>13.31</v>
      </c>
      <c r="J48" s="59">
        <f>Baltimore!$B$189</f>
        <v>7.02</v>
      </c>
      <c r="K48" s="59">
        <f>Albuquerque!$B$189</f>
        <v>3.43</v>
      </c>
      <c r="L48" s="59">
        <f>Seattle!$B$189</f>
        <v>6.29</v>
      </c>
      <c r="M48" s="59">
        <f>Chicago!$B$189</f>
        <v>8.34</v>
      </c>
      <c r="N48" s="59">
        <f>Boulder!$B$189</f>
        <v>3.32</v>
      </c>
      <c r="O48" s="59">
        <f>Minneapolis!$B$189</f>
        <v>5.66</v>
      </c>
      <c r="P48" s="59">
        <f>Helena!$B$189</f>
        <v>6.76</v>
      </c>
      <c r="Q48" s="59">
        <f>Duluth!$B$189</f>
        <v>5.41</v>
      </c>
      <c r="R48" s="59">
        <f>Fairbanks!$B$189</f>
        <v>8.84</v>
      </c>
    </row>
    <row r="49" spans="1:18">
      <c r="A49" s="51"/>
      <c r="B49" s="49" t="s">
        <v>75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</row>
    <row r="50" spans="1:18">
      <c r="A50" s="51"/>
      <c r="B50" s="52" t="s">
        <v>273</v>
      </c>
      <c r="C50" s="75">
        <f>Miami!$C$188/(Miami!$C$28*10^3)</f>
        <v>1.1391023347881042E-2</v>
      </c>
      <c r="D50" s="75">
        <f>Houston!$C$188/(Houston!$C$28*10^3)</f>
        <v>8.0542981100397756E-3</v>
      </c>
      <c r="E50" s="75">
        <f>Phoenix!$C$188/(Phoenix!$C$28*10^3)</f>
        <v>8.1869678353118699E-3</v>
      </c>
      <c r="F50" s="75">
        <f>Atlanta!$C$188/(Atlanta!$C$28*10^3)</f>
        <v>9.6037942343176873E-3</v>
      </c>
      <c r="G50" s="75">
        <f>LosAngeles!$C$188/(LosAngeles!$C$28*10^3)</f>
        <v>8.5954869229514438E-3</v>
      </c>
      <c r="H50" s="75">
        <f>LasVegas!$C$188/(LasVegas!$C$28*10^3)</f>
        <v>7.6789732183036117E-3</v>
      </c>
      <c r="I50" s="75">
        <f>SanFrancisco!$C$188/(SanFrancisco!$C$28*10^3)</f>
        <v>8.5347887227719393E-3</v>
      </c>
      <c r="J50" s="75">
        <f>Baltimore!$C$188/(Baltimore!$C$28*10^3)</f>
        <v>9.7012681325923753E-3</v>
      </c>
      <c r="K50" s="75">
        <f>Albuquerque!$C$188/(Albuquerque!$C$28*10^3)</f>
        <v>6.8960583975364509E-3</v>
      </c>
      <c r="L50" s="75">
        <f>Seattle!$C$188/(Seattle!$C$28*10^3)</f>
        <v>8.4127963685474184E-3</v>
      </c>
      <c r="M50" s="75">
        <f>Chicago!$C$188/(Chicago!$C$28*10^3)</f>
        <v>8.3638602526770623E-3</v>
      </c>
      <c r="N50" s="75">
        <f>Boulder!$C$188/(Boulder!$C$28*10^3)</f>
        <v>6.9085340836535876E-3</v>
      </c>
      <c r="O50" s="75">
        <f>Minneapolis!$C$188/(Minneapolis!$C$28*10^3)</f>
        <v>7.9014564585772537E-3</v>
      </c>
      <c r="P50" s="75">
        <f>Helena!$C$188/(Helena!$C$28*10^3)</f>
        <v>8.0657093424017553E-3</v>
      </c>
      <c r="Q50" s="75">
        <f>Duluth!$C$188/(Duluth!$C$28*10^3)</f>
        <v>7.8832298926466635E-3</v>
      </c>
      <c r="R50" s="75">
        <f>Fairbanks!$C$188/(Fairbanks!$C$28*10^3)</f>
        <v>4.1221341184843113E-3</v>
      </c>
    </row>
    <row r="51" spans="1:18">
      <c r="A51" s="51"/>
      <c r="B51" s="52" t="s">
        <v>272</v>
      </c>
      <c r="C51" s="59">
        <f>Miami!$C$189</f>
        <v>0.1</v>
      </c>
      <c r="D51" s="59">
        <f>Houston!$C$189</f>
        <v>0.44</v>
      </c>
      <c r="E51" s="59">
        <f>Phoenix!$C$189</f>
        <v>0.34</v>
      </c>
      <c r="F51" s="59">
        <f>Atlanta!$C$189</f>
        <v>0.56000000000000005</v>
      </c>
      <c r="G51" s="59">
        <f>LosAngeles!$C$189</f>
        <v>0.17</v>
      </c>
      <c r="H51" s="59">
        <f>LasVegas!$C$189</f>
        <v>0.26</v>
      </c>
      <c r="I51" s="59">
        <f>SanFrancisco!$C$189</f>
        <v>0.65</v>
      </c>
      <c r="J51" s="59">
        <f>Baltimore!$C$189</f>
        <v>0.93</v>
      </c>
      <c r="K51" s="59">
        <f>Albuquerque!$C$189</f>
        <v>0.39</v>
      </c>
      <c r="L51" s="59">
        <f>Seattle!$C$189</f>
        <v>0.87</v>
      </c>
      <c r="M51" s="59">
        <f>Chicago!$C$189</f>
        <v>1.23</v>
      </c>
      <c r="N51" s="59">
        <f>Boulder!$C$189</f>
        <v>0.61</v>
      </c>
      <c r="O51" s="59">
        <f>Minneapolis!$C$189</f>
        <v>1.46</v>
      </c>
      <c r="P51" s="59">
        <f>Helena!$C$189</f>
        <v>1.1399999999999999</v>
      </c>
      <c r="Q51" s="59">
        <f>Duluth!$C$189</f>
        <v>1.74</v>
      </c>
      <c r="R51" s="59">
        <f>Fairbanks!$C$189</f>
        <v>1.59</v>
      </c>
    </row>
    <row r="52" spans="1:18">
      <c r="A52" s="51"/>
      <c r="B52" s="49" t="s">
        <v>76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>
      <c r="A53" s="51"/>
      <c r="B53" s="52" t="s">
        <v>274</v>
      </c>
      <c r="C53" s="59">
        <f>Miami!$E$189</f>
        <v>10</v>
      </c>
      <c r="D53" s="59">
        <f>Houston!$E$189</f>
        <v>12.5</v>
      </c>
      <c r="E53" s="59">
        <f>Phoenix!$E$189</f>
        <v>8.7899999999999991</v>
      </c>
      <c r="F53" s="59">
        <f>Atlanta!$E$189</f>
        <v>10.64</v>
      </c>
      <c r="G53" s="59">
        <f>LosAngeles!$E$189</f>
        <v>5.49</v>
      </c>
      <c r="H53" s="59">
        <f>LasVegas!$E$189</f>
        <v>9.6999999999999993</v>
      </c>
      <c r="I53" s="59">
        <f>SanFrancisco!$E$189</f>
        <v>13.96</v>
      </c>
      <c r="J53" s="59">
        <f>Baltimore!$E$189</f>
        <v>7.95</v>
      </c>
      <c r="K53" s="59">
        <f>Albuquerque!$E$189</f>
        <v>3.81</v>
      </c>
      <c r="L53" s="59">
        <f>Seattle!$E$189</f>
        <v>7.16</v>
      </c>
      <c r="M53" s="59">
        <f>Chicago!$E$189</f>
        <v>9.57</v>
      </c>
      <c r="N53" s="59">
        <f>Boulder!$E$189</f>
        <v>3.93</v>
      </c>
      <c r="O53" s="59">
        <f>Minneapolis!$E$189</f>
        <v>7.12</v>
      </c>
      <c r="P53" s="59">
        <f>Helena!$E$189</f>
        <v>7.9</v>
      </c>
      <c r="Q53" s="59">
        <f>Duluth!$E$189</f>
        <v>7.15</v>
      </c>
      <c r="R53" s="59">
        <f>Fairbanks!$E$189</f>
        <v>10.42</v>
      </c>
    </row>
    <row r="54" spans="1:18">
      <c r="A54" s="49" t="s">
        <v>77</v>
      </c>
      <c r="B54" s="50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>
      <c r="A55" s="51"/>
      <c r="B55" s="49" t="s">
        <v>78</v>
      </c>
    </row>
    <row r="56" spans="1:18">
      <c r="A56" s="51"/>
      <c r="B56" s="52" t="s">
        <v>70</v>
      </c>
      <c r="C56" s="60">
        <f>Miami!$B$13*10^6/3600</f>
        <v>0</v>
      </c>
      <c r="D56" s="60">
        <f>Houston!$B$13*10^6/3600</f>
        <v>0</v>
      </c>
      <c r="E56" s="60">
        <f>Phoenix!$B$13*10^6/3600</f>
        <v>0</v>
      </c>
      <c r="F56" s="60">
        <f>Atlanta!$B$13*10^6/3600</f>
        <v>0</v>
      </c>
      <c r="G56" s="60">
        <f>LosAngeles!$B$13*10^6/3600</f>
        <v>0</v>
      </c>
      <c r="H56" s="60">
        <f>LasVegas!$B$13*10^6/3600</f>
        <v>0</v>
      </c>
      <c r="I56" s="60">
        <f>SanFrancisco!$B$13*10^6/3600</f>
        <v>0</v>
      </c>
      <c r="J56" s="60">
        <f>Baltimore!$B$13*10^6/3600</f>
        <v>0</v>
      </c>
      <c r="K56" s="60">
        <f>Albuquerque!$B$13*10^6/3600</f>
        <v>0</v>
      </c>
      <c r="L56" s="60">
        <f>Seattle!$B$13*10^6/3600</f>
        <v>0</v>
      </c>
      <c r="M56" s="60">
        <f>Chicago!$B$13*10^6/3600</f>
        <v>0</v>
      </c>
      <c r="N56" s="60">
        <f>Boulder!$B$13*10^6/3600</f>
        <v>0</v>
      </c>
      <c r="O56" s="60">
        <f>Minneapolis!$B$13*10^6/3600</f>
        <v>0</v>
      </c>
      <c r="P56" s="60">
        <f>Helena!$B$13*10^6/3600</f>
        <v>0</v>
      </c>
      <c r="Q56" s="60">
        <f>Duluth!$B$13*10^6/3600</f>
        <v>0</v>
      </c>
      <c r="R56" s="60">
        <f>Fairbanks!$B$13*10^6/3600</f>
        <v>0</v>
      </c>
    </row>
    <row r="57" spans="1:18">
      <c r="A57" s="51"/>
      <c r="B57" s="52" t="s">
        <v>71</v>
      </c>
      <c r="C57" s="60">
        <f>Miami!$B$14*10^6/3600</f>
        <v>1204480.5555555555</v>
      </c>
      <c r="D57" s="60">
        <f>Houston!$B$14*10^6/3600</f>
        <v>963350</v>
      </c>
      <c r="E57" s="60">
        <f>Phoenix!$B$14*10^6/3600</f>
        <v>761125</v>
      </c>
      <c r="F57" s="60">
        <f>Atlanta!$B$14*10^6/3600</f>
        <v>610705.5555555555</v>
      </c>
      <c r="G57" s="60">
        <f>LosAngeles!$B$14*10^6/3600</f>
        <v>391294.44444444444</v>
      </c>
      <c r="H57" s="60">
        <f>LasVegas!$B$14*10^6/3600</f>
        <v>481955.55555555556</v>
      </c>
      <c r="I57" s="60">
        <f>SanFrancisco!$B$14*10^6/3600</f>
        <v>176263.88888888888</v>
      </c>
      <c r="J57" s="60">
        <f>Baltimore!$B$14*10^6/3600</f>
        <v>545975</v>
      </c>
      <c r="K57" s="60">
        <f>Albuquerque!$B$14*10^6/3600</f>
        <v>306702.77777777775</v>
      </c>
      <c r="L57" s="60">
        <f>Seattle!$B$14*10^6/3600</f>
        <v>147647.22222222222</v>
      </c>
      <c r="M57" s="60">
        <f>Chicago!$B$14*10^6/3600</f>
        <v>366655.55555555556</v>
      </c>
      <c r="N57" s="60">
        <f>Boulder!$B$14*10^6/3600</f>
        <v>220611.11111111112</v>
      </c>
      <c r="O57" s="60">
        <f>Minneapolis!$B$14*10^6/3600</f>
        <v>304811.11111111112</v>
      </c>
      <c r="P57" s="60">
        <f>Helena!$B$14*10^6/3600</f>
        <v>153827.77777777778</v>
      </c>
      <c r="Q57" s="60">
        <f>Duluth!$B$14*10^6/3600</f>
        <v>160233.33333333334</v>
      </c>
      <c r="R57" s="60">
        <f>Fairbanks!$B$14*10^6/3600</f>
        <v>117350</v>
      </c>
    </row>
    <row r="58" spans="1:18">
      <c r="A58" s="51"/>
      <c r="B58" s="52" t="s">
        <v>79</v>
      </c>
      <c r="C58" s="60">
        <f>Miami!$B$15*10^6/3600</f>
        <v>1427038.888888889</v>
      </c>
      <c r="D58" s="60">
        <f>Houston!$B$15*10^6/3600</f>
        <v>1427038.888888889</v>
      </c>
      <c r="E58" s="60">
        <f>Phoenix!$B$15*10^6/3600</f>
        <v>1427038.888888889</v>
      </c>
      <c r="F58" s="60">
        <f>Atlanta!$B$15*10^6/3600</f>
        <v>1427038.888888889</v>
      </c>
      <c r="G58" s="60">
        <f>LosAngeles!$B$15*10^6/3600</f>
        <v>1427038.888888889</v>
      </c>
      <c r="H58" s="60">
        <f>LasVegas!$B$15*10^6/3600</f>
        <v>1427038.888888889</v>
      </c>
      <c r="I58" s="60">
        <f>SanFrancisco!$B$15*10^6/3600</f>
        <v>1427038.888888889</v>
      </c>
      <c r="J58" s="60">
        <f>Baltimore!$B$15*10^6/3600</f>
        <v>1427038.888888889</v>
      </c>
      <c r="K58" s="60">
        <f>Albuquerque!$B$15*10^6/3600</f>
        <v>1427038.888888889</v>
      </c>
      <c r="L58" s="60">
        <f>Seattle!$B$15*10^6/3600</f>
        <v>1427038.888888889</v>
      </c>
      <c r="M58" s="60">
        <f>Chicago!$B$15*10^6/3600</f>
        <v>1427038.888888889</v>
      </c>
      <c r="N58" s="60">
        <f>Boulder!$B$15*10^6/3600</f>
        <v>1427038.888888889</v>
      </c>
      <c r="O58" s="60">
        <f>Minneapolis!$B$15*10^6/3600</f>
        <v>1427038.888888889</v>
      </c>
      <c r="P58" s="60">
        <f>Helena!$B$15*10^6/3600</f>
        <v>1427038.888888889</v>
      </c>
      <c r="Q58" s="60">
        <f>Duluth!$B$15*10^6/3600</f>
        <v>1427038.888888889</v>
      </c>
      <c r="R58" s="60">
        <f>Fairbanks!$B$15*10^6/3600</f>
        <v>1427038.888888889</v>
      </c>
    </row>
    <row r="59" spans="1:18">
      <c r="A59" s="51"/>
      <c r="B59" s="52" t="s">
        <v>80</v>
      </c>
      <c r="C59" s="60">
        <f>Miami!$B$16*10^6/3600</f>
        <v>10922.222222222223</v>
      </c>
      <c r="D59" s="60">
        <f>Houston!$B$16*10^6/3600</f>
        <v>10919.444444444445</v>
      </c>
      <c r="E59" s="60">
        <f>Phoenix!$B$16*10^6/3600</f>
        <v>10916.666666666666</v>
      </c>
      <c r="F59" s="60">
        <f>Atlanta!$B$16*10^6/3600</f>
        <v>10913.888888888889</v>
      </c>
      <c r="G59" s="60">
        <f>LosAngeles!$B$16*10^6/3600</f>
        <v>10905.555555555555</v>
      </c>
      <c r="H59" s="60">
        <f>LasVegas!$B$16*10^6/3600</f>
        <v>10905.555555555555</v>
      </c>
      <c r="I59" s="60">
        <f>SanFrancisco!$B$16*10^6/3600</f>
        <v>10911.111111111111</v>
      </c>
      <c r="J59" s="60">
        <f>Baltimore!$B$16*10^6/3600</f>
        <v>10902.777777777777</v>
      </c>
      <c r="K59" s="60">
        <f>Albuquerque!$B$16*10^6/3600</f>
        <v>10908.333333333334</v>
      </c>
      <c r="L59" s="60">
        <f>Seattle!$B$16*10^6/3600</f>
        <v>10886.111111111111</v>
      </c>
      <c r="M59" s="60">
        <f>Chicago!$B$16*10^6/3600</f>
        <v>10905.555555555555</v>
      </c>
      <c r="N59" s="60">
        <f>Boulder!$B$16*10^6/3600</f>
        <v>10900</v>
      </c>
      <c r="O59" s="60">
        <f>Minneapolis!$B$16*10^6/3600</f>
        <v>10897.222222222223</v>
      </c>
      <c r="P59" s="60">
        <f>Helena!$B$16*10^6/3600</f>
        <v>10894.444444444445</v>
      </c>
      <c r="Q59" s="60">
        <f>Duluth!$B$16*10^6/3600</f>
        <v>10888.888888888889</v>
      </c>
      <c r="R59" s="60">
        <f>Fairbanks!$B$16*10^6/3600</f>
        <v>10822.222222222223</v>
      </c>
    </row>
    <row r="60" spans="1:18">
      <c r="A60" s="51"/>
      <c r="B60" s="52" t="s">
        <v>81</v>
      </c>
      <c r="C60" s="60">
        <f>Miami!$B$17*10^6/3600</f>
        <v>1605172.2222222222</v>
      </c>
      <c r="D60" s="60">
        <f>Houston!$B$17*10^6/3600</f>
        <v>1605172.2222222222</v>
      </c>
      <c r="E60" s="60">
        <f>Phoenix!$B$17*10^6/3600</f>
        <v>1605172.2222222222</v>
      </c>
      <c r="F60" s="60">
        <f>Atlanta!$B$17*10^6/3600</f>
        <v>1605172.2222222222</v>
      </c>
      <c r="G60" s="60">
        <f>LosAngeles!$B$17*10^6/3600</f>
        <v>1605172.2222222222</v>
      </c>
      <c r="H60" s="60">
        <f>LasVegas!$B$17*10^6/3600</f>
        <v>1605172.2222222222</v>
      </c>
      <c r="I60" s="60">
        <f>SanFrancisco!$B$17*10^6/3600</f>
        <v>1605172.2222222222</v>
      </c>
      <c r="J60" s="60">
        <f>Baltimore!$B$17*10^6/3600</f>
        <v>1605172.2222222222</v>
      </c>
      <c r="K60" s="60">
        <f>Albuquerque!$B$17*10^6/3600</f>
        <v>1605172.2222222222</v>
      </c>
      <c r="L60" s="60">
        <f>Seattle!$B$17*10^6/3600</f>
        <v>1605172.2222222222</v>
      </c>
      <c r="M60" s="60">
        <f>Chicago!$B$17*10^6/3600</f>
        <v>1605172.2222222222</v>
      </c>
      <c r="N60" s="60">
        <f>Boulder!$B$17*10^6/3600</f>
        <v>1605172.2222222222</v>
      </c>
      <c r="O60" s="60">
        <f>Minneapolis!$B$17*10^6/3600</f>
        <v>1605172.2222222222</v>
      </c>
      <c r="P60" s="60">
        <f>Helena!$B$17*10^6/3600</f>
        <v>1605172.2222222222</v>
      </c>
      <c r="Q60" s="60">
        <f>Duluth!$B$17*10^6/3600</f>
        <v>1605172.2222222222</v>
      </c>
      <c r="R60" s="60">
        <f>Fairbanks!$B$17*10^6/3600</f>
        <v>1605172.2222222222</v>
      </c>
    </row>
    <row r="61" spans="1:18">
      <c r="A61" s="51"/>
      <c r="B61" s="52" t="s">
        <v>82</v>
      </c>
      <c r="C61" s="60">
        <f>Miami!$B$18*10^6/3600</f>
        <v>526411.11111111112</v>
      </c>
      <c r="D61" s="60">
        <f>Houston!$B$18*10^6/3600</f>
        <v>526411.11111111112</v>
      </c>
      <c r="E61" s="60">
        <f>Phoenix!$B$18*10^6/3600</f>
        <v>526411.11111111112</v>
      </c>
      <c r="F61" s="60">
        <f>Atlanta!$B$18*10^6/3600</f>
        <v>526411.11111111112</v>
      </c>
      <c r="G61" s="60">
        <f>LosAngeles!$B$18*10^6/3600</f>
        <v>526411.11111111112</v>
      </c>
      <c r="H61" s="60">
        <f>LasVegas!$B$18*10^6/3600</f>
        <v>526411.11111111112</v>
      </c>
      <c r="I61" s="60">
        <f>SanFrancisco!$B$18*10^6/3600</f>
        <v>526411.11111111112</v>
      </c>
      <c r="J61" s="60">
        <f>Baltimore!$B$18*10^6/3600</f>
        <v>526411.11111111112</v>
      </c>
      <c r="K61" s="60">
        <f>Albuquerque!$B$18*10^6/3600</f>
        <v>526411.11111111112</v>
      </c>
      <c r="L61" s="60">
        <f>Seattle!$B$18*10^6/3600</f>
        <v>526411.11111111112</v>
      </c>
      <c r="M61" s="60">
        <f>Chicago!$B$18*10^6/3600</f>
        <v>526411.11111111112</v>
      </c>
      <c r="N61" s="60">
        <f>Boulder!$B$18*10^6/3600</f>
        <v>526411.11111111112</v>
      </c>
      <c r="O61" s="60">
        <f>Minneapolis!$B$18*10^6/3600</f>
        <v>526411.11111111112</v>
      </c>
      <c r="P61" s="60">
        <f>Helena!$B$18*10^6/3600</f>
        <v>526411.11111111112</v>
      </c>
      <c r="Q61" s="60">
        <f>Duluth!$B$18*10^6/3600</f>
        <v>526411.11111111112</v>
      </c>
      <c r="R61" s="60">
        <f>Fairbanks!$B$18*10^6/3600</f>
        <v>526411.11111111112</v>
      </c>
    </row>
    <row r="62" spans="1:18">
      <c r="A62" s="51"/>
      <c r="B62" s="52" t="s">
        <v>83</v>
      </c>
      <c r="C62" s="60">
        <f>Miami!$B$19*10^6/3600</f>
        <v>160169.44444444444</v>
      </c>
      <c r="D62" s="60">
        <f>Houston!$B$19*10^6/3600</f>
        <v>156480.55555555556</v>
      </c>
      <c r="E62" s="60">
        <f>Phoenix!$B$19*10^6/3600</f>
        <v>191877.77777777778</v>
      </c>
      <c r="F62" s="60">
        <f>Atlanta!$B$19*10^6/3600</f>
        <v>141941.66666666666</v>
      </c>
      <c r="G62" s="60">
        <f>LosAngeles!$B$19*10^6/3600</f>
        <v>126902.77777777778</v>
      </c>
      <c r="H62" s="60">
        <f>LasVegas!$B$19*10^6/3600</f>
        <v>162558.33333333334</v>
      </c>
      <c r="I62" s="60">
        <f>SanFrancisco!$B$19*10^6/3600</f>
        <v>141147.22222222222</v>
      </c>
      <c r="J62" s="60">
        <f>Baltimore!$B$19*10^6/3600</f>
        <v>149091.66666666666</v>
      </c>
      <c r="K62" s="60">
        <f>Albuquerque!$B$19*10^6/3600</f>
        <v>175016.66666666666</v>
      </c>
      <c r="L62" s="60">
        <f>Seattle!$B$19*10^6/3600</f>
        <v>141675</v>
      </c>
      <c r="M62" s="60">
        <f>Chicago!$B$19*10^6/3600</f>
        <v>168108.33333333334</v>
      </c>
      <c r="N62" s="60">
        <f>Boulder!$B$19*10^6/3600</f>
        <v>169452.77777777778</v>
      </c>
      <c r="O62" s="60">
        <f>Minneapolis!$B$19*10^6/3600</f>
        <v>163583.33333333334</v>
      </c>
      <c r="P62" s="60">
        <f>Helena!$B$19*10^6/3600</f>
        <v>166286.11111111112</v>
      </c>
      <c r="Q62" s="60">
        <f>Duluth!$B$19*10^6/3600</f>
        <v>178519.44444444444</v>
      </c>
      <c r="R62" s="60">
        <f>Fairbanks!$B$19*10^6/3600</f>
        <v>249527.77777777778</v>
      </c>
    </row>
    <row r="63" spans="1:18">
      <c r="A63" s="51"/>
      <c r="B63" s="52" t="s">
        <v>84</v>
      </c>
      <c r="C63" s="60">
        <f>Miami!$B$20*10^6/3600</f>
        <v>289772.22222222225</v>
      </c>
      <c r="D63" s="60">
        <f>Houston!$B$20*10^6/3600</f>
        <v>277913.88888888888</v>
      </c>
      <c r="E63" s="60">
        <f>Phoenix!$B$20*10^6/3600</f>
        <v>260897.22222222222</v>
      </c>
      <c r="F63" s="60">
        <f>Atlanta!$B$20*10^6/3600</f>
        <v>243136.11111111112</v>
      </c>
      <c r="G63" s="60">
        <f>LosAngeles!$B$20*10^6/3600</f>
        <v>191225</v>
      </c>
      <c r="H63" s="60">
        <f>LasVegas!$B$20*10^6/3600</f>
        <v>181702.77777777778</v>
      </c>
      <c r="I63" s="60">
        <f>SanFrancisco!$B$20*10^6/3600</f>
        <v>144213.88888888888</v>
      </c>
      <c r="J63" s="60">
        <f>Baltimore!$B$20*10^6/3600</f>
        <v>253650</v>
      </c>
      <c r="K63" s="60">
        <f>Albuquerque!$B$20*10^6/3600</f>
        <v>138291.66666666666</v>
      </c>
      <c r="L63" s="60">
        <f>Seattle!$B$20*10^6/3600</f>
        <v>106363.88888888889</v>
      </c>
      <c r="M63" s="60">
        <f>Chicago!$B$20*10^6/3600</f>
        <v>172422.22222222222</v>
      </c>
      <c r="N63" s="60">
        <f>Boulder!$B$20*10^6/3600</f>
        <v>118025</v>
      </c>
      <c r="O63" s="60">
        <f>Minneapolis!$B$20*10^6/3600</f>
        <v>151450</v>
      </c>
      <c r="P63" s="60">
        <f>Helena!$B$20*10^6/3600</f>
        <v>102244.44444444444</v>
      </c>
      <c r="Q63" s="60">
        <f>Duluth!$B$20*10^6/3600</f>
        <v>118147.22222222222</v>
      </c>
      <c r="R63" s="60">
        <f>Fairbanks!$B$20*10^6/3600</f>
        <v>132369.44444444444</v>
      </c>
    </row>
    <row r="64" spans="1:18">
      <c r="A64" s="51"/>
      <c r="B64" s="52" t="s">
        <v>85</v>
      </c>
      <c r="C64" s="60">
        <f>Miami!$B$21*10^6/3600</f>
        <v>234102.77777777778</v>
      </c>
      <c r="D64" s="60">
        <f>Houston!$B$21*10^6/3600</f>
        <v>212116.66666666666</v>
      </c>
      <c r="E64" s="60">
        <f>Phoenix!$B$21*10^6/3600</f>
        <v>212377.77777777778</v>
      </c>
      <c r="F64" s="60">
        <f>Atlanta!$B$21*10^6/3600</f>
        <v>177780.55555555556</v>
      </c>
      <c r="G64" s="60">
        <f>LosAngeles!$B$21*10^6/3600</f>
        <v>159602.77777777778</v>
      </c>
      <c r="H64" s="60">
        <f>LasVegas!$B$21*10^6/3600</f>
        <v>146377.77777777778</v>
      </c>
      <c r="I64" s="60">
        <f>SanFrancisco!$B$21*10^6/3600</f>
        <v>115066.66666666667</v>
      </c>
      <c r="J64" s="60">
        <f>Baltimore!$B$21*10^6/3600</f>
        <v>159488.88888888888</v>
      </c>
      <c r="K64" s="60">
        <f>Albuquerque!$B$21*10^6/3600</f>
        <v>103225</v>
      </c>
      <c r="L64" s="60">
        <f>Seattle!$B$21*10^6/3600</f>
        <v>79522.222222222219</v>
      </c>
      <c r="M64" s="60">
        <f>Chicago!$B$21*10^6/3600</f>
        <v>105463.88888888889</v>
      </c>
      <c r="N64" s="60">
        <f>Boulder!$B$21*10^6/3600</f>
        <v>79191.666666666672</v>
      </c>
      <c r="O64" s="60">
        <f>Minneapolis!$B$21*10^6/3600</f>
        <v>91872.222222222219</v>
      </c>
      <c r="P64" s="60">
        <f>Helena!$B$21*10^6/3600</f>
        <v>63583.333333333336</v>
      </c>
      <c r="Q64" s="60">
        <f>Duluth!$B$21*10^6/3600</f>
        <v>60327.777777777781</v>
      </c>
      <c r="R64" s="60">
        <f>Fairbanks!$B$21*10^6/3600</f>
        <v>60125</v>
      </c>
    </row>
    <row r="65" spans="1:18">
      <c r="A65" s="51"/>
      <c r="B65" s="52" t="s">
        <v>86</v>
      </c>
      <c r="C65" s="60">
        <f>Miami!$B$22*10^6/3600</f>
        <v>0</v>
      </c>
      <c r="D65" s="60">
        <f>Houston!$B$22*10^6/3600</f>
        <v>0</v>
      </c>
      <c r="E65" s="60">
        <f>Phoenix!$B$22*10^6/3600</f>
        <v>0</v>
      </c>
      <c r="F65" s="60">
        <f>Atlanta!$B$22*10^6/3600</f>
        <v>0</v>
      </c>
      <c r="G65" s="60">
        <f>LosAngeles!$B$22*10^6/3600</f>
        <v>0</v>
      </c>
      <c r="H65" s="60">
        <f>LasVegas!$B$22*10^6/3600</f>
        <v>0</v>
      </c>
      <c r="I65" s="60">
        <f>SanFrancisco!$B$22*10^6/3600</f>
        <v>0</v>
      </c>
      <c r="J65" s="60">
        <f>Baltimore!$B$22*10^6/3600</f>
        <v>0</v>
      </c>
      <c r="K65" s="60">
        <f>Albuquerque!$B$22*10^6/3600</f>
        <v>0</v>
      </c>
      <c r="L65" s="60">
        <f>Seattle!$B$22*10^6/3600</f>
        <v>0</v>
      </c>
      <c r="M65" s="60">
        <f>Chicago!$B$22*10^6/3600</f>
        <v>0</v>
      </c>
      <c r="N65" s="60">
        <f>Boulder!$B$22*10^6/3600</f>
        <v>0</v>
      </c>
      <c r="O65" s="60">
        <f>Minneapolis!$B$22*10^6/3600</f>
        <v>0</v>
      </c>
      <c r="P65" s="60">
        <f>Helena!$B$22*10^6/3600</f>
        <v>0</v>
      </c>
      <c r="Q65" s="60">
        <f>Duluth!$B$22*10^6/3600</f>
        <v>0</v>
      </c>
      <c r="R65" s="60">
        <f>Fairbanks!$B$22*10^6/3600</f>
        <v>0</v>
      </c>
    </row>
    <row r="66" spans="1:18">
      <c r="A66" s="51"/>
      <c r="B66" s="52" t="s">
        <v>65</v>
      </c>
      <c r="C66" s="60">
        <f>Miami!$B$23*10^6/3600</f>
        <v>0</v>
      </c>
      <c r="D66" s="60">
        <f>Houston!$B$23*10^6/3600</f>
        <v>0</v>
      </c>
      <c r="E66" s="60">
        <f>Phoenix!$B$23*10^6/3600</f>
        <v>0</v>
      </c>
      <c r="F66" s="60">
        <f>Atlanta!$B$23*10^6/3600</f>
        <v>0</v>
      </c>
      <c r="G66" s="60">
        <f>LosAngeles!$B$23*10^6/3600</f>
        <v>0</v>
      </c>
      <c r="H66" s="60">
        <f>LasVegas!$B$23*10^6/3600</f>
        <v>0</v>
      </c>
      <c r="I66" s="60">
        <f>SanFrancisco!$B$23*10^6/3600</f>
        <v>0</v>
      </c>
      <c r="J66" s="60">
        <f>Baltimore!$B$23*10^6/3600</f>
        <v>0</v>
      </c>
      <c r="K66" s="60">
        <f>Albuquerque!$B$23*10^6/3600</f>
        <v>0</v>
      </c>
      <c r="L66" s="60">
        <f>Seattle!$B$23*10^6/3600</f>
        <v>0</v>
      </c>
      <c r="M66" s="60">
        <f>Chicago!$B$23*10^6/3600</f>
        <v>0</v>
      </c>
      <c r="N66" s="60">
        <f>Boulder!$B$23*10^6/3600</f>
        <v>0</v>
      </c>
      <c r="O66" s="60">
        <f>Minneapolis!$B$23*10^6/3600</f>
        <v>0</v>
      </c>
      <c r="P66" s="60">
        <f>Helena!$B$23*10^6/3600</f>
        <v>0</v>
      </c>
      <c r="Q66" s="60">
        <f>Duluth!$B$23*10^6/3600</f>
        <v>0</v>
      </c>
      <c r="R66" s="60">
        <f>Fairbanks!$B$23*10^6/3600</f>
        <v>0</v>
      </c>
    </row>
    <row r="67" spans="1:18">
      <c r="A67" s="51"/>
      <c r="B67" s="52" t="s">
        <v>87</v>
      </c>
      <c r="C67" s="60">
        <f>Miami!$B$24*10^6/3600</f>
        <v>0</v>
      </c>
      <c r="D67" s="60">
        <f>Houston!$B$24*10^6/3600</f>
        <v>0</v>
      </c>
      <c r="E67" s="60">
        <f>Phoenix!$B$24*10^6/3600</f>
        <v>0</v>
      </c>
      <c r="F67" s="60">
        <f>Atlanta!$B$24*10^6/3600</f>
        <v>0</v>
      </c>
      <c r="G67" s="60">
        <f>LosAngeles!$B$24*10^6/3600</f>
        <v>0</v>
      </c>
      <c r="H67" s="60">
        <f>LasVegas!$B$24*10^6/3600</f>
        <v>0</v>
      </c>
      <c r="I67" s="60">
        <f>SanFrancisco!$B$24*10^6/3600</f>
        <v>0</v>
      </c>
      <c r="J67" s="60">
        <f>Baltimore!$B$24*10^6/3600</f>
        <v>0</v>
      </c>
      <c r="K67" s="60">
        <f>Albuquerque!$B$24*10^6/3600</f>
        <v>0</v>
      </c>
      <c r="L67" s="60">
        <f>Seattle!$B$24*10^6/3600</f>
        <v>0</v>
      </c>
      <c r="M67" s="60">
        <f>Chicago!$B$24*10^6/3600</f>
        <v>0</v>
      </c>
      <c r="N67" s="60">
        <f>Boulder!$B$24*10^6/3600</f>
        <v>0</v>
      </c>
      <c r="O67" s="60">
        <f>Minneapolis!$B$24*10^6/3600</f>
        <v>0</v>
      </c>
      <c r="P67" s="60">
        <f>Helena!$B$24*10^6/3600</f>
        <v>0</v>
      </c>
      <c r="Q67" s="60">
        <f>Duluth!$B$24*10^6/3600</f>
        <v>0</v>
      </c>
      <c r="R67" s="60">
        <f>Fairbanks!$B$24*10^6/3600</f>
        <v>0</v>
      </c>
    </row>
    <row r="68" spans="1:18">
      <c r="A68" s="51"/>
      <c r="B68" s="52" t="s">
        <v>88</v>
      </c>
      <c r="C68" s="60">
        <f>Miami!$B$25*10^6/3600</f>
        <v>0</v>
      </c>
      <c r="D68" s="60">
        <f>Houston!$B$25*10^6/3600</f>
        <v>0</v>
      </c>
      <c r="E68" s="60">
        <f>Phoenix!$B$25*10^6/3600</f>
        <v>0</v>
      </c>
      <c r="F68" s="60">
        <f>Atlanta!$B$25*10^6/3600</f>
        <v>0</v>
      </c>
      <c r="G68" s="60">
        <f>LosAngeles!$B$25*10^6/3600</f>
        <v>0</v>
      </c>
      <c r="H68" s="60">
        <f>LasVegas!$B$25*10^6/3600</f>
        <v>0</v>
      </c>
      <c r="I68" s="60">
        <f>SanFrancisco!$B$25*10^6/3600</f>
        <v>0</v>
      </c>
      <c r="J68" s="60">
        <f>Baltimore!$B$25*10^6/3600</f>
        <v>0</v>
      </c>
      <c r="K68" s="60">
        <f>Albuquerque!$B$25*10^6/3600</f>
        <v>0</v>
      </c>
      <c r="L68" s="60">
        <f>Seattle!$B$25*10^6/3600</f>
        <v>0</v>
      </c>
      <c r="M68" s="60">
        <f>Chicago!$B$25*10^6/3600</f>
        <v>0</v>
      </c>
      <c r="N68" s="60">
        <f>Boulder!$B$25*10^6/3600</f>
        <v>0</v>
      </c>
      <c r="O68" s="60">
        <f>Minneapolis!$B$25*10^6/3600</f>
        <v>0</v>
      </c>
      <c r="P68" s="60">
        <f>Helena!$B$25*10^6/3600</f>
        <v>0</v>
      </c>
      <c r="Q68" s="60">
        <f>Duluth!$B$25*10^6/3600</f>
        <v>0</v>
      </c>
      <c r="R68" s="60">
        <f>Fairbanks!$B$25*10^6/3600</f>
        <v>0</v>
      </c>
    </row>
    <row r="69" spans="1:18">
      <c r="A69" s="51"/>
      <c r="B69" s="52" t="s">
        <v>89</v>
      </c>
      <c r="C69" s="60">
        <f>Miami!$B$26*10^6/3600</f>
        <v>0</v>
      </c>
      <c r="D69" s="60">
        <f>Houston!$B$26*10^6/3600</f>
        <v>0</v>
      </c>
      <c r="E69" s="60">
        <f>Phoenix!$B$26*10^6/3600</f>
        <v>0</v>
      </c>
      <c r="F69" s="60">
        <f>Atlanta!$B$26*10^6/3600</f>
        <v>0</v>
      </c>
      <c r="G69" s="60">
        <f>LosAngeles!$B$26*10^6/3600</f>
        <v>0</v>
      </c>
      <c r="H69" s="60">
        <f>LasVegas!$B$26*10^6/3600</f>
        <v>0</v>
      </c>
      <c r="I69" s="60">
        <f>SanFrancisco!$B$26*10^6/3600</f>
        <v>0</v>
      </c>
      <c r="J69" s="60">
        <f>Baltimore!$B$26*10^6/3600</f>
        <v>0</v>
      </c>
      <c r="K69" s="60">
        <f>Albuquerque!$B$26*10^6/3600</f>
        <v>0</v>
      </c>
      <c r="L69" s="60">
        <f>Seattle!$B$26*10^6/3600</f>
        <v>0</v>
      </c>
      <c r="M69" s="60">
        <f>Chicago!$B$26*10^6/3600</f>
        <v>0</v>
      </c>
      <c r="N69" s="60">
        <f>Boulder!$B$26*10^6/3600</f>
        <v>0</v>
      </c>
      <c r="O69" s="60">
        <f>Minneapolis!$B$26*10^6/3600</f>
        <v>0</v>
      </c>
      <c r="P69" s="60">
        <f>Helena!$B$26*10^6/3600</f>
        <v>0</v>
      </c>
      <c r="Q69" s="60">
        <f>Duluth!$B$26*10^6/3600</f>
        <v>0</v>
      </c>
      <c r="R69" s="60">
        <f>Fairbanks!$B$26*10^6/3600</f>
        <v>0</v>
      </c>
    </row>
    <row r="70" spans="1:18">
      <c r="A70" s="51"/>
      <c r="B70" s="52" t="s">
        <v>90</v>
      </c>
      <c r="C70" s="60">
        <f>Miami!$B$28*10^6/3600</f>
        <v>5458072.222222222</v>
      </c>
      <c r="D70" s="60">
        <f>Houston!$B$28*10^6/3600</f>
        <v>5179402.777777778</v>
      </c>
      <c r="E70" s="60">
        <f>Phoenix!$B$28*10^6/3600</f>
        <v>4995816.666666667</v>
      </c>
      <c r="F70" s="60">
        <f>Atlanta!$B$28*10^6/3600</f>
        <v>4743102.7777777771</v>
      </c>
      <c r="G70" s="60">
        <f>LosAngeles!$B$28*10^6/3600</f>
        <v>4438552.777777778</v>
      </c>
      <c r="H70" s="60">
        <f>LasVegas!$B$28*10^6/3600</f>
        <v>4542119.444444444</v>
      </c>
      <c r="I70" s="60">
        <f>SanFrancisco!$B$28*10^6/3600</f>
        <v>4146222.222222222</v>
      </c>
      <c r="J70" s="60">
        <f>Baltimore!$B$28*10^6/3600</f>
        <v>4677733.333333333</v>
      </c>
      <c r="K70" s="60">
        <f>Albuquerque!$B$28*10^6/3600</f>
        <v>4292766.666666667</v>
      </c>
      <c r="L70" s="60">
        <f>Seattle!$B$28*10^6/3600</f>
        <v>4044719.4444444445</v>
      </c>
      <c r="M70" s="60">
        <f>Chicago!$B$28*10^6/3600</f>
        <v>4382177.777777778</v>
      </c>
      <c r="N70" s="60">
        <f>Boulder!$B$28*10^6/3600</f>
        <v>4156802.777777778</v>
      </c>
      <c r="O70" s="60">
        <f>Minneapolis!$B$28*10^6/3600</f>
        <v>4281238.888888889</v>
      </c>
      <c r="P70" s="60">
        <f>Helena!$B$28*10^6/3600</f>
        <v>4055461.111111111</v>
      </c>
      <c r="Q70" s="60">
        <f>Duluth!$B$28*10^6/3600</f>
        <v>4086738.888888889</v>
      </c>
      <c r="R70" s="60">
        <f>Fairbanks!$B$28*10^6/3600</f>
        <v>4128816.6666666665</v>
      </c>
    </row>
    <row r="71" spans="1:18">
      <c r="A71" s="51"/>
      <c r="B71" s="49" t="s">
        <v>275</v>
      </c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</row>
    <row r="72" spans="1:18">
      <c r="A72" s="51"/>
      <c r="B72" s="52" t="s">
        <v>70</v>
      </c>
      <c r="C72" s="60">
        <f>Miami!$C$13*10^3</f>
        <v>246890</v>
      </c>
      <c r="D72" s="60">
        <f>Houston!$C$13*10^3</f>
        <v>2342960</v>
      </c>
      <c r="E72" s="60">
        <f>Phoenix!$C$13*10^3</f>
        <v>1761680</v>
      </c>
      <c r="F72" s="60">
        <f>Atlanta!$C$13*10^3</f>
        <v>2438190</v>
      </c>
      <c r="G72" s="60">
        <f>LosAngeles!$C$13*10^3</f>
        <v>686780</v>
      </c>
      <c r="H72" s="60">
        <f>LasVegas!$C$13*10^3</f>
        <v>1345290</v>
      </c>
      <c r="I72" s="60">
        <f>SanFrancisco!$C$13*10^3</f>
        <v>3252160</v>
      </c>
      <c r="J72" s="60">
        <f>Baltimore!$C$13*10^3</f>
        <v>4196130</v>
      </c>
      <c r="K72" s="60">
        <f>Albuquerque!$C$13*10^3</f>
        <v>2334740</v>
      </c>
      <c r="L72" s="60">
        <f>Seattle!$C$13*10^3</f>
        <v>4519880</v>
      </c>
      <c r="M72" s="60">
        <f>Chicago!$C$13*10^3</f>
        <v>6526090</v>
      </c>
      <c r="N72" s="60">
        <f>Boulder!$C$13*10^3</f>
        <v>3832950</v>
      </c>
      <c r="O72" s="60">
        <f>Minneapolis!$C$13*10^3</f>
        <v>8259809.9999999991</v>
      </c>
      <c r="P72" s="60">
        <f>Helena!$C$13*10^3</f>
        <v>6226540</v>
      </c>
      <c r="Q72" s="60">
        <f>Duluth!$C$13*10^3</f>
        <v>9884190</v>
      </c>
      <c r="R72" s="60">
        <f>Fairbanks!$C$13*10^3</f>
        <v>17439390</v>
      </c>
    </row>
    <row r="73" spans="1:18">
      <c r="A73" s="51"/>
      <c r="B73" s="52" t="s">
        <v>71</v>
      </c>
      <c r="C73" s="60">
        <f>Miami!$C$14*10^3</f>
        <v>0</v>
      </c>
      <c r="D73" s="60">
        <f>Houston!$C$14*10^3</f>
        <v>0</v>
      </c>
      <c r="E73" s="60">
        <f>Phoenix!$C$14*10^3</f>
        <v>0</v>
      </c>
      <c r="F73" s="60">
        <f>Atlanta!$C$14*10^3</f>
        <v>0</v>
      </c>
      <c r="G73" s="60">
        <f>LosAngeles!$C$14*10^3</f>
        <v>0</v>
      </c>
      <c r="H73" s="60">
        <f>LasVegas!$C$14*10^3</f>
        <v>0</v>
      </c>
      <c r="I73" s="60">
        <f>SanFrancisco!$C$14*10^3</f>
        <v>0</v>
      </c>
      <c r="J73" s="60">
        <f>Baltimore!$C$14*10^3</f>
        <v>0</v>
      </c>
      <c r="K73" s="60">
        <f>Albuquerque!$C$14*10^3</f>
        <v>0</v>
      </c>
      <c r="L73" s="60">
        <f>Seattle!$C$14*10^3</f>
        <v>0</v>
      </c>
      <c r="M73" s="60">
        <f>Chicago!$C$14*10^3</f>
        <v>0</v>
      </c>
      <c r="N73" s="60">
        <f>Boulder!$C$14*10^3</f>
        <v>0</v>
      </c>
      <c r="O73" s="60">
        <f>Minneapolis!$C$14*10^3</f>
        <v>0</v>
      </c>
      <c r="P73" s="60">
        <f>Helena!$C$14*10^3</f>
        <v>0</v>
      </c>
      <c r="Q73" s="60">
        <f>Duluth!$C$14*10^3</f>
        <v>0</v>
      </c>
      <c r="R73" s="60">
        <f>Fairbanks!$C$14*10^3</f>
        <v>0</v>
      </c>
    </row>
    <row r="74" spans="1:18">
      <c r="A74" s="51"/>
      <c r="B74" s="52" t="s">
        <v>79</v>
      </c>
      <c r="C74" s="60">
        <f>Miami!$C$15*10^3</f>
        <v>0</v>
      </c>
      <c r="D74" s="60">
        <f>Houston!$C$15*10^3</f>
        <v>0</v>
      </c>
      <c r="E74" s="60">
        <f>Phoenix!$C$15*10^3</f>
        <v>0</v>
      </c>
      <c r="F74" s="60">
        <f>Atlanta!$C$15*10^3</f>
        <v>0</v>
      </c>
      <c r="G74" s="60">
        <f>LosAngeles!$C$15*10^3</f>
        <v>0</v>
      </c>
      <c r="H74" s="60">
        <f>LasVegas!$C$15*10^3</f>
        <v>0</v>
      </c>
      <c r="I74" s="60">
        <f>SanFrancisco!$C$15*10^3</f>
        <v>0</v>
      </c>
      <c r="J74" s="60">
        <f>Baltimore!$C$15*10^3</f>
        <v>0</v>
      </c>
      <c r="K74" s="60">
        <f>Albuquerque!$C$15*10^3</f>
        <v>0</v>
      </c>
      <c r="L74" s="60">
        <f>Seattle!$C$15*10^3</f>
        <v>0</v>
      </c>
      <c r="M74" s="60">
        <f>Chicago!$C$15*10^3</f>
        <v>0</v>
      </c>
      <c r="N74" s="60">
        <f>Boulder!$C$15*10^3</f>
        <v>0</v>
      </c>
      <c r="O74" s="60">
        <f>Minneapolis!$C$15*10^3</f>
        <v>0</v>
      </c>
      <c r="P74" s="60">
        <f>Helena!$C$15*10^3</f>
        <v>0</v>
      </c>
      <c r="Q74" s="60">
        <f>Duluth!$C$15*10^3</f>
        <v>0</v>
      </c>
      <c r="R74" s="60">
        <f>Fairbanks!$C$15*10^3</f>
        <v>0</v>
      </c>
    </row>
    <row r="75" spans="1:18">
      <c r="A75" s="51"/>
      <c r="B75" s="52" t="s">
        <v>80</v>
      </c>
      <c r="C75" s="60">
        <f>Miami!$C$16*10^3</f>
        <v>0</v>
      </c>
      <c r="D75" s="60">
        <f>Houston!$C$16*10^3</f>
        <v>0</v>
      </c>
      <c r="E75" s="60">
        <f>Phoenix!$C$16*10^3</f>
        <v>0</v>
      </c>
      <c r="F75" s="60">
        <f>Atlanta!$C$16*10^3</f>
        <v>0</v>
      </c>
      <c r="G75" s="60">
        <f>LosAngeles!$C$16*10^3</f>
        <v>0</v>
      </c>
      <c r="H75" s="60">
        <f>LasVegas!$C$16*10^3</f>
        <v>0</v>
      </c>
      <c r="I75" s="60">
        <f>SanFrancisco!$C$16*10^3</f>
        <v>0</v>
      </c>
      <c r="J75" s="60">
        <f>Baltimore!$C$16*10^3</f>
        <v>0</v>
      </c>
      <c r="K75" s="60">
        <f>Albuquerque!$C$16*10^3</f>
        <v>0</v>
      </c>
      <c r="L75" s="60">
        <f>Seattle!$C$16*10^3</f>
        <v>0</v>
      </c>
      <c r="M75" s="60">
        <f>Chicago!$C$16*10^3</f>
        <v>0</v>
      </c>
      <c r="N75" s="60">
        <f>Boulder!$C$16*10^3</f>
        <v>0</v>
      </c>
      <c r="O75" s="60">
        <f>Minneapolis!$C$16*10^3</f>
        <v>0</v>
      </c>
      <c r="P75" s="60">
        <f>Helena!$C$16*10^3</f>
        <v>0</v>
      </c>
      <c r="Q75" s="60">
        <f>Duluth!$C$16*10^3</f>
        <v>0</v>
      </c>
      <c r="R75" s="60">
        <f>Fairbanks!$C$16*10^3</f>
        <v>0</v>
      </c>
    </row>
    <row r="76" spans="1:18">
      <c r="A76" s="51"/>
      <c r="B76" s="52" t="s">
        <v>81</v>
      </c>
      <c r="C76" s="60">
        <f>Miami!$C$17*10^3</f>
        <v>0</v>
      </c>
      <c r="D76" s="60">
        <f>Houston!$C$17*10^3</f>
        <v>0</v>
      </c>
      <c r="E76" s="60">
        <f>Phoenix!$C$17*10^3</f>
        <v>0</v>
      </c>
      <c r="F76" s="60">
        <f>Atlanta!$C$17*10^3</f>
        <v>0</v>
      </c>
      <c r="G76" s="60">
        <f>LosAngeles!$C$17*10^3</f>
        <v>0</v>
      </c>
      <c r="H76" s="60">
        <f>LasVegas!$C$17*10^3</f>
        <v>0</v>
      </c>
      <c r="I76" s="60">
        <f>SanFrancisco!$C$17*10^3</f>
        <v>0</v>
      </c>
      <c r="J76" s="60">
        <f>Baltimore!$C$17*10^3</f>
        <v>0</v>
      </c>
      <c r="K76" s="60">
        <f>Albuquerque!$C$17*10^3</f>
        <v>0</v>
      </c>
      <c r="L76" s="60">
        <f>Seattle!$C$17*10^3</f>
        <v>0</v>
      </c>
      <c r="M76" s="60">
        <f>Chicago!$C$17*10^3</f>
        <v>0</v>
      </c>
      <c r="N76" s="60">
        <f>Boulder!$C$17*10^3</f>
        <v>0</v>
      </c>
      <c r="O76" s="60">
        <f>Minneapolis!$C$17*10^3</f>
        <v>0</v>
      </c>
      <c r="P76" s="60">
        <f>Helena!$C$17*10^3</f>
        <v>0</v>
      </c>
      <c r="Q76" s="60">
        <f>Duluth!$C$17*10^3</f>
        <v>0</v>
      </c>
      <c r="R76" s="60">
        <f>Fairbanks!$C$17*10^3</f>
        <v>0</v>
      </c>
    </row>
    <row r="77" spans="1:18">
      <c r="A77" s="51"/>
      <c r="B77" s="52" t="s">
        <v>82</v>
      </c>
      <c r="C77" s="60">
        <f>Miami!$C$18*10^3</f>
        <v>0</v>
      </c>
      <c r="D77" s="60">
        <f>Houston!$C$18*10^3</f>
        <v>0</v>
      </c>
      <c r="E77" s="60">
        <f>Phoenix!$C$18*10^3</f>
        <v>0</v>
      </c>
      <c r="F77" s="60">
        <f>Atlanta!$C$18*10^3</f>
        <v>0</v>
      </c>
      <c r="G77" s="60">
        <f>LosAngeles!$C$18*10^3</f>
        <v>0</v>
      </c>
      <c r="H77" s="60">
        <f>LasVegas!$C$18*10^3</f>
        <v>0</v>
      </c>
      <c r="I77" s="60">
        <f>SanFrancisco!$C$18*10^3</f>
        <v>0</v>
      </c>
      <c r="J77" s="60">
        <f>Baltimore!$C$18*10^3</f>
        <v>0</v>
      </c>
      <c r="K77" s="60">
        <f>Albuquerque!$C$18*10^3</f>
        <v>0</v>
      </c>
      <c r="L77" s="60">
        <f>Seattle!$C$18*10^3</f>
        <v>0</v>
      </c>
      <c r="M77" s="60">
        <f>Chicago!$C$18*10^3</f>
        <v>0</v>
      </c>
      <c r="N77" s="60">
        <f>Boulder!$C$18*10^3</f>
        <v>0</v>
      </c>
      <c r="O77" s="60">
        <f>Minneapolis!$C$18*10^3</f>
        <v>0</v>
      </c>
      <c r="P77" s="60">
        <f>Helena!$C$18*10^3</f>
        <v>0</v>
      </c>
      <c r="Q77" s="60">
        <f>Duluth!$C$18*10^3</f>
        <v>0</v>
      </c>
      <c r="R77" s="60">
        <f>Fairbanks!$C$18*10^3</f>
        <v>0</v>
      </c>
    </row>
    <row r="78" spans="1:18">
      <c r="A78" s="51"/>
      <c r="B78" s="52" t="s">
        <v>83</v>
      </c>
      <c r="C78" s="60">
        <f>Miami!$C$19*10^3</f>
        <v>0</v>
      </c>
      <c r="D78" s="60">
        <f>Houston!$C$19*10^3</f>
        <v>0</v>
      </c>
      <c r="E78" s="60">
        <f>Phoenix!$C$19*10^3</f>
        <v>0</v>
      </c>
      <c r="F78" s="60">
        <f>Atlanta!$C$19*10^3</f>
        <v>0</v>
      </c>
      <c r="G78" s="60">
        <f>LosAngeles!$C$19*10^3</f>
        <v>0</v>
      </c>
      <c r="H78" s="60">
        <f>LasVegas!$C$19*10^3</f>
        <v>0</v>
      </c>
      <c r="I78" s="60">
        <f>SanFrancisco!$C$19*10^3</f>
        <v>0</v>
      </c>
      <c r="J78" s="60">
        <f>Baltimore!$C$19*10^3</f>
        <v>0</v>
      </c>
      <c r="K78" s="60">
        <f>Albuquerque!$C$19*10^3</f>
        <v>0</v>
      </c>
      <c r="L78" s="60">
        <f>Seattle!$C$19*10^3</f>
        <v>0</v>
      </c>
      <c r="M78" s="60">
        <f>Chicago!$C$19*10^3</f>
        <v>0</v>
      </c>
      <c r="N78" s="60">
        <f>Boulder!$C$19*10^3</f>
        <v>0</v>
      </c>
      <c r="O78" s="60">
        <f>Minneapolis!$C$19*10^3</f>
        <v>0</v>
      </c>
      <c r="P78" s="60">
        <f>Helena!$C$19*10^3</f>
        <v>0</v>
      </c>
      <c r="Q78" s="60">
        <f>Duluth!$C$19*10^3</f>
        <v>0</v>
      </c>
      <c r="R78" s="60">
        <f>Fairbanks!$C$19*10^3</f>
        <v>0</v>
      </c>
    </row>
    <row r="79" spans="1:18">
      <c r="A79" s="51"/>
      <c r="B79" s="52" t="s">
        <v>84</v>
      </c>
      <c r="C79" s="60">
        <f>Miami!$C$20*10^3</f>
        <v>0</v>
      </c>
      <c r="D79" s="60">
        <f>Houston!$C$20*10^3</f>
        <v>0</v>
      </c>
      <c r="E79" s="60">
        <f>Phoenix!$C$20*10^3</f>
        <v>0</v>
      </c>
      <c r="F79" s="60">
        <f>Atlanta!$C$20*10^3</f>
        <v>0</v>
      </c>
      <c r="G79" s="60">
        <f>LosAngeles!$C$20*10^3</f>
        <v>0</v>
      </c>
      <c r="H79" s="60">
        <f>LasVegas!$C$20*10^3</f>
        <v>0</v>
      </c>
      <c r="I79" s="60">
        <f>SanFrancisco!$C$20*10^3</f>
        <v>0</v>
      </c>
      <c r="J79" s="60">
        <f>Baltimore!$C$20*10^3</f>
        <v>0</v>
      </c>
      <c r="K79" s="60">
        <f>Albuquerque!$C$20*10^3</f>
        <v>0</v>
      </c>
      <c r="L79" s="60">
        <f>Seattle!$C$20*10^3</f>
        <v>0</v>
      </c>
      <c r="M79" s="60">
        <f>Chicago!$C$20*10^3</f>
        <v>0</v>
      </c>
      <c r="N79" s="60">
        <f>Boulder!$C$20*10^3</f>
        <v>0</v>
      </c>
      <c r="O79" s="60">
        <f>Minneapolis!$C$20*10^3</f>
        <v>0</v>
      </c>
      <c r="P79" s="60">
        <f>Helena!$C$20*10^3</f>
        <v>0</v>
      </c>
      <c r="Q79" s="60">
        <f>Duluth!$C$20*10^3</f>
        <v>0</v>
      </c>
      <c r="R79" s="60">
        <f>Fairbanks!$C$20*10^3</f>
        <v>0</v>
      </c>
    </row>
    <row r="80" spans="1:18">
      <c r="A80" s="51"/>
      <c r="B80" s="52" t="s">
        <v>85</v>
      </c>
      <c r="C80" s="60">
        <f>Miami!$C$21*10^3</f>
        <v>0</v>
      </c>
      <c r="D80" s="60">
        <f>Houston!$C$21*10^3</f>
        <v>0</v>
      </c>
      <c r="E80" s="60">
        <f>Phoenix!$C$21*10^3</f>
        <v>0</v>
      </c>
      <c r="F80" s="60">
        <f>Atlanta!$C$21*10^3</f>
        <v>0</v>
      </c>
      <c r="G80" s="60">
        <f>LosAngeles!$C$21*10^3</f>
        <v>0</v>
      </c>
      <c r="H80" s="60">
        <f>LasVegas!$C$21*10^3</f>
        <v>0</v>
      </c>
      <c r="I80" s="60">
        <f>SanFrancisco!$C$21*10^3</f>
        <v>0</v>
      </c>
      <c r="J80" s="60">
        <f>Baltimore!$C$21*10^3</f>
        <v>0</v>
      </c>
      <c r="K80" s="60">
        <f>Albuquerque!$C$21*10^3</f>
        <v>0</v>
      </c>
      <c r="L80" s="60">
        <f>Seattle!$C$21*10^3</f>
        <v>0</v>
      </c>
      <c r="M80" s="60">
        <f>Chicago!$C$21*10^3</f>
        <v>0</v>
      </c>
      <c r="N80" s="60">
        <f>Boulder!$C$21*10^3</f>
        <v>0</v>
      </c>
      <c r="O80" s="60">
        <f>Minneapolis!$C$21*10^3</f>
        <v>0</v>
      </c>
      <c r="P80" s="60">
        <f>Helena!$C$21*10^3</f>
        <v>0</v>
      </c>
      <c r="Q80" s="60">
        <f>Duluth!$C$21*10^3</f>
        <v>0</v>
      </c>
      <c r="R80" s="60">
        <f>Fairbanks!$C$21*10^3</f>
        <v>0</v>
      </c>
    </row>
    <row r="81" spans="1:18">
      <c r="A81" s="51"/>
      <c r="B81" s="52" t="s">
        <v>86</v>
      </c>
      <c r="C81" s="60">
        <f>Miami!$C$22*10^3</f>
        <v>0</v>
      </c>
      <c r="D81" s="60">
        <f>Houston!$C$22*10^3</f>
        <v>0</v>
      </c>
      <c r="E81" s="60">
        <f>Phoenix!$C$22*10^3</f>
        <v>0</v>
      </c>
      <c r="F81" s="60">
        <f>Atlanta!$C$22*10^3</f>
        <v>0</v>
      </c>
      <c r="G81" s="60">
        <f>LosAngeles!$C$22*10^3</f>
        <v>0</v>
      </c>
      <c r="H81" s="60">
        <f>LasVegas!$C$22*10^3</f>
        <v>0</v>
      </c>
      <c r="I81" s="60">
        <f>SanFrancisco!$C$22*10^3</f>
        <v>0</v>
      </c>
      <c r="J81" s="60">
        <f>Baltimore!$C$22*10^3</f>
        <v>0</v>
      </c>
      <c r="K81" s="60">
        <f>Albuquerque!$C$22*10^3</f>
        <v>0</v>
      </c>
      <c r="L81" s="60">
        <f>Seattle!$C$22*10^3</f>
        <v>0</v>
      </c>
      <c r="M81" s="60">
        <f>Chicago!$C$22*10^3</f>
        <v>0</v>
      </c>
      <c r="N81" s="60">
        <f>Boulder!$C$22*10^3</f>
        <v>0</v>
      </c>
      <c r="O81" s="60">
        <f>Minneapolis!$C$22*10^3</f>
        <v>0</v>
      </c>
      <c r="P81" s="60">
        <f>Helena!$C$22*10^3</f>
        <v>0</v>
      </c>
      <c r="Q81" s="60">
        <f>Duluth!$C$22*10^3</f>
        <v>0</v>
      </c>
      <c r="R81" s="60">
        <f>Fairbanks!$C$22*10^3</f>
        <v>0</v>
      </c>
    </row>
    <row r="82" spans="1:18">
      <c r="A82" s="51"/>
      <c r="B82" s="52" t="s">
        <v>65</v>
      </c>
      <c r="C82" s="60">
        <f>Miami!$C$23*10^3</f>
        <v>0</v>
      </c>
      <c r="D82" s="60">
        <f>Houston!$C$23*10^3</f>
        <v>0</v>
      </c>
      <c r="E82" s="60">
        <f>Phoenix!$C$23*10^3</f>
        <v>0</v>
      </c>
      <c r="F82" s="60">
        <f>Atlanta!$C$23*10^3</f>
        <v>0</v>
      </c>
      <c r="G82" s="60">
        <f>LosAngeles!$C$23*10^3</f>
        <v>0</v>
      </c>
      <c r="H82" s="60">
        <f>LasVegas!$C$23*10^3</f>
        <v>0</v>
      </c>
      <c r="I82" s="60">
        <f>SanFrancisco!$C$23*10^3</f>
        <v>0</v>
      </c>
      <c r="J82" s="60">
        <f>Baltimore!$C$23*10^3</f>
        <v>0</v>
      </c>
      <c r="K82" s="60">
        <f>Albuquerque!$C$23*10^3</f>
        <v>0</v>
      </c>
      <c r="L82" s="60">
        <f>Seattle!$C$23*10^3</f>
        <v>0</v>
      </c>
      <c r="M82" s="60">
        <f>Chicago!$C$23*10^3</f>
        <v>0</v>
      </c>
      <c r="N82" s="60">
        <f>Boulder!$C$23*10^3</f>
        <v>0</v>
      </c>
      <c r="O82" s="60">
        <f>Minneapolis!$C$23*10^3</f>
        <v>0</v>
      </c>
      <c r="P82" s="60">
        <f>Helena!$C$23*10^3</f>
        <v>0</v>
      </c>
      <c r="Q82" s="60">
        <f>Duluth!$C$23*10^3</f>
        <v>0</v>
      </c>
      <c r="R82" s="60">
        <f>Fairbanks!$C$23*10^3</f>
        <v>0</v>
      </c>
    </row>
    <row r="83" spans="1:18">
      <c r="A83" s="51"/>
      <c r="B83" s="52" t="s">
        <v>87</v>
      </c>
      <c r="C83" s="60">
        <f>Miami!$C$24*10^3</f>
        <v>172410</v>
      </c>
      <c r="D83" s="60">
        <f>Houston!$C$24*10^3</f>
        <v>206300</v>
      </c>
      <c r="E83" s="60">
        <f>Phoenix!$C$24*10^3</f>
        <v>186730</v>
      </c>
      <c r="F83" s="60">
        <f>Atlanta!$C$24*10^3</f>
        <v>239030</v>
      </c>
      <c r="G83" s="60">
        <f>LosAngeles!$C$24*10^3</f>
        <v>232770</v>
      </c>
      <c r="H83" s="60">
        <f>LasVegas!$C$24*10^3</f>
        <v>210250</v>
      </c>
      <c r="I83" s="60">
        <f>SanFrancisco!$C$24*10^3</f>
        <v>260760</v>
      </c>
      <c r="J83" s="60">
        <f>Baltimore!$C$24*10^3</f>
        <v>264760</v>
      </c>
      <c r="K83" s="60">
        <f>Albuquerque!$C$24*10^3</f>
        <v>259890</v>
      </c>
      <c r="L83" s="60">
        <f>Seattle!$C$24*10^3</f>
        <v>278200</v>
      </c>
      <c r="M83" s="60">
        <f>Chicago!$C$24*10^3</f>
        <v>287350</v>
      </c>
      <c r="N83" s="60">
        <f>Boulder!$C$24*10^3</f>
        <v>286180</v>
      </c>
      <c r="O83" s="60">
        <f>Minneapolis!$C$24*10^3</f>
        <v>306860</v>
      </c>
      <c r="P83" s="60">
        <f>Helena!$C$24*10^3</f>
        <v>310420</v>
      </c>
      <c r="Q83" s="60">
        <f>Duluth!$C$24*10^3</f>
        <v>339070</v>
      </c>
      <c r="R83" s="60">
        <f>Fairbanks!$C$24*10^3</f>
        <v>377990</v>
      </c>
    </row>
    <row r="84" spans="1:18">
      <c r="A84" s="51"/>
      <c r="B84" s="52" t="s">
        <v>88</v>
      </c>
      <c r="C84" s="60">
        <f>Miami!$C$25*10^3</f>
        <v>0</v>
      </c>
      <c r="D84" s="60">
        <f>Houston!$C$25*10^3</f>
        <v>0</v>
      </c>
      <c r="E84" s="60">
        <f>Phoenix!$C$25*10^3</f>
        <v>0</v>
      </c>
      <c r="F84" s="60">
        <f>Atlanta!$C$25*10^3</f>
        <v>0</v>
      </c>
      <c r="G84" s="60">
        <f>LosAngeles!$C$25*10^3</f>
        <v>0</v>
      </c>
      <c r="H84" s="60">
        <f>LasVegas!$C$25*10^3</f>
        <v>0</v>
      </c>
      <c r="I84" s="60">
        <f>SanFrancisco!$C$25*10^3</f>
        <v>0</v>
      </c>
      <c r="J84" s="60">
        <f>Baltimore!$C$25*10^3</f>
        <v>0</v>
      </c>
      <c r="K84" s="60">
        <f>Albuquerque!$C$25*10^3</f>
        <v>0</v>
      </c>
      <c r="L84" s="60">
        <f>Seattle!$C$25*10^3</f>
        <v>0</v>
      </c>
      <c r="M84" s="60">
        <f>Chicago!$C$25*10^3</f>
        <v>0</v>
      </c>
      <c r="N84" s="60">
        <f>Boulder!$C$25*10^3</f>
        <v>0</v>
      </c>
      <c r="O84" s="60">
        <f>Minneapolis!$C$25*10^3</f>
        <v>0</v>
      </c>
      <c r="P84" s="60">
        <f>Helena!$C$25*10^3</f>
        <v>0</v>
      </c>
      <c r="Q84" s="60">
        <f>Duluth!$C$25*10^3</f>
        <v>0</v>
      </c>
      <c r="R84" s="60">
        <f>Fairbanks!$C$25*10^3</f>
        <v>0</v>
      </c>
    </row>
    <row r="85" spans="1:18">
      <c r="A85" s="51"/>
      <c r="B85" s="52" t="s">
        <v>89</v>
      </c>
      <c r="C85" s="60">
        <f>Miami!$C$26*10^3</f>
        <v>0</v>
      </c>
      <c r="D85" s="60">
        <f>Houston!$C$26*10^3</f>
        <v>0</v>
      </c>
      <c r="E85" s="60">
        <f>Phoenix!$C$26*10^3</f>
        <v>0</v>
      </c>
      <c r="F85" s="60">
        <f>Atlanta!$C$26*10^3</f>
        <v>0</v>
      </c>
      <c r="G85" s="60">
        <f>LosAngeles!$C$26*10^3</f>
        <v>0</v>
      </c>
      <c r="H85" s="60">
        <f>LasVegas!$C$26*10^3</f>
        <v>0</v>
      </c>
      <c r="I85" s="60">
        <f>SanFrancisco!$C$26*10^3</f>
        <v>0</v>
      </c>
      <c r="J85" s="60">
        <f>Baltimore!$C$26*10^3</f>
        <v>0</v>
      </c>
      <c r="K85" s="60">
        <f>Albuquerque!$C$26*10^3</f>
        <v>0</v>
      </c>
      <c r="L85" s="60">
        <f>Seattle!$C$26*10^3</f>
        <v>0</v>
      </c>
      <c r="M85" s="60">
        <f>Chicago!$C$26*10^3</f>
        <v>0</v>
      </c>
      <c r="N85" s="60">
        <f>Boulder!$C$26*10^3</f>
        <v>0</v>
      </c>
      <c r="O85" s="60">
        <f>Minneapolis!$C$26*10^3</f>
        <v>0</v>
      </c>
      <c r="P85" s="60">
        <f>Helena!$C$26*10^3</f>
        <v>0</v>
      </c>
      <c r="Q85" s="60">
        <f>Duluth!$C$26*10^3</f>
        <v>0</v>
      </c>
      <c r="R85" s="60">
        <f>Fairbanks!$C$26*10^3</f>
        <v>0</v>
      </c>
    </row>
    <row r="86" spans="1:18">
      <c r="A86" s="51"/>
      <c r="B86" s="52" t="s">
        <v>90</v>
      </c>
      <c r="C86" s="60">
        <f>Miami!$C$28*10^3</f>
        <v>419310</v>
      </c>
      <c r="D86" s="60">
        <f>Houston!$C$28*10^3</f>
        <v>2549260</v>
      </c>
      <c r="E86" s="60">
        <f>Phoenix!$C$28*10^3</f>
        <v>1948410</v>
      </c>
      <c r="F86" s="60">
        <f>Atlanta!$C$28*10^3</f>
        <v>2677220</v>
      </c>
      <c r="G86" s="60">
        <f>LosAngeles!$C$28*10^3</f>
        <v>919550</v>
      </c>
      <c r="H86" s="60">
        <f>LasVegas!$C$28*10^3</f>
        <v>1555540</v>
      </c>
      <c r="I86" s="60">
        <f>SanFrancisco!$C$28*10^3</f>
        <v>3512920</v>
      </c>
      <c r="J86" s="60">
        <f>Baltimore!$C$28*10^3</f>
        <v>4460890</v>
      </c>
      <c r="K86" s="60">
        <f>Albuquerque!$C$28*10^3</f>
        <v>2594630</v>
      </c>
      <c r="L86" s="60">
        <f>Seattle!$C$28*10^3</f>
        <v>4798080</v>
      </c>
      <c r="M86" s="60">
        <f>Chicago!$C$28*10^3</f>
        <v>6813440</v>
      </c>
      <c r="N86" s="60">
        <f>Boulder!$C$28*10^3</f>
        <v>4119130</v>
      </c>
      <c r="O86" s="60">
        <f>Minneapolis!$C$28*10^3</f>
        <v>8566670</v>
      </c>
      <c r="P86" s="60">
        <f>Helena!$C$28*10^3</f>
        <v>6536970</v>
      </c>
      <c r="Q86" s="60">
        <f>Duluth!$C$28*10^3</f>
        <v>10223250</v>
      </c>
      <c r="R86" s="60">
        <f>Fairbanks!$C$28*10^3</f>
        <v>17817380</v>
      </c>
    </row>
    <row r="87" spans="1:18">
      <c r="A87" s="51"/>
      <c r="B87" s="49" t="s">
        <v>276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1:18">
      <c r="A88" s="51"/>
      <c r="B88" s="52" t="s">
        <v>70</v>
      </c>
      <c r="C88" s="60">
        <f>Miami!$E$13*10^3</f>
        <v>0</v>
      </c>
      <c r="D88" s="60">
        <f>Houston!$E$13*10^3</f>
        <v>0</v>
      </c>
      <c r="E88" s="60">
        <f>Phoenix!$E$13*10^3</f>
        <v>0</v>
      </c>
      <c r="F88" s="60">
        <f>Atlanta!$E$13*10^3</f>
        <v>0</v>
      </c>
      <c r="G88" s="60">
        <f>LosAngeles!$E$13*10^3</f>
        <v>0</v>
      </c>
      <c r="H88" s="60">
        <f>LasVegas!$E$13*10^3</f>
        <v>0</v>
      </c>
      <c r="I88" s="60">
        <f>SanFrancisco!$E$13*10^3</f>
        <v>0</v>
      </c>
      <c r="J88" s="60">
        <f>Baltimore!$E$13*10^3</f>
        <v>0</v>
      </c>
      <c r="K88" s="60">
        <f>Albuquerque!$E$13*10^3</f>
        <v>0</v>
      </c>
      <c r="L88" s="60">
        <f>Seattle!$E$13*10^3</f>
        <v>0</v>
      </c>
      <c r="M88" s="60">
        <f>Chicago!$E$13*10^3</f>
        <v>0</v>
      </c>
      <c r="N88" s="60">
        <f>Boulder!$E$13*10^3</f>
        <v>0</v>
      </c>
      <c r="O88" s="60">
        <f>Minneapolis!$E$13*10^3</f>
        <v>0</v>
      </c>
      <c r="P88" s="60">
        <f>Helena!$E$13*10^3</f>
        <v>0</v>
      </c>
      <c r="Q88" s="60">
        <f>Duluth!$E$13*10^3</f>
        <v>0</v>
      </c>
      <c r="R88" s="60">
        <f>Fairbanks!$E$13*10^3</f>
        <v>0</v>
      </c>
    </row>
    <row r="89" spans="1:18">
      <c r="A89" s="51"/>
      <c r="B89" s="52" t="s">
        <v>71</v>
      </c>
      <c r="C89" s="60">
        <f>Miami!$E$14*10^3</f>
        <v>0</v>
      </c>
      <c r="D89" s="60">
        <f>Houston!$E$14*10^3</f>
        <v>0</v>
      </c>
      <c r="E89" s="60">
        <f>Phoenix!$E$14*10^3</f>
        <v>0</v>
      </c>
      <c r="F89" s="60">
        <f>Atlanta!$E$14*10^3</f>
        <v>0</v>
      </c>
      <c r="G89" s="60">
        <f>LosAngeles!$E$14*10^3</f>
        <v>0</v>
      </c>
      <c r="H89" s="60">
        <f>LasVegas!$E$14*10^3</f>
        <v>0</v>
      </c>
      <c r="I89" s="60">
        <f>SanFrancisco!$E$14*10^3</f>
        <v>0</v>
      </c>
      <c r="J89" s="60">
        <f>Baltimore!$E$14*10^3</f>
        <v>0</v>
      </c>
      <c r="K89" s="60">
        <f>Albuquerque!$E$14*10^3</f>
        <v>0</v>
      </c>
      <c r="L89" s="60">
        <f>Seattle!$E$14*10^3</f>
        <v>0</v>
      </c>
      <c r="M89" s="60">
        <f>Chicago!$E$14*10^3</f>
        <v>0</v>
      </c>
      <c r="N89" s="60">
        <f>Boulder!$E$14*10^3</f>
        <v>0</v>
      </c>
      <c r="O89" s="60">
        <f>Minneapolis!$E$14*10^3</f>
        <v>0</v>
      </c>
      <c r="P89" s="60">
        <f>Helena!$E$14*10^3</f>
        <v>0</v>
      </c>
      <c r="Q89" s="60">
        <f>Duluth!$E$14*10^3</f>
        <v>0</v>
      </c>
      <c r="R89" s="60">
        <f>Fairbanks!$E$14*10^3</f>
        <v>0</v>
      </c>
    </row>
    <row r="90" spans="1:18">
      <c r="A90" s="51"/>
      <c r="B90" s="52" t="s">
        <v>79</v>
      </c>
      <c r="C90" s="60">
        <f>Miami!$E$15*10^3</f>
        <v>0</v>
      </c>
      <c r="D90" s="60">
        <f>Houston!$E$15*10^3</f>
        <v>0</v>
      </c>
      <c r="E90" s="60">
        <f>Phoenix!$E$15*10^3</f>
        <v>0</v>
      </c>
      <c r="F90" s="60">
        <f>Atlanta!$E$15*10^3</f>
        <v>0</v>
      </c>
      <c r="G90" s="60">
        <f>LosAngeles!$E$15*10^3</f>
        <v>0</v>
      </c>
      <c r="H90" s="60">
        <f>LasVegas!$E$15*10^3</f>
        <v>0</v>
      </c>
      <c r="I90" s="60">
        <f>SanFrancisco!$E$15*10^3</f>
        <v>0</v>
      </c>
      <c r="J90" s="60">
        <f>Baltimore!$E$15*10^3</f>
        <v>0</v>
      </c>
      <c r="K90" s="60">
        <f>Albuquerque!$E$15*10^3</f>
        <v>0</v>
      </c>
      <c r="L90" s="60">
        <f>Seattle!$E$15*10^3</f>
        <v>0</v>
      </c>
      <c r="M90" s="60">
        <f>Chicago!$E$15*10^3</f>
        <v>0</v>
      </c>
      <c r="N90" s="60">
        <f>Boulder!$E$15*10^3</f>
        <v>0</v>
      </c>
      <c r="O90" s="60">
        <f>Minneapolis!$E$15*10^3</f>
        <v>0</v>
      </c>
      <c r="P90" s="60">
        <f>Helena!$E$15*10^3</f>
        <v>0</v>
      </c>
      <c r="Q90" s="60">
        <f>Duluth!$E$15*10^3</f>
        <v>0</v>
      </c>
      <c r="R90" s="60">
        <f>Fairbanks!$E$15*10^3</f>
        <v>0</v>
      </c>
    </row>
    <row r="91" spans="1:18">
      <c r="A91" s="51"/>
      <c r="B91" s="52" t="s">
        <v>80</v>
      </c>
      <c r="C91" s="60">
        <f>Miami!$E$16*10^3</f>
        <v>0</v>
      </c>
      <c r="D91" s="60">
        <f>Houston!$E$16*10^3</f>
        <v>0</v>
      </c>
      <c r="E91" s="60">
        <f>Phoenix!$E$16*10^3</f>
        <v>0</v>
      </c>
      <c r="F91" s="60">
        <f>Atlanta!$E$16*10^3</f>
        <v>0</v>
      </c>
      <c r="G91" s="60">
        <f>LosAngeles!$E$16*10^3</f>
        <v>0</v>
      </c>
      <c r="H91" s="60">
        <f>LasVegas!$E$16*10^3</f>
        <v>0</v>
      </c>
      <c r="I91" s="60">
        <f>SanFrancisco!$E$16*10^3</f>
        <v>0</v>
      </c>
      <c r="J91" s="60">
        <f>Baltimore!$E$16*10^3</f>
        <v>0</v>
      </c>
      <c r="K91" s="60">
        <f>Albuquerque!$E$16*10^3</f>
        <v>0</v>
      </c>
      <c r="L91" s="60">
        <f>Seattle!$E$16*10^3</f>
        <v>0</v>
      </c>
      <c r="M91" s="60">
        <f>Chicago!$E$16*10^3</f>
        <v>0</v>
      </c>
      <c r="N91" s="60">
        <f>Boulder!$E$16*10^3</f>
        <v>0</v>
      </c>
      <c r="O91" s="60">
        <f>Minneapolis!$E$16*10^3</f>
        <v>0</v>
      </c>
      <c r="P91" s="60">
        <f>Helena!$E$16*10^3</f>
        <v>0</v>
      </c>
      <c r="Q91" s="60">
        <f>Duluth!$E$16*10^3</f>
        <v>0</v>
      </c>
      <c r="R91" s="60">
        <f>Fairbanks!$E$16*10^3</f>
        <v>0</v>
      </c>
    </row>
    <row r="92" spans="1:18">
      <c r="A92" s="51"/>
      <c r="B92" s="52" t="s">
        <v>81</v>
      </c>
      <c r="C92" s="60">
        <f>Miami!$E$17*10^3</f>
        <v>0</v>
      </c>
      <c r="D92" s="60">
        <f>Houston!$E$17*10^3</f>
        <v>0</v>
      </c>
      <c r="E92" s="60">
        <f>Phoenix!$E$17*10^3</f>
        <v>0</v>
      </c>
      <c r="F92" s="60">
        <f>Atlanta!$E$17*10^3</f>
        <v>0</v>
      </c>
      <c r="G92" s="60">
        <f>LosAngeles!$E$17*10^3</f>
        <v>0</v>
      </c>
      <c r="H92" s="60">
        <f>LasVegas!$E$17*10^3</f>
        <v>0</v>
      </c>
      <c r="I92" s="60">
        <f>SanFrancisco!$E$17*10^3</f>
        <v>0</v>
      </c>
      <c r="J92" s="60">
        <f>Baltimore!$E$17*10^3</f>
        <v>0</v>
      </c>
      <c r="K92" s="60">
        <f>Albuquerque!$E$17*10^3</f>
        <v>0</v>
      </c>
      <c r="L92" s="60">
        <f>Seattle!$E$17*10^3</f>
        <v>0</v>
      </c>
      <c r="M92" s="60">
        <f>Chicago!$E$17*10^3</f>
        <v>0</v>
      </c>
      <c r="N92" s="60">
        <f>Boulder!$E$17*10^3</f>
        <v>0</v>
      </c>
      <c r="O92" s="60">
        <f>Minneapolis!$E$17*10^3</f>
        <v>0</v>
      </c>
      <c r="P92" s="60">
        <f>Helena!$E$17*10^3</f>
        <v>0</v>
      </c>
      <c r="Q92" s="60">
        <f>Duluth!$E$17*10^3</f>
        <v>0</v>
      </c>
      <c r="R92" s="60">
        <f>Fairbanks!$E$17*10^3</f>
        <v>0</v>
      </c>
    </row>
    <row r="93" spans="1:18">
      <c r="A93" s="51"/>
      <c r="B93" s="52" t="s">
        <v>82</v>
      </c>
      <c r="C93" s="60">
        <f>Miami!$E$18*10^3</f>
        <v>0</v>
      </c>
      <c r="D93" s="60">
        <f>Houston!$E$18*10^3</f>
        <v>0</v>
      </c>
      <c r="E93" s="60">
        <f>Phoenix!$E$18*10^3</f>
        <v>0</v>
      </c>
      <c r="F93" s="60">
        <f>Atlanta!$E$18*10^3</f>
        <v>0</v>
      </c>
      <c r="G93" s="60">
        <f>LosAngeles!$E$18*10^3</f>
        <v>0</v>
      </c>
      <c r="H93" s="60">
        <f>LasVegas!$E$18*10^3</f>
        <v>0</v>
      </c>
      <c r="I93" s="60">
        <f>SanFrancisco!$E$18*10^3</f>
        <v>0</v>
      </c>
      <c r="J93" s="60">
        <f>Baltimore!$E$18*10^3</f>
        <v>0</v>
      </c>
      <c r="K93" s="60">
        <f>Albuquerque!$E$18*10^3</f>
        <v>0</v>
      </c>
      <c r="L93" s="60">
        <f>Seattle!$E$18*10^3</f>
        <v>0</v>
      </c>
      <c r="M93" s="60">
        <f>Chicago!$E$18*10^3</f>
        <v>0</v>
      </c>
      <c r="N93" s="60">
        <f>Boulder!$E$18*10^3</f>
        <v>0</v>
      </c>
      <c r="O93" s="60">
        <f>Minneapolis!$E$18*10^3</f>
        <v>0</v>
      </c>
      <c r="P93" s="60">
        <f>Helena!$E$18*10^3</f>
        <v>0</v>
      </c>
      <c r="Q93" s="60">
        <f>Duluth!$E$18*10^3</f>
        <v>0</v>
      </c>
      <c r="R93" s="60">
        <f>Fairbanks!$E$18*10^3</f>
        <v>0</v>
      </c>
    </row>
    <row r="94" spans="1:18">
      <c r="A94" s="51"/>
      <c r="B94" s="52" t="s">
        <v>83</v>
      </c>
      <c r="C94" s="60">
        <f>Miami!$E$19*10^3</f>
        <v>0</v>
      </c>
      <c r="D94" s="60">
        <f>Houston!$E$19*10^3</f>
        <v>0</v>
      </c>
      <c r="E94" s="60">
        <f>Phoenix!$E$19*10^3</f>
        <v>0</v>
      </c>
      <c r="F94" s="60">
        <f>Atlanta!$E$19*10^3</f>
        <v>0</v>
      </c>
      <c r="G94" s="60">
        <f>LosAngeles!$E$19*10^3</f>
        <v>0</v>
      </c>
      <c r="H94" s="60">
        <f>LasVegas!$E$19*10^3</f>
        <v>0</v>
      </c>
      <c r="I94" s="60">
        <f>SanFrancisco!$E$19*10^3</f>
        <v>0</v>
      </c>
      <c r="J94" s="60">
        <f>Baltimore!$E$19*10^3</f>
        <v>0</v>
      </c>
      <c r="K94" s="60">
        <f>Albuquerque!$E$19*10^3</f>
        <v>0</v>
      </c>
      <c r="L94" s="60">
        <f>Seattle!$E$19*10^3</f>
        <v>0</v>
      </c>
      <c r="M94" s="60">
        <f>Chicago!$E$19*10^3</f>
        <v>0</v>
      </c>
      <c r="N94" s="60">
        <f>Boulder!$E$19*10^3</f>
        <v>0</v>
      </c>
      <c r="O94" s="60">
        <f>Minneapolis!$E$19*10^3</f>
        <v>0</v>
      </c>
      <c r="P94" s="60">
        <f>Helena!$E$19*10^3</f>
        <v>0</v>
      </c>
      <c r="Q94" s="60">
        <f>Duluth!$E$19*10^3</f>
        <v>0</v>
      </c>
      <c r="R94" s="60">
        <f>Fairbanks!$E$19*10^3</f>
        <v>0</v>
      </c>
    </row>
    <row r="95" spans="1:18">
      <c r="A95" s="51"/>
      <c r="B95" s="52" t="s">
        <v>84</v>
      </c>
      <c r="C95" s="60">
        <f>Miami!$E$20*10^3</f>
        <v>0</v>
      </c>
      <c r="D95" s="60">
        <f>Houston!$E$20*10^3</f>
        <v>0</v>
      </c>
      <c r="E95" s="60">
        <f>Phoenix!$E$20*10^3</f>
        <v>0</v>
      </c>
      <c r="F95" s="60">
        <f>Atlanta!$E$20*10^3</f>
        <v>0</v>
      </c>
      <c r="G95" s="60">
        <f>LosAngeles!$E$20*10^3</f>
        <v>0</v>
      </c>
      <c r="H95" s="60">
        <f>LasVegas!$E$20*10^3</f>
        <v>0</v>
      </c>
      <c r="I95" s="60">
        <f>SanFrancisco!$E$20*10^3</f>
        <v>0</v>
      </c>
      <c r="J95" s="60">
        <f>Baltimore!$E$20*10^3</f>
        <v>0</v>
      </c>
      <c r="K95" s="60">
        <f>Albuquerque!$E$20*10^3</f>
        <v>0</v>
      </c>
      <c r="L95" s="60">
        <f>Seattle!$E$20*10^3</f>
        <v>0</v>
      </c>
      <c r="M95" s="60">
        <f>Chicago!$E$20*10^3</f>
        <v>0</v>
      </c>
      <c r="N95" s="60">
        <f>Boulder!$E$20*10^3</f>
        <v>0</v>
      </c>
      <c r="O95" s="60">
        <f>Minneapolis!$E$20*10^3</f>
        <v>0</v>
      </c>
      <c r="P95" s="60">
        <f>Helena!$E$20*10^3</f>
        <v>0</v>
      </c>
      <c r="Q95" s="60">
        <f>Duluth!$E$20*10^3</f>
        <v>0</v>
      </c>
      <c r="R95" s="60">
        <f>Fairbanks!$E$20*10^3</f>
        <v>0</v>
      </c>
    </row>
    <row r="96" spans="1:18">
      <c r="A96" s="51"/>
      <c r="B96" s="52" t="s">
        <v>85</v>
      </c>
      <c r="C96" s="60">
        <f>Miami!$E$21*10^3</f>
        <v>0</v>
      </c>
      <c r="D96" s="60">
        <f>Houston!$E$21*10^3</f>
        <v>0</v>
      </c>
      <c r="E96" s="60">
        <f>Phoenix!$E$21*10^3</f>
        <v>0</v>
      </c>
      <c r="F96" s="60">
        <f>Atlanta!$E$21*10^3</f>
        <v>0</v>
      </c>
      <c r="G96" s="60">
        <f>LosAngeles!$E$21*10^3</f>
        <v>0</v>
      </c>
      <c r="H96" s="60">
        <f>LasVegas!$E$21*10^3</f>
        <v>0</v>
      </c>
      <c r="I96" s="60">
        <f>SanFrancisco!$E$21*10^3</f>
        <v>0</v>
      </c>
      <c r="J96" s="60">
        <f>Baltimore!$E$21*10^3</f>
        <v>0</v>
      </c>
      <c r="K96" s="60">
        <f>Albuquerque!$E$21*10^3</f>
        <v>0</v>
      </c>
      <c r="L96" s="60">
        <f>Seattle!$E$21*10^3</f>
        <v>0</v>
      </c>
      <c r="M96" s="60">
        <f>Chicago!$E$21*10^3</f>
        <v>0</v>
      </c>
      <c r="N96" s="60">
        <f>Boulder!$E$21*10^3</f>
        <v>0</v>
      </c>
      <c r="O96" s="60">
        <f>Minneapolis!$E$21*10^3</f>
        <v>0</v>
      </c>
      <c r="P96" s="60">
        <f>Helena!$E$21*10^3</f>
        <v>0</v>
      </c>
      <c r="Q96" s="60">
        <f>Duluth!$E$21*10^3</f>
        <v>0</v>
      </c>
      <c r="R96" s="60">
        <f>Fairbanks!$E$21*10^3</f>
        <v>0</v>
      </c>
    </row>
    <row r="97" spans="1:18">
      <c r="A97" s="51"/>
      <c r="B97" s="52" t="s">
        <v>86</v>
      </c>
      <c r="C97" s="60">
        <f>Miami!$E$22*10^3</f>
        <v>0</v>
      </c>
      <c r="D97" s="60">
        <f>Houston!$E$22*10^3</f>
        <v>0</v>
      </c>
      <c r="E97" s="60">
        <f>Phoenix!$E$22*10^3</f>
        <v>0</v>
      </c>
      <c r="F97" s="60">
        <f>Atlanta!$E$22*10^3</f>
        <v>0</v>
      </c>
      <c r="G97" s="60">
        <f>LosAngeles!$E$22*10^3</f>
        <v>0</v>
      </c>
      <c r="H97" s="60">
        <f>LasVegas!$E$22*10^3</f>
        <v>0</v>
      </c>
      <c r="I97" s="60">
        <f>SanFrancisco!$E$22*10^3</f>
        <v>0</v>
      </c>
      <c r="J97" s="60">
        <f>Baltimore!$E$22*10^3</f>
        <v>0</v>
      </c>
      <c r="K97" s="60">
        <f>Albuquerque!$E$22*10^3</f>
        <v>0</v>
      </c>
      <c r="L97" s="60">
        <f>Seattle!$E$22*10^3</f>
        <v>0</v>
      </c>
      <c r="M97" s="60">
        <f>Chicago!$E$22*10^3</f>
        <v>0</v>
      </c>
      <c r="N97" s="60">
        <f>Boulder!$E$22*10^3</f>
        <v>0</v>
      </c>
      <c r="O97" s="60">
        <f>Minneapolis!$E$22*10^3</f>
        <v>0</v>
      </c>
      <c r="P97" s="60">
        <f>Helena!$E$22*10^3</f>
        <v>0</v>
      </c>
      <c r="Q97" s="60">
        <f>Duluth!$E$22*10^3</f>
        <v>0</v>
      </c>
      <c r="R97" s="60">
        <f>Fairbanks!$E$22*10^3</f>
        <v>0</v>
      </c>
    </row>
    <row r="98" spans="1:18">
      <c r="A98" s="51"/>
      <c r="B98" s="52" t="s">
        <v>65</v>
      </c>
      <c r="C98" s="60">
        <f>Miami!$E$23*10^3</f>
        <v>0</v>
      </c>
      <c r="D98" s="60">
        <f>Houston!$E$23*10^3</f>
        <v>0</v>
      </c>
      <c r="E98" s="60">
        <f>Phoenix!$E$23*10^3</f>
        <v>0</v>
      </c>
      <c r="F98" s="60">
        <f>Atlanta!$E$23*10^3</f>
        <v>0</v>
      </c>
      <c r="G98" s="60">
        <f>LosAngeles!$E$23*10^3</f>
        <v>0</v>
      </c>
      <c r="H98" s="60">
        <f>LasVegas!$E$23*10^3</f>
        <v>0</v>
      </c>
      <c r="I98" s="60">
        <f>SanFrancisco!$E$23*10^3</f>
        <v>0</v>
      </c>
      <c r="J98" s="60">
        <f>Baltimore!$E$23*10^3</f>
        <v>0</v>
      </c>
      <c r="K98" s="60">
        <f>Albuquerque!$E$23*10^3</f>
        <v>0</v>
      </c>
      <c r="L98" s="60">
        <f>Seattle!$E$23*10^3</f>
        <v>0</v>
      </c>
      <c r="M98" s="60">
        <f>Chicago!$E$23*10^3</f>
        <v>0</v>
      </c>
      <c r="N98" s="60">
        <f>Boulder!$E$23*10^3</f>
        <v>0</v>
      </c>
      <c r="O98" s="60">
        <f>Minneapolis!$E$23*10^3</f>
        <v>0</v>
      </c>
      <c r="P98" s="60">
        <f>Helena!$E$23*10^3</f>
        <v>0</v>
      </c>
      <c r="Q98" s="60">
        <f>Duluth!$E$23*10^3</f>
        <v>0</v>
      </c>
      <c r="R98" s="60">
        <f>Fairbanks!$E$23*10^3</f>
        <v>0</v>
      </c>
    </row>
    <row r="99" spans="1:18">
      <c r="A99" s="51"/>
      <c r="B99" s="52" t="s">
        <v>87</v>
      </c>
      <c r="C99" s="60">
        <f>Miami!$E$24*10^3</f>
        <v>0</v>
      </c>
      <c r="D99" s="60">
        <f>Houston!$E$24*10^3</f>
        <v>0</v>
      </c>
      <c r="E99" s="60">
        <f>Phoenix!$E$24*10^3</f>
        <v>0</v>
      </c>
      <c r="F99" s="60">
        <f>Atlanta!$E$24*10^3</f>
        <v>0</v>
      </c>
      <c r="G99" s="60">
        <f>LosAngeles!$E$24*10^3</f>
        <v>0</v>
      </c>
      <c r="H99" s="60">
        <f>LasVegas!$E$24*10^3</f>
        <v>0</v>
      </c>
      <c r="I99" s="60">
        <f>SanFrancisco!$E$24*10^3</f>
        <v>0</v>
      </c>
      <c r="J99" s="60">
        <f>Baltimore!$E$24*10^3</f>
        <v>0</v>
      </c>
      <c r="K99" s="60">
        <f>Albuquerque!$E$24*10^3</f>
        <v>0</v>
      </c>
      <c r="L99" s="60">
        <f>Seattle!$E$24*10^3</f>
        <v>0</v>
      </c>
      <c r="M99" s="60">
        <f>Chicago!$E$24*10^3</f>
        <v>0</v>
      </c>
      <c r="N99" s="60">
        <f>Boulder!$E$24*10^3</f>
        <v>0</v>
      </c>
      <c r="O99" s="60">
        <f>Minneapolis!$E$24*10^3</f>
        <v>0</v>
      </c>
      <c r="P99" s="60">
        <f>Helena!$E$24*10^3</f>
        <v>0</v>
      </c>
      <c r="Q99" s="60">
        <f>Duluth!$E$24*10^3</f>
        <v>0</v>
      </c>
      <c r="R99" s="60">
        <f>Fairbanks!$E$24*10^3</f>
        <v>0</v>
      </c>
    </row>
    <row r="100" spans="1:18">
      <c r="A100" s="51"/>
      <c r="B100" s="52" t="s">
        <v>88</v>
      </c>
      <c r="C100" s="60">
        <f>Miami!$E$25*10^3</f>
        <v>0</v>
      </c>
      <c r="D100" s="60">
        <f>Houston!$E$25*10^3</f>
        <v>0</v>
      </c>
      <c r="E100" s="60">
        <f>Phoenix!$E$25*10^3</f>
        <v>0</v>
      </c>
      <c r="F100" s="60">
        <f>Atlanta!$E$25*10^3</f>
        <v>0</v>
      </c>
      <c r="G100" s="60">
        <f>LosAngeles!$E$25*10^3</f>
        <v>0</v>
      </c>
      <c r="H100" s="60">
        <f>LasVegas!$E$25*10^3</f>
        <v>0</v>
      </c>
      <c r="I100" s="60">
        <f>SanFrancisco!$E$25*10^3</f>
        <v>0</v>
      </c>
      <c r="J100" s="60">
        <f>Baltimore!$E$25*10^3</f>
        <v>0</v>
      </c>
      <c r="K100" s="60">
        <f>Albuquerque!$E$25*10^3</f>
        <v>0</v>
      </c>
      <c r="L100" s="60">
        <f>Seattle!$E$25*10^3</f>
        <v>0</v>
      </c>
      <c r="M100" s="60">
        <f>Chicago!$E$25*10^3</f>
        <v>0</v>
      </c>
      <c r="N100" s="60">
        <f>Boulder!$E$25*10^3</f>
        <v>0</v>
      </c>
      <c r="O100" s="60">
        <f>Minneapolis!$E$25*10^3</f>
        <v>0</v>
      </c>
      <c r="P100" s="60">
        <f>Helena!$E$25*10^3</f>
        <v>0</v>
      </c>
      <c r="Q100" s="60">
        <f>Duluth!$E$25*10^3</f>
        <v>0</v>
      </c>
      <c r="R100" s="60">
        <f>Fairbanks!$E$25*10^3</f>
        <v>0</v>
      </c>
    </row>
    <row r="101" spans="1:18">
      <c r="A101" s="51"/>
      <c r="B101" s="52" t="s">
        <v>89</v>
      </c>
      <c r="C101" s="60">
        <f>Miami!$E$26*10^3</f>
        <v>0</v>
      </c>
      <c r="D101" s="60">
        <f>Houston!$E$26*10^3</f>
        <v>0</v>
      </c>
      <c r="E101" s="60">
        <f>Phoenix!$E$26*10^3</f>
        <v>0</v>
      </c>
      <c r="F101" s="60">
        <f>Atlanta!$E$26*10^3</f>
        <v>0</v>
      </c>
      <c r="G101" s="60">
        <f>LosAngeles!$E$26*10^3</f>
        <v>0</v>
      </c>
      <c r="H101" s="60">
        <f>LasVegas!$E$26*10^3</f>
        <v>0</v>
      </c>
      <c r="I101" s="60">
        <f>SanFrancisco!$E$26*10^3</f>
        <v>0</v>
      </c>
      <c r="J101" s="60">
        <f>Baltimore!$E$26*10^3</f>
        <v>0</v>
      </c>
      <c r="K101" s="60">
        <f>Albuquerque!$E$26*10^3</f>
        <v>0</v>
      </c>
      <c r="L101" s="60">
        <f>Seattle!$E$26*10^3</f>
        <v>0</v>
      </c>
      <c r="M101" s="60">
        <f>Chicago!$E$26*10^3</f>
        <v>0</v>
      </c>
      <c r="N101" s="60">
        <f>Boulder!$E$26*10^3</f>
        <v>0</v>
      </c>
      <c r="O101" s="60">
        <f>Minneapolis!$E$26*10^3</f>
        <v>0</v>
      </c>
      <c r="P101" s="60">
        <f>Helena!$E$26*10^3</f>
        <v>0</v>
      </c>
      <c r="Q101" s="60">
        <f>Duluth!$E$26*10^3</f>
        <v>0</v>
      </c>
      <c r="R101" s="60">
        <f>Fairbanks!$E$26*10^3</f>
        <v>0</v>
      </c>
    </row>
    <row r="102" spans="1:18">
      <c r="A102" s="51"/>
      <c r="B102" s="52" t="s">
        <v>90</v>
      </c>
      <c r="C102" s="60">
        <f>Miami!$E$28*10^3</f>
        <v>0</v>
      </c>
      <c r="D102" s="60">
        <f>Houston!$E$28*10^3</f>
        <v>0</v>
      </c>
      <c r="E102" s="60">
        <f>Phoenix!$E$28*10^3</f>
        <v>0</v>
      </c>
      <c r="F102" s="60">
        <f>Atlanta!$E$28*10^3</f>
        <v>0</v>
      </c>
      <c r="G102" s="60">
        <f>LosAngeles!$E$28*10^3</f>
        <v>0</v>
      </c>
      <c r="H102" s="60">
        <f>LasVegas!$E$28*10^3</f>
        <v>0</v>
      </c>
      <c r="I102" s="60">
        <f>SanFrancisco!$E$28*10^3</f>
        <v>0</v>
      </c>
      <c r="J102" s="60">
        <f>Baltimore!$E$28*10^3</f>
        <v>0</v>
      </c>
      <c r="K102" s="60">
        <f>Albuquerque!$E$28*10^3</f>
        <v>0</v>
      </c>
      <c r="L102" s="60">
        <f>Seattle!$E$28*10^3</f>
        <v>0</v>
      </c>
      <c r="M102" s="60">
        <f>Chicago!$E$28*10^3</f>
        <v>0</v>
      </c>
      <c r="N102" s="60">
        <f>Boulder!$E$28*10^3</f>
        <v>0</v>
      </c>
      <c r="O102" s="60">
        <f>Minneapolis!$E$28*10^3</f>
        <v>0</v>
      </c>
      <c r="P102" s="60">
        <f>Helena!$E$28*10^3</f>
        <v>0</v>
      </c>
      <c r="Q102" s="60">
        <f>Duluth!$E$28*10^3</f>
        <v>0</v>
      </c>
      <c r="R102" s="60">
        <f>Fairbanks!$E$28*10^3</f>
        <v>0</v>
      </c>
    </row>
    <row r="103" spans="1:18">
      <c r="A103" s="51"/>
      <c r="B103" s="49" t="s">
        <v>277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</row>
    <row r="104" spans="1:18">
      <c r="A104" s="51"/>
      <c r="B104" s="52" t="s">
        <v>70</v>
      </c>
      <c r="C104" s="60">
        <f>Miami!$F$13*10^3</f>
        <v>0</v>
      </c>
      <c r="D104" s="60">
        <f>Houston!$F$13*10^3</f>
        <v>0</v>
      </c>
      <c r="E104" s="60">
        <f>Phoenix!$F$13*10^3</f>
        <v>0</v>
      </c>
      <c r="F104" s="60">
        <f>Atlanta!$F$13*10^3</f>
        <v>0</v>
      </c>
      <c r="G104" s="60">
        <f>LosAngeles!$F$13*10^3</f>
        <v>0</v>
      </c>
      <c r="H104" s="60">
        <f>LasVegas!$F$13*10^3</f>
        <v>0</v>
      </c>
      <c r="I104" s="60">
        <f>SanFrancisco!$F$13*10^3</f>
        <v>0</v>
      </c>
      <c r="J104" s="60">
        <f>Baltimore!$F$13*10^3</f>
        <v>0</v>
      </c>
      <c r="K104" s="60">
        <f>Albuquerque!$F$13*10^3</f>
        <v>0</v>
      </c>
      <c r="L104" s="60">
        <f>Seattle!$F$13*10^3</f>
        <v>0</v>
      </c>
      <c r="M104" s="60">
        <f>Chicago!$F$13*10^3</f>
        <v>0</v>
      </c>
      <c r="N104" s="60">
        <f>Boulder!$F$13*10^3</f>
        <v>0</v>
      </c>
      <c r="O104" s="60">
        <f>Minneapolis!$F$13*10^3</f>
        <v>0</v>
      </c>
      <c r="P104" s="60">
        <f>Helena!$F$13*10^3</f>
        <v>0</v>
      </c>
      <c r="Q104" s="60">
        <f>Duluth!$F$13*10^3</f>
        <v>0</v>
      </c>
      <c r="R104" s="60">
        <f>Fairbanks!$F$13*10^3</f>
        <v>0</v>
      </c>
    </row>
    <row r="105" spans="1:18">
      <c r="A105" s="51"/>
      <c r="B105" s="52" t="s">
        <v>71</v>
      </c>
      <c r="C105" s="60">
        <f>Miami!$F$14*10^3</f>
        <v>0</v>
      </c>
      <c r="D105" s="60">
        <f>Houston!$F$14*10^3</f>
        <v>0</v>
      </c>
      <c r="E105" s="60">
        <f>Phoenix!$F$14*10^3</f>
        <v>0</v>
      </c>
      <c r="F105" s="60">
        <f>Atlanta!$F$14*10^3</f>
        <v>0</v>
      </c>
      <c r="G105" s="60">
        <f>LosAngeles!$F$14*10^3</f>
        <v>0</v>
      </c>
      <c r="H105" s="60">
        <f>LasVegas!$F$14*10^3</f>
        <v>0</v>
      </c>
      <c r="I105" s="60">
        <f>SanFrancisco!$F$14*10^3</f>
        <v>0</v>
      </c>
      <c r="J105" s="60">
        <f>Baltimore!$F$14*10^3</f>
        <v>0</v>
      </c>
      <c r="K105" s="60">
        <f>Albuquerque!$F$14*10^3</f>
        <v>0</v>
      </c>
      <c r="L105" s="60">
        <f>Seattle!$F$14*10^3</f>
        <v>0</v>
      </c>
      <c r="M105" s="60">
        <f>Chicago!$F$14*10^3</f>
        <v>0</v>
      </c>
      <c r="N105" s="60">
        <f>Boulder!$F$14*10^3</f>
        <v>0</v>
      </c>
      <c r="O105" s="60">
        <f>Minneapolis!$F$14*10^3</f>
        <v>0</v>
      </c>
      <c r="P105" s="60">
        <f>Helena!$F$14*10^3</f>
        <v>0</v>
      </c>
      <c r="Q105" s="60">
        <f>Duluth!$F$14*10^3</f>
        <v>0</v>
      </c>
      <c r="R105" s="60">
        <f>Fairbanks!$F$14*10^3</f>
        <v>0</v>
      </c>
    </row>
    <row r="106" spans="1:18">
      <c r="A106" s="51"/>
      <c r="B106" s="52" t="s">
        <v>79</v>
      </c>
      <c r="C106" s="60">
        <f>Miami!$F$15*10^3</f>
        <v>0</v>
      </c>
      <c r="D106" s="60">
        <f>Houston!$F$15*10^3</f>
        <v>0</v>
      </c>
      <c r="E106" s="60">
        <f>Phoenix!$F$15*10^3</f>
        <v>0</v>
      </c>
      <c r="F106" s="60">
        <f>Atlanta!$F$15*10^3</f>
        <v>0</v>
      </c>
      <c r="G106" s="60">
        <f>LosAngeles!$F$15*10^3</f>
        <v>0</v>
      </c>
      <c r="H106" s="60">
        <f>LasVegas!$F$15*10^3</f>
        <v>0</v>
      </c>
      <c r="I106" s="60">
        <f>SanFrancisco!$F$15*10^3</f>
        <v>0</v>
      </c>
      <c r="J106" s="60">
        <f>Baltimore!$F$15*10^3</f>
        <v>0</v>
      </c>
      <c r="K106" s="60">
        <f>Albuquerque!$F$15*10^3</f>
        <v>0</v>
      </c>
      <c r="L106" s="60">
        <f>Seattle!$F$15*10^3</f>
        <v>0</v>
      </c>
      <c r="M106" s="60">
        <f>Chicago!$F$15*10^3</f>
        <v>0</v>
      </c>
      <c r="N106" s="60">
        <f>Boulder!$F$15*10^3</f>
        <v>0</v>
      </c>
      <c r="O106" s="60">
        <f>Minneapolis!$F$15*10^3</f>
        <v>0</v>
      </c>
      <c r="P106" s="60">
        <f>Helena!$F$15*10^3</f>
        <v>0</v>
      </c>
      <c r="Q106" s="60">
        <f>Duluth!$F$15*10^3</f>
        <v>0</v>
      </c>
      <c r="R106" s="60">
        <f>Fairbanks!$F$15*10^3</f>
        <v>0</v>
      </c>
    </row>
    <row r="107" spans="1:18">
      <c r="A107" s="51"/>
      <c r="B107" s="52" t="s">
        <v>80</v>
      </c>
      <c r="C107" s="60">
        <f>Miami!$F$16*10^3</f>
        <v>0</v>
      </c>
      <c r="D107" s="60">
        <f>Houston!$F$16*10^3</f>
        <v>0</v>
      </c>
      <c r="E107" s="60">
        <f>Phoenix!$F$16*10^3</f>
        <v>0</v>
      </c>
      <c r="F107" s="60">
        <f>Atlanta!$F$16*10^3</f>
        <v>0</v>
      </c>
      <c r="G107" s="60">
        <f>LosAngeles!$F$16*10^3</f>
        <v>0</v>
      </c>
      <c r="H107" s="60">
        <f>LasVegas!$F$16*10^3</f>
        <v>0</v>
      </c>
      <c r="I107" s="60">
        <f>SanFrancisco!$F$16*10^3</f>
        <v>0</v>
      </c>
      <c r="J107" s="60">
        <f>Baltimore!$F$16*10^3</f>
        <v>0</v>
      </c>
      <c r="K107" s="60">
        <f>Albuquerque!$F$16*10^3</f>
        <v>0</v>
      </c>
      <c r="L107" s="60">
        <f>Seattle!$F$16*10^3</f>
        <v>0</v>
      </c>
      <c r="M107" s="60">
        <f>Chicago!$F$16*10^3</f>
        <v>0</v>
      </c>
      <c r="N107" s="60">
        <f>Boulder!$F$16*10^3</f>
        <v>0</v>
      </c>
      <c r="O107" s="60">
        <f>Minneapolis!$F$16*10^3</f>
        <v>0</v>
      </c>
      <c r="P107" s="60">
        <f>Helena!$F$16*10^3</f>
        <v>0</v>
      </c>
      <c r="Q107" s="60">
        <f>Duluth!$F$16*10^3</f>
        <v>0</v>
      </c>
      <c r="R107" s="60">
        <f>Fairbanks!$F$16*10^3</f>
        <v>0</v>
      </c>
    </row>
    <row r="108" spans="1:18">
      <c r="A108" s="51"/>
      <c r="B108" s="52" t="s">
        <v>81</v>
      </c>
      <c r="C108" s="60">
        <f>Miami!$F$17*10^3</f>
        <v>0</v>
      </c>
      <c r="D108" s="60">
        <f>Houston!$F$17*10^3</f>
        <v>0</v>
      </c>
      <c r="E108" s="60">
        <f>Phoenix!$F$17*10^3</f>
        <v>0</v>
      </c>
      <c r="F108" s="60">
        <f>Atlanta!$F$17*10^3</f>
        <v>0</v>
      </c>
      <c r="G108" s="60">
        <f>LosAngeles!$F$17*10^3</f>
        <v>0</v>
      </c>
      <c r="H108" s="60">
        <f>LasVegas!$F$17*10^3</f>
        <v>0</v>
      </c>
      <c r="I108" s="60">
        <f>SanFrancisco!$F$17*10^3</f>
        <v>0</v>
      </c>
      <c r="J108" s="60">
        <f>Baltimore!$F$17*10^3</f>
        <v>0</v>
      </c>
      <c r="K108" s="60">
        <f>Albuquerque!$F$17*10^3</f>
        <v>0</v>
      </c>
      <c r="L108" s="60">
        <f>Seattle!$F$17*10^3</f>
        <v>0</v>
      </c>
      <c r="M108" s="60">
        <f>Chicago!$F$17*10^3</f>
        <v>0</v>
      </c>
      <c r="N108" s="60">
        <f>Boulder!$F$17*10^3</f>
        <v>0</v>
      </c>
      <c r="O108" s="60">
        <f>Minneapolis!$F$17*10^3</f>
        <v>0</v>
      </c>
      <c r="P108" s="60">
        <f>Helena!$F$17*10^3</f>
        <v>0</v>
      </c>
      <c r="Q108" s="60">
        <f>Duluth!$F$17*10^3</f>
        <v>0</v>
      </c>
      <c r="R108" s="60">
        <f>Fairbanks!$F$17*10^3</f>
        <v>0</v>
      </c>
    </row>
    <row r="109" spans="1:18">
      <c r="A109" s="51"/>
      <c r="B109" s="52" t="s">
        <v>82</v>
      </c>
      <c r="C109" s="60">
        <f>Miami!$F$18*10^3</f>
        <v>0</v>
      </c>
      <c r="D109" s="60">
        <f>Houston!$F$18*10^3</f>
        <v>0</v>
      </c>
      <c r="E109" s="60">
        <f>Phoenix!$F$18*10^3</f>
        <v>0</v>
      </c>
      <c r="F109" s="60">
        <f>Atlanta!$F$18*10^3</f>
        <v>0</v>
      </c>
      <c r="G109" s="60">
        <f>LosAngeles!$F$18*10^3</f>
        <v>0</v>
      </c>
      <c r="H109" s="60">
        <f>LasVegas!$F$18*10^3</f>
        <v>0</v>
      </c>
      <c r="I109" s="60">
        <f>SanFrancisco!$F$18*10^3</f>
        <v>0</v>
      </c>
      <c r="J109" s="60">
        <f>Baltimore!$F$18*10^3</f>
        <v>0</v>
      </c>
      <c r="K109" s="60">
        <f>Albuquerque!$F$18*10^3</f>
        <v>0</v>
      </c>
      <c r="L109" s="60">
        <f>Seattle!$F$18*10^3</f>
        <v>0</v>
      </c>
      <c r="M109" s="60">
        <f>Chicago!$F$18*10^3</f>
        <v>0</v>
      </c>
      <c r="N109" s="60">
        <f>Boulder!$F$18*10^3</f>
        <v>0</v>
      </c>
      <c r="O109" s="60">
        <f>Minneapolis!$F$18*10^3</f>
        <v>0</v>
      </c>
      <c r="P109" s="60">
        <f>Helena!$F$18*10^3</f>
        <v>0</v>
      </c>
      <c r="Q109" s="60">
        <f>Duluth!$F$18*10^3</f>
        <v>0</v>
      </c>
      <c r="R109" s="60">
        <f>Fairbanks!$F$18*10^3</f>
        <v>0</v>
      </c>
    </row>
    <row r="110" spans="1:18">
      <c r="A110" s="51"/>
      <c r="B110" s="52" t="s">
        <v>83</v>
      </c>
      <c r="C110" s="60">
        <f>Miami!$F$19*10^3</f>
        <v>0</v>
      </c>
      <c r="D110" s="60">
        <f>Houston!$F$19*10^3</f>
        <v>0</v>
      </c>
      <c r="E110" s="60">
        <f>Phoenix!$F$19*10^3</f>
        <v>0</v>
      </c>
      <c r="F110" s="60">
        <f>Atlanta!$F$19*10^3</f>
        <v>0</v>
      </c>
      <c r="G110" s="60">
        <f>LosAngeles!$F$19*10^3</f>
        <v>0</v>
      </c>
      <c r="H110" s="60">
        <f>LasVegas!$F$19*10^3</f>
        <v>0</v>
      </c>
      <c r="I110" s="60">
        <f>SanFrancisco!$F$19*10^3</f>
        <v>0</v>
      </c>
      <c r="J110" s="60">
        <f>Baltimore!$F$19*10^3</f>
        <v>0</v>
      </c>
      <c r="K110" s="60">
        <f>Albuquerque!$F$19*10^3</f>
        <v>0</v>
      </c>
      <c r="L110" s="60">
        <f>Seattle!$F$19*10^3</f>
        <v>0</v>
      </c>
      <c r="M110" s="60">
        <f>Chicago!$F$19*10^3</f>
        <v>0</v>
      </c>
      <c r="N110" s="60">
        <f>Boulder!$F$19*10^3</f>
        <v>0</v>
      </c>
      <c r="O110" s="60">
        <f>Minneapolis!$F$19*10^3</f>
        <v>0</v>
      </c>
      <c r="P110" s="60">
        <f>Helena!$F$19*10^3</f>
        <v>0</v>
      </c>
      <c r="Q110" s="60">
        <f>Duluth!$F$19*10^3</f>
        <v>0</v>
      </c>
      <c r="R110" s="60">
        <f>Fairbanks!$F$19*10^3</f>
        <v>0</v>
      </c>
    </row>
    <row r="111" spans="1:18">
      <c r="A111" s="51"/>
      <c r="B111" s="52" t="s">
        <v>84</v>
      </c>
      <c r="C111" s="60">
        <f>Miami!$F$20*10^3</f>
        <v>0</v>
      </c>
      <c r="D111" s="60">
        <f>Houston!$F$20*10^3</f>
        <v>0</v>
      </c>
      <c r="E111" s="60">
        <f>Phoenix!$F$20*10^3</f>
        <v>0</v>
      </c>
      <c r="F111" s="60">
        <f>Atlanta!$F$20*10^3</f>
        <v>0</v>
      </c>
      <c r="G111" s="60">
        <f>LosAngeles!$F$20*10^3</f>
        <v>0</v>
      </c>
      <c r="H111" s="60">
        <f>LasVegas!$F$20*10^3</f>
        <v>0</v>
      </c>
      <c r="I111" s="60">
        <f>SanFrancisco!$F$20*10^3</f>
        <v>0</v>
      </c>
      <c r="J111" s="60">
        <f>Baltimore!$F$20*10^3</f>
        <v>0</v>
      </c>
      <c r="K111" s="60">
        <f>Albuquerque!$F$20*10^3</f>
        <v>0</v>
      </c>
      <c r="L111" s="60">
        <f>Seattle!$F$20*10^3</f>
        <v>0</v>
      </c>
      <c r="M111" s="60">
        <f>Chicago!$F$20*10^3</f>
        <v>0</v>
      </c>
      <c r="N111" s="60">
        <f>Boulder!$F$20*10^3</f>
        <v>0</v>
      </c>
      <c r="O111" s="60">
        <f>Minneapolis!$F$20*10^3</f>
        <v>0</v>
      </c>
      <c r="P111" s="60">
        <f>Helena!$F$20*10^3</f>
        <v>0</v>
      </c>
      <c r="Q111" s="60">
        <f>Duluth!$F$20*10^3</f>
        <v>0</v>
      </c>
      <c r="R111" s="60">
        <f>Fairbanks!$F$20*10^3</f>
        <v>0</v>
      </c>
    </row>
    <row r="112" spans="1:18">
      <c r="A112" s="51"/>
      <c r="B112" s="52" t="s">
        <v>85</v>
      </c>
      <c r="C112" s="60">
        <f>Miami!$F$21*10^3</f>
        <v>0</v>
      </c>
      <c r="D112" s="60">
        <f>Houston!$F$21*10^3</f>
        <v>0</v>
      </c>
      <c r="E112" s="60">
        <f>Phoenix!$F$21*10^3</f>
        <v>0</v>
      </c>
      <c r="F112" s="60">
        <f>Atlanta!$F$21*10^3</f>
        <v>0</v>
      </c>
      <c r="G112" s="60">
        <f>LosAngeles!$F$21*10^3</f>
        <v>0</v>
      </c>
      <c r="H112" s="60">
        <f>LasVegas!$F$21*10^3</f>
        <v>0</v>
      </c>
      <c r="I112" s="60">
        <f>SanFrancisco!$F$21*10^3</f>
        <v>0</v>
      </c>
      <c r="J112" s="60">
        <f>Baltimore!$F$21*10^3</f>
        <v>0</v>
      </c>
      <c r="K112" s="60">
        <f>Albuquerque!$F$21*10^3</f>
        <v>0</v>
      </c>
      <c r="L112" s="60">
        <f>Seattle!$F$21*10^3</f>
        <v>0</v>
      </c>
      <c r="M112" s="60">
        <f>Chicago!$F$21*10^3</f>
        <v>0</v>
      </c>
      <c r="N112" s="60">
        <f>Boulder!$F$21*10^3</f>
        <v>0</v>
      </c>
      <c r="O112" s="60">
        <f>Minneapolis!$F$21*10^3</f>
        <v>0</v>
      </c>
      <c r="P112" s="60">
        <f>Helena!$F$21*10^3</f>
        <v>0</v>
      </c>
      <c r="Q112" s="60">
        <f>Duluth!$F$21*10^3</f>
        <v>0</v>
      </c>
      <c r="R112" s="60">
        <f>Fairbanks!$F$21*10^3</f>
        <v>0</v>
      </c>
    </row>
    <row r="113" spans="1:18">
      <c r="A113" s="51"/>
      <c r="B113" s="52" t="s">
        <v>86</v>
      </c>
      <c r="C113" s="60">
        <f>Miami!$F$22*10^3</f>
        <v>0</v>
      </c>
      <c r="D113" s="60">
        <f>Houston!$F$22*10^3</f>
        <v>0</v>
      </c>
      <c r="E113" s="60">
        <f>Phoenix!$F$22*10^3</f>
        <v>0</v>
      </c>
      <c r="F113" s="60">
        <f>Atlanta!$F$22*10^3</f>
        <v>0</v>
      </c>
      <c r="G113" s="60">
        <f>LosAngeles!$F$22*10^3</f>
        <v>0</v>
      </c>
      <c r="H113" s="60">
        <f>LasVegas!$F$22*10^3</f>
        <v>0</v>
      </c>
      <c r="I113" s="60">
        <f>SanFrancisco!$F$22*10^3</f>
        <v>0</v>
      </c>
      <c r="J113" s="60">
        <f>Baltimore!$F$22*10^3</f>
        <v>0</v>
      </c>
      <c r="K113" s="60">
        <f>Albuquerque!$F$22*10^3</f>
        <v>0</v>
      </c>
      <c r="L113" s="60">
        <f>Seattle!$F$22*10^3</f>
        <v>0</v>
      </c>
      <c r="M113" s="60">
        <f>Chicago!$F$22*10^3</f>
        <v>0</v>
      </c>
      <c r="N113" s="60">
        <f>Boulder!$F$22*10^3</f>
        <v>0</v>
      </c>
      <c r="O113" s="60">
        <f>Minneapolis!$F$22*10^3</f>
        <v>0</v>
      </c>
      <c r="P113" s="60">
        <f>Helena!$F$22*10^3</f>
        <v>0</v>
      </c>
      <c r="Q113" s="60">
        <f>Duluth!$F$22*10^3</f>
        <v>0</v>
      </c>
      <c r="R113" s="60">
        <f>Fairbanks!$F$22*10^3</f>
        <v>0</v>
      </c>
    </row>
    <row r="114" spans="1:18">
      <c r="A114" s="51"/>
      <c r="B114" s="52" t="s">
        <v>65</v>
      </c>
      <c r="C114" s="60">
        <f>Miami!$F$23*10^3</f>
        <v>0</v>
      </c>
      <c r="D114" s="60">
        <f>Houston!$F$23*10^3</f>
        <v>0</v>
      </c>
      <c r="E114" s="60">
        <f>Phoenix!$F$23*10^3</f>
        <v>0</v>
      </c>
      <c r="F114" s="60">
        <f>Atlanta!$F$23*10^3</f>
        <v>0</v>
      </c>
      <c r="G114" s="60">
        <f>LosAngeles!$F$23*10^3</f>
        <v>0</v>
      </c>
      <c r="H114" s="60">
        <f>LasVegas!$F$23*10^3</f>
        <v>0</v>
      </c>
      <c r="I114" s="60">
        <f>SanFrancisco!$F$23*10^3</f>
        <v>0</v>
      </c>
      <c r="J114" s="60">
        <f>Baltimore!$F$23*10^3</f>
        <v>0</v>
      </c>
      <c r="K114" s="60">
        <f>Albuquerque!$F$23*10^3</f>
        <v>0</v>
      </c>
      <c r="L114" s="60">
        <f>Seattle!$F$23*10^3</f>
        <v>0</v>
      </c>
      <c r="M114" s="60">
        <f>Chicago!$F$23*10^3</f>
        <v>0</v>
      </c>
      <c r="N114" s="60">
        <f>Boulder!$F$23*10^3</f>
        <v>0</v>
      </c>
      <c r="O114" s="60">
        <f>Minneapolis!$F$23*10^3</f>
        <v>0</v>
      </c>
      <c r="P114" s="60">
        <f>Helena!$F$23*10^3</f>
        <v>0</v>
      </c>
      <c r="Q114" s="60">
        <f>Duluth!$F$23*10^3</f>
        <v>0</v>
      </c>
      <c r="R114" s="60">
        <f>Fairbanks!$F$23*10^3</f>
        <v>0</v>
      </c>
    </row>
    <row r="115" spans="1:18">
      <c r="A115" s="51"/>
      <c r="B115" s="52" t="s">
        <v>87</v>
      </c>
      <c r="C115" s="60">
        <f>Miami!$F$24*10^3</f>
        <v>0</v>
      </c>
      <c r="D115" s="60">
        <f>Houston!$F$24*10^3</f>
        <v>0</v>
      </c>
      <c r="E115" s="60">
        <f>Phoenix!$F$24*10^3</f>
        <v>0</v>
      </c>
      <c r="F115" s="60">
        <f>Atlanta!$F$24*10^3</f>
        <v>0</v>
      </c>
      <c r="G115" s="60">
        <f>LosAngeles!$F$24*10^3</f>
        <v>0</v>
      </c>
      <c r="H115" s="60">
        <f>LasVegas!$F$24*10^3</f>
        <v>0</v>
      </c>
      <c r="I115" s="60">
        <f>SanFrancisco!$F$24*10^3</f>
        <v>0</v>
      </c>
      <c r="J115" s="60">
        <f>Baltimore!$F$24*10^3</f>
        <v>0</v>
      </c>
      <c r="K115" s="60">
        <f>Albuquerque!$F$24*10^3</f>
        <v>0</v>
      </c>
      <c r="L115" s="60">
        <f>Seattle!$F$24*10^3</f>
        <v>0</v>
      </c>
      <c r="M115" s="60">
        <f>Chicago!$F$24*10^3</f>
        <v>0</v>
      </c>
      <c r="N115" s="60">
        <f>Boulder!$F$24*10^3</f>
        <v>0</v>
      </c>
      <c r="O115" s="60">
        <f>Minneapolis!$F$24*10^3</f>
        <v>0</v>
      </c>
      <c r="P115" s="60">
        <f>Helena!$F$24*10^3</f>
        <v>0</v>
      </c>
      <c r="Q115" s="60">
        <f>Duluth!$F$24*10^3</f>
        <v>0</v>
      </c>
      <c r="R115" s="60">
        <f>Fairbanks!$F$24*10^3</f>
        <v>0</v>
      </c>
    </row>
    <row r="116" spans="1:18">
      <c r="A116" s="51"/>
      <c r="B116" s="52" t="s">
        <v>88</v>
      </c>
      <c r="C116" s="60">
        <f>Miami!$F$25*10^3</f>
        <v>0</v>
      </c>
      <c r="D116" s="60">
        <f>Houston!$F$25*10^3</f>
        <v>0</v>
      </c>
      <c r="E116" s="60">
        <f>Phoenix!$F$25*10^3</f>
        <v>0</v>
      </c>
      <c r="F116" s="60">
        <f>Atlanta!$F$25*10^3</f>
        <v>0</v>
      </c>
      <c r="G116" s="60">
        <f>LosAngeles!$F$25*10^3</f>
        <v>0</v>
      </c>
      <c r="H116" s="60">
        <f>LasVegas!$F$25*10^3</f>
        <v>0</v>
      </c>
      <c r="I116" s="60">
        <f>SanFrancisco!$F$25*10^3</f>
        <v>0</v>
      </c>
      <c r="J116" s="60">
        <f>Baltimore!$F$25*10^3</f>
        <v>0</v>
      </c>
      <c r="K116" s="60">
        <f>Albuquerque!$F$25*10^3</f>
        <v>0</v>
      </c>
      <c r="L116" s="60">
        <f>Seattle!$F$25*10^3</f>
        <v>0</v>
      </c>
      <c r="M116" s="60">
        <f>Chicago!$F$25*10^3</f>
        <v>0</v>
      </c>
      <c r="N116" s="60">
        <f>Boulder!$F$25*10^3</f>
        <v>0</v>
      </c>
      <c r="O116" s="60">
        <f>Minneapolis!$F$25*10^3</f>
        <v>0</v>
      </c>
      <c r="P116" s="60">
        <f>Helena!$F$25*10^3</f>
        <v>0</v>
      </c>
      <c r="Q116" s="60">
        <f>Duluth!$F$25*10^3</f>
        <v>0</v>
      </c>
      <c r="R116" s="60">
        <f>Fairbanks!$F$25*10^3</f>
        <v>0</v>
      </c>
    </row>
    <row r="117" spans="1:18">
      <c r="A117" s="51"/>
      <c r="B117" s="52" t="s">
        <v>89</v>
      </c>
      <c r="C117" s="60">
        <f>Miami!$F$26*10^3</f>
        <v>0</v>
      </c>
      <c r="D117" s="60">
        <f>Houston!$F$26*10^3</f>
        <v>0</v>
      </c>
      <c r="E117" s="60">
        <f>Phoenix!$F$26*10^3</f>
        <v>0</v>
      </c>
      <c r="F117" s="60">
        <f>Atlanta!$F$26*10^3</f>
        <v>0</v>
      </c>
      <c r="G117" s="60">
        <f>LosAngeles!$F$26*10^3</f>
        <v>0</v>
      </c>
      <c r="H117" s="60">
        <f>LasVegas!$F$26*10^3</f>
        <v>0</v>
      </c>
      <c r="I117" s="60">
        <f>SanFrancisco!$F$26*10^3</f>
        <v>0</v>
      </c>
      <c r="J117" s="60">
        <f>Baltimore!$F$26*10^3</f>
        <v>0</v>
      </c>
      <c r="K117" s="60">
        <f>Albuquerque!$F$26*10^3</f>
        <v>0</v>
      </c>
      <c r="L117" s="60">
        <f>Seattle!$F$26*10^3</f>
        <v>0</v>
      </c>
      <c r="M117" s="60">
        <f>Chicago!$F$26*10^3</f>
        <v>0</v>
      </c>
      <c r="N117" s="60">
        <f>Boulder!$F$26*10^3</f>
        <v>0</v>
      </c>
      <c r="O117" s="60">
        <f>Minneapolis!$F$26*10^3</f>
        <v>0</v>
      </c>
      <c r="P117" s="60">
        <f>Helena!$F$26*10^3</f>
        <v>0</v>
      </c>
      <c r="Q117" s="60">
        <f>Duluth!$F$26*10^3</f>
        <v>0</v>
      </c>
      <c r="R117" s="60">
        <f>Fairbanks!$F$26*10^3</f>
        <v>0</v>
      </c>
    </row>
    <row r="118" spans="1:18">
      <c r="A118" s="51"/>
      <c r="B118" s="52" t="s">
        <v>90</v>
      </c>
      <c r="C118" s="60">
        <f>Miami!$F$28*10^3</f>
        <v>0</v>
      </c>
      <c r="D118" s="60">
        <f>Houston!$F$28*10^3</f>
        <v>0</v>
      </c>
      <c r="E118" s="60">
        <f>Phoenix!$F$28*10^3</f>
        <v>0</v>
      </c>
      <c r="F118" s="60">
        <f>Atlanta!$F$28*10^3</f>
        <v>0</v>
      </c>
      <c r="G118" s="60">
        <f>LosAngeles!$F$28*10^3</f>
        <v>0</v>
      </c>
      <c r="H118" s="60">
        <f>LasVegas!$F$28*10^3</f>
        <v>0</v>
      </c>
      <c r="I118" s="60">
        <f>SanFrancisco!$F$28*10^3</f>
        <v>0</v>
      </c>
      <c r="J118" s="60">
        <f>Baltimore!$F$28*10^3</f>
        <v>0</v>
      </c>
      <c r="K118" s="60">
        <f>Albuquerque!$F$28*10^3</f>
        <v>0</v>
      </c>
      <c r="L118" s="60">
        <f>Seattle!$F$28*10^3</f>
        <v>0</v>
      </c>
      <c r="M118" s="60">
        <f>Chicago!$F$28*10^3</f>
        <v>0</v>
      </c>
      <c r="N118" s="60">
        <f>Boulder!$F$28*10^3</f>
        <v>0</v>
      </c>
      <c r="O118" s="60">
        <f>Minneapolis!$F$28*10^3</f>
        <v>0</v>
      </c>
      <c r="P118" s="60">
        <f>Helena!$F$28*10^3</f>
        <v>0</v>
      </c>
      <c r="Q118" s="60">
        <f>Duluth!$F$28*10^3</f>
        <v>0</v>
      </c>
      <c r="R118" s="60">
        <f>Fairbanks!$F$28*10^3</f>
        <v>0</v>
      </c>
    </row>
    <row r="119" spans="1:18">
      <c r="A119" s="51"/>
      <c r="B119" s="49" t="s">
        <v>278</v>
      </c>
      <c r="C119" s="78">
        <f>Miami!$B$2*10^3</f>
        <v>20068360</v>
      </c>
      <c r="D119" s="78">
        <f>Houston!$B$2*10^3</f>
        <v>21195110</v>
      </c>
      <c r="E119" s="78">
        <f>Phoenix!$B$2*10^3</f>
        <v>19933350</v>
      </c>
      <c r="F119" s="78">
        <f>Atlanta!$B$2*10^3</f>
        <v>19752400</v>
      </c>
      <c r="G119" s="78">
        <f>LosAngeles!$B$2*10^3</f>
        <v>16898340</v>
      </c>
      <c r="H119" s="78">
        <f>LasVegas!$B$2*10^3</f>
        <v>17907180</v>
      </c>
      <c r="I119" s="78">
        <f>SanFrancisco!$B$2*10^3</f>
        <v>18439320</v>
      </c>
      <c r="J119" s="78">
        <f>Baltimore!$B$2*10^3</f>
        <v>21300730</v>
      </c>
      <c r="K119" s="78">
        <f>Albuquerque!$B$2*10^3</f>
        <v>18048590</v>
      </c>
      <c r="L119" s="78">
        <f>Seattle!$B$2*10^3</f>
        <v>19359070</v>
      </c>
      <c r="M119" s="78">
        <f>Chicago!$B$2*10^3</f>
        <v>22589280</v>
      </c>
      <c r="N119" s="78">
        <f>Boulder!$B$2*10^3</f>
        <v>19083620</v>
      </c>
      <c r="O119" s="78">
        <f>Minneapolis!$B$2*10^3</f>
        <v>23979130</v>
      </c>
      <c r="P119" s="78">
        <f>Helena!$B$2*10^3</f>
        <v>21136620</v>
      </c>
      <c r="Q119" s="78">
        <f>Duluth!$B$2*10^3</f>
        <v>24935520</v>
      </c>
      <c r="R119" s="78">
        <f>Fairbanks!$B$2*10^3</f>
        <v>32681130</v>
      </c>
    </row>
    <row r="120" spans="1:18">
      <c r="A120" s="49" t="s">
        <v>91</v>
      </c>
      <c r="B120" s="50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</row>
    <row r="121" spans="1:18">
      <c r="A121" s="51"/>
      <c r="B121" s="49" t="s">
        <v>279</v>
      </c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</row>
    <row r="122" spans="1:18">
      <c r="A122" s="51"/>
      <c r="B122" s="52" t="s">
        <v>162</v>
      </c>
      <c r="C122" s="79">
        <f>(Miami!$B$13*10^3)/Miami!$B$8</f>
        <v>0</v>
      </c>
      <c r="D122" s="79">
        <f>(Houston!$B$13*10^3)/Houston!$B$8</f>
        <v>0</v>
      </c>
      <c r="E122" s="79">
        <f>(Phoenix!$B$13*10^3)/Phoenix!$B$8</f>
        <v>0</v>
      </c>
      <c r="F122" s="79">
        <f>(Atlanta!$B$13*10^3)/Atlanta!$B$8</f>
        <v>0</v>
      </c>
      <c r="G122" s="79">
        <f>(LosAngeles!$B$13*10^3)/LosAngeles!$B$8</f>
        <v>0</v>
      </c>
      <c r="H122" s="79">
        <f>(LasVegas!$B$13*10^3)/LasVegas!$B$8</f>
        <v>0</v>
      </c>
      <c r="I122" s="79">
        <f>(SanFrancisco!$B$13*10^3)/SanFrancisco!$B$8</f>
        <v>0</v>
      </c>
      <c r="J122" s="79">
        <f>(Baltimore!$B$13*10^3)/Baltimore!$B$8</f>
        <v>0</v>
      </c>
      <c r="K122" s="79">
        <f>(Albuquerque!$B$13*10^3)/Albuquerque!$B$8</f>
        <v>0</v>
      </c>
      <c r="L122" s="79">
        <f>(Seattle!$B$13*10^3)/Seattle!$B$8</f>
        <v>0</v>
      </c>
      <c r="M122" s="79">
        <f>(Chicago!$B$13*10^3)/Chicago!$B$8</f>
        <v>0</v>
      </c>
      <c r="N122" s="79">
        <f>(Boulder!$B$13*10^3)/Boulder!$B$8</f>
        <v>0</v>
      </c>
      <c r="O122" s="79">
        <f>(Minneapolis!$B$13*10^3)/Minneapolis!$B$8</f>
        <v>0</v>
      </c>
      <c r="P122" s="79">
        <f>(Helena!$B$13*10^3)/Helena!$B$8</f>
        <v>0</v>
      </c>
      <c r="Q122" s="79">
        <f>(Duluth!$B$13*10^3)/Duluth!$B$8</f>
        <v>0</v>
      </c>
      <c r="R122" s="79">
        <f>(Fairbanks!$B$13*10^3)/Fairbanks!$B$8</f>
        <v>0</v>
      </c>
    </row>
    <row r="123" spans="1:18">
      <c r="A123" s="51"/>
      <c r="B123" s="52" t="s">
        <v>161</v>
      </c>
      <c r="C123" s="79">
        <f>(Miami!$B$14*10^3)/Miami!$B$8</f>
        <v>93.611710439335781</v>
      </c>
      <c r="D123" s="79">
        <f>(Houston!$B$14*10^3)/Houston!$B$8</f>
        <v>74.871147430137668</v>
      </c>
      <c r="E123" s="79">
        <f>(Phoenix!$B$14*10^3)/Phoenix!$B$8</f>
        <v>59.15430745602692</v>
      </c>
      <c r="F123" s="79">
        <f>(Atlanta!$B$14*10^3)/Atlanta!$B$8</f>
        <v>47.463772965593115</v>
      </c>
      <c r="G123" s="79">
        <f>(LosAngeles!$B$14*10^3)/LosAngeles!$B$8</f>
        <v>30.411235831830396</v>
      </c>
      <c r="H123" s="79">
        <f>(LasVegas!$B$14*10^3)/LasVegas!$B$8</f>
        <v>37.457378372111805</v>
      </c>
      <c r="I123" s="79">
        <f>(SanFrancisco!$B$14*10^3)/SanFrancisco!$B$8</f>
        <v>13.699153590708885</v>
      </c>
      <c r="J123" s="79">
        <f>(Baltimore!$B$14*10^3)/Baltimore!$B$8</f>
        <v>42.432942044085131</v>
      </c>
      <c r="K123" s="79">
        <f>(Albuquerque!$B$14*10^3)/Albuquerque!$B$8</f>
        <v>23.836807901835005</v>
      </c>
      <c r="L123" s="79">
        <f>(Seattle!$B$14*10^3)/Seattle!$B$8</f>
        <v>11.475078572326048</v>
      </c>
      <c r="M123" s="79">
        <f>(Chicago!$B$14*10^3)/Chicago!$B$8</f>
        <v>28.496311990532032</v>
      </c>
      <c r="N123" s="79">
        <f>(Boulder!$B$14*10^3)/Boulder!$B$8</f>
        <v>17.14580061735245</v>
      </c>
      <c r="O123" s="79">
        <f>(Minneapolis!$B$14*10^3)/Minneapolis!$B$8</f>
        <v>23.689788382565084</v>
      </c>
      <c r="P123" s="79">
        <f>(Helena!$B$14*10^3)/Helena!$B$8</f>
        <v>11.95542869035185</v>
      </c>
      <c r="Q123" s="79">
        <f>(Duluth!$B$14*10^3)/Duluth!$B$8</f>
        <v>12.453265711550726</v>
      </c>
      <c r="R123" s="79">
        <f>(Fairbanks!$B$14*10^3)/Fairbanks!$B$8</f>
        <v>9.1203914993788917</v>
      </c>
    </row>
    <row r="124" spans="1:18">
      <c r="A124" s="51"/>
      <c r="B124" s="52" t="s">
        <v>163</v>
      </c>
      <c r="C124" s="79">
        <f>(Miami!$B$15*10^3)/Miami!$B$8</f>
        <v>110.90884832982805</v>
      </c>
      <c r="D124" s="79">
        <f>(Houston!$B$15*10^3)/Houston!$B$8</f>
        <v>110.90884832982805</v>
      </c>
      <c r="E124" s="79">
        <f>(Phoenix!$B$15*10^3)/Phoenix!$B$8</f>
        <v>110.90884832982805</v>
      </c>
      <c r="F124" s="79">
        <f>(Atlanta!$B$15*10^3)/Atlanta!$B$8</f>
        <v>110.90884832982805</v>
      </c>
      <c r="G124" s="79">
        <f>(LosAngeles!$B$15*10^3)/LosAngeles!$B$8</f>
        <v>110.90884832982805</v>
      </c>
      <c r="H124" s="79">
        <f>(LasVegas!$B$15*10^3)/LasVegas!$B$8</f>
        <v>110.90884832982805</v>
      </c>
      <c r="I124" s="79">
        <f>(SanFrancisco!$B$15*10^3)/SanFrancisco!$B$8</f>
        <v>110.90884832982805</v>
      </c>
      <c r="J124" s="79">
        <f>(Baltimore!$B$15*10^3)/Baltimore!$B$8</f>
        <v>110.90884832982805</v>
      </c>
      <c r="K124" s="79">
        <f>(Albuquerque!$B$15*10^3)/Albuquerque!$B$8</f>
        <v>110.90884832982805</v>
      </c>
      <c r="L124" s="79">
        <f>(Seattle!$B$15*10^3)/Seattle!$B$8</f>
        <v>110.90884832982805</v>
      </c>
      <c r="M124" s="79">
        <f>(Chicago!$B$15*10^3)/Chicago!$B$8</f>
        <v>110.90884832982805</v>
      </c>
      <c r="N124" s="79">
        <f>(Boulder!$B$15*10^3)/Boulder!$B$8</f>
        <v>110.90884832982805</v>
      </c>
      <c r="O124" s="79">
        <f>(Minneapolis!$B$15*10^3)/Minneapolis!$B$8</f>
        <v>110.90884832982805</v>
      </c>
      <c r="P124" s="79">
        <f>(Helena!$B$15*10^3)/Helena!$B$8</f>
        <v>110.90884832982805</v>
      </c>
      <c r="Q124" s="79">
        <f>(Duluth!$B$15*10^3)/Duluth!$B$8</f>
        <v>110.90884832982805</v>
      </c>
      <c r="R124" s="79">
        <f>(Fairbanks!$B$15*10^3)/Fairbanks!$B$8</f>
        <v>110.90884832982805</v>
      </c>
    </row>
    <row r="125" spans="1:18">
      <c r="A125" s="51"/>
      <c r="B125" s="52" t="s">
        <v>169</v>
      </c>
      <c r="C125" s="79">
        <f>(Miami!$B$16*10^3)/Miami!$B$8</f>
        <v>0.84887041082132753</v>
      </c>
      <c r="D125" s="79">
        <f>(Houston!$B$16*10^3)/Houston!$B$8</f>
        <v>0.84865452312783274</v>
      </c>
      <c r="E125" s="79">
        <f>(Phoenix!$B$16*10^3)/Phoenix!$B$8</f>
        <v>0.84843863543433806</v>
      </c>
      <c r="F125" s="79">
        <f>(Atlanta!$B$16*10^3)/Atlanta!$B$8</f>
        <v>0.84822274774084327</v>
      </c>
      <c r="G125" s="79">
        <f>(LosAngeles!$B$16*10^3)/LosAngeles!$B$8</f>
        <v>0.84757508466035902</v>
      </c>
      <c r="H125" s="79">
        <f>(LasVegas!$B$16*10^3)/LasVegas!$B$8</f>
        <v>0.84757508466035902</v>
      </c>
      <c r="I125" s="79">
        <f>(SanFrancisco!$B$16*10^3)/SanFrancisco!$B$8</f>
        <v>0.84800686004734849</v>
      </c>
      <c r="J125" s="79">
        <f>(Baltimore!$B$16*10^3)/Baltimore!$B$8</f>
        <v>0.84735919696686435</v>
      </c>
      <c r="K125" s="79">
        <f>(Albuquerque!$B$16*10^3)/Albuquerque!$B$8</f>
        <v>0.84779097235385381</v>
      </c>
      <c r="L125" s="79">
        <f>(Seattle!$B$16*10^3)/Seattle!$B$8</f>
        <v>0.84606387080589585</v>
      </c>
      <c r="M125" s="79">
        <f>(Chicago!$B$16*10^3)/Chicago!$B$8</f>
        <v>0.84757508466035902</v>
      </c>
      <c r="N125" s="79">
        <f>(Boulder!$B$16*10^3)/Boulder!$B$8</f>
        <v>0.84714330927336956</v>
      </c>
      <c r="O125" s="79">
        <f>(Minneapolis!$B$16*10^3)/Minneapolis!$B$8</f>
        <v>0.84692742157987477</v>
      </c>
      <c r="P125" s="79">
        <f>(Helena!$B$16*10^3)/Helena!$B$8</f>
        <v>0.8467115338863801</v>
      </c>
      <c r="Q125" s="79">
        <f>(Duluth!$B$16*10^3)/Duluth!$B$8</f>
        <v>0.84627975849939063</v>
      </c>
      <c r="R125" s="79">
        <f>(Fairbanks!$B$16*10^3)/Fairbanks!$B$8</f>
        <v>0.84109845385551674</v>
      </c>
    </row>
    <row r="126" spans="1:18">
      <c r="A126" s="51"/>
      <c r="B126" s="52" t="s">
        <v>164</v>
      </c>
      <c r="C126" s="79">
        <f>(Miami!$B$17*10^3)/Miami!$B$8</f>
        <v>124.7532943382589</v>
      </c>
      <c r="D126" s="79">
        <f>(Houston!$B$17*10^3)/Houston!$B$8</f>
        <v>124.7532943382589</v>
      </c>
      <c r="E126" s="79">
        <f>(Phoenix!$B$17*10^3)/Phoenix!$B$8</f>
        <v>124.7532943382589</v>
      </c>
      <c r="F126" s="79">
        <f>(Atlanta!$B$17*10^3)/Atlanta!$B$8</f>
        <v>124.7532943382589</v>
      </c>
      <c r="G126" s="79">
        <f>(LosAngeles!$B$17*10^3)/LosAngeles!$B$8</f>
        <v>124.7532943382589</v>
      </c>
      <c r="H126" s="79">
        <f>(LasVegas!$B$17*10^3)/LasVegas!$B$8</f>
        <v>124.7532943382589</v>
      </c>
      <c r="I126" s="79">
        <f>(SanFrancisco!$B$17*10^3)/SanFrancisco!$B$8</f>
        <v>124.7532943382589</v>
      </c>
      <c r="J126" s="79">
        <f>(Baltimore!$B$17*10^3)/Baltimore!$B$8</f>
        <v>124.7532943382589</v>
      </c>
      <c r="K126" s="79">
        <f>(Albuquerque!$B$17*10^3)/Albuquerque!$B$8</f>
        <v>124.7532943382589</v>
      </c>
      <c r="L126" s="79">
        <f>(Seattle!$B$17*10^3)/Seattle!$B$8</f>
        <v>124.7532943382589</v>
      </c>
      <c r="M126" s="79">
        <f>(Chicago!$B$17*10^3)/Chicago!$B$8</f>
        <v>124.7532943382589</v>
      </c>
      <c r="N126" s="79">
        <f>(Boulder!$B$17*10^3)/Boulder!$B$8</f>
        <v>124.7532943382589</v>
      </c>
      <c r="O126" s="79">
        <f>(Minneapolis!$B$17*10^3)/Minneapolis!$B$8</f>
        <v>124.7532943382589</v>
      </c>
      <c r="P126" s="79">
        <f>(Helena!$B$17*10^3)/Helena!$B$8</f>
        <v>124.7532943382589</v>
      </c>
      <c r="Q126" s="79">
        <f>(Duluth!$B$17*10^3)/Duluth!$B$8</f>
        <v>124.7532943382589</v>
      </c>
      <c r="R126" s="79">
        <f>(Fairbanks!$B$17*10^3)/Fairbanks!$B$8</f>
        <v>124.7532943382589</v>
      </c>
    </row>
    <row r="127" spans="1:18">
      <c r="A127" s="51"/>
      <c r="B127" s="52" t="s">
        <v>170</v>
      </c>
      <c r="C127" s="79">
        <f>(Miami!$B$18*10^3)/Miami!$B$8</f>
        <v>40.912445018801662</v>
      </c>
      <c r="D127" s="79">
        <f>(Houston!$B$18*10^3)/Houston!$B$8</f>
        <v>40.912445018801662</v>
      </c>
      <c r="E127" s="79">
        <f>(Phoenix!$B$18*10^3)/Phoenix!$B$8</f>
        <v>40.912445018801662</v>
      </c>
      <c r="F127" s="79">
        <f>(Atlanta!$B$18*10^3)/Atlanta!$B$8</f>
        <v>40.912445018801662</v>
      </c>
      <c r="G127" s="79">
        <f>(LosAngeles!$B$18*10^3)/LosAngeles!$B$8</f>
        <v>40.912445018801662</v>
      </c>
      <c r="H127" s="79">
        <f>(LasVegas!$B$18*10^3)/LasVegas!$B$8</f>
        <v>40.912445018801662</v>
      </c>
      <c r="I127" s="79">
        <f>(SanFrancisco!$B$18*10^3)/SanFrancisco!$B$8</f>
        <v>40.912445018801662</v>
      </c>
      <c r="J127" s="79">
        <f>(Baltimore!$B$18*10^3)/Baltimore!$B$8</f>
        <v>40.912445018801662</v>
      </c>
      <c r="K127" s="79">
        <f>(Albuquerque!$B$18*10^3)/Albuquerque!$B$8</f>
        <v>40.912445018801662</v>
      </c>
      <c r="L127" s="79">
        <f>(Seattle!$B$18*10^3)/Seattle!$B$8</f>
        <v>40.912445018801662</v>
      </c>
      <c r="M127" s="79">
        <f>(Chicago!$B$18*10^3)/Chicago!$B$8</f>
        <v>40.912445018801662</v>
      </c>
      <c r="N127" s="79">
        <f>(Boulder!$B$18*10^3)/Boulder!$B$8</f>
        <v>40.912445018801662</v>
      </c>
      <c r="O127" s="79">
        <f>(Minneapolis!$B$18*10^3)/Minneapolis!$B$8</f>
        <v>40.912445018801662</v>
      </c>
      <c r="P127" s="79">
        <f>(Helena!$B$18*10^3)/Helena!$B$8</f>
        <v>40.912445018801662</v>
      </c>
      <c r="Q127" s="79">
        <f>(Duluth!$B$18*10^3)/Duluth!$B$8</f>
        <v>40.912445018801662</v>
      </c>
      <c r="R127" s="79">
        <f>(Fairbanks!$B$18*10^3)/Fairbanks!$B$8</f>
        <v>40.912445018801662</v>
      </c>
    </row>
    <row r="128" spans="1:18">
      <c r="A128" s="51"/>
      <c r="B128" s="52" t="s">
        <v>165</v>
      </c>
      <c r="C128" s="79">
        <f>(Miami!$B$19*10^3)/Miami!$B$8</f>
        <v>12.448300294600347</v>
      </c>
      <c r="D128" s="79">
        <f>(Houston!$B$19*10^3)/Houston!$B$8</f>
        <v>12.161601437639328</v>
      </c>
      <c r="E128" s="79">
        <f>(Phoenix!$B$19*10^3)/Phoenix!$B$8</f>
        <v>14.912658315842833</v>
      </c>
      <c r="F128" s="79">
        <f>(Atlanta!$B$19*10^3)/Atlanta!$B$8</f>
        <v>11.031645249887847</v>
      </c>
      <c r="G128" s="79">
        <f>(LosAngeles!$B$19*10^3)/LosAngeles!$B$8</f>
        <v>9.862829277307311</v>
      </c>
      <c r="H128" s="79">
        <f>(LasVegas!$B$19*10^3)/LasVegas!$B$8</f>
        <v>12.633963711005826</v>
      </c>
      <c r="I128" s="79">
        <f>(SanFrancisco!$B$19*10^3)/SanFrancisco!$B$8</f>
        <v>10.969901369548351</v>
      </c>
      <c r="J128" s="79">
        <f>(Baltimore!$B$19*10^3)/Baltimore!$B$8</f>
        <v>11.587340172943314</v>
      </c>
      <c r="K128" s="79">
        <f>(Albuquerque!$B$19*10^3)/Albuquerque!$B$8</f>
        <v>13.602220016329746</v>
      </c>
      <c r="L128" s="79">
        <f>(Seattle!$B$19*10^3)/Seattle!$B$8</f>
        <v>11.010920031312352</v>
      </c>
      <c r="M128" s="79">
        <f>(Chicago!$B$19*10^3)/Chicago!$B$8</f>
        <v>13.065307322608321</v>
      </c>
      <c r="N128" s="79">
        <f>(Boulder!$B$19*10^3)/Boulder!$B$8</f>
        <v>13.169796966259776</v>
      </c>
      <c r="O128" s="79">
        <f>(Minneapolis!$B$19*10^3)/Minneapolis!$B$8</f>
        <v>12.713626269905387</v>
      </c>
      <c r="P128" s="79">
        <f>(Helena!$B$19*10^3)/Helena!$B$8</f>
        <v>12.923684995675771</v>
      </c>
      <c r="Q128" s="79">
        <f>(Duluth!$B$19*10^3)/Duluth!$B$8</f>
        <v>13.874454397826616</v>
      </c>
      <c r="R128" s="79">
        <f>(Fairbanks!$B$19*10^3)/Fairbanks!$B$8</f>
        <v>19.393191506632718</v>
      </c>
    </row>
    <row r="129" spans="1:18">
      <c r="A129" s="51"/>
      <c r="B129" s="52" t="s">
        <v>171</v>
      </c>
      <c r="C129" s="79">
        <f>(Miami!$B$20*10^3)/Miami!$B$8</f>
        <v>22.520972409984552</v>
      </c>
      <c r="D129" s="79">
        <f>(Houston!$B$20*10^3)/Houston!$B$8</f>
        <v>21.599347846455494</v>
      </c>
      <c r="E129" s="79">
        <f>(Phoenix!$B$20*10^3)/Phoenix!$B$8</f>
        <v>20.2768198361067</v>
      </c>
      <c r="F129" s="79">
        <f>(Atlanta!$B$20*10^3)/Atlanta!$B$8</f>
        <v>18.896433923901316</v>
      </c>
      <c r="G129" s="79">
        <f>(LosAngeles!$B$20*10^3)/LosAngeles!$B$8</f>
        <v>14.861924707871568</v>
      </c>
      <c r="H129" s="79">
        <f>(LasVegas!$B$20*10^3)/LasVegas!$B$8</f>
        <v>14.12186169457159</v>
      </c>
      <c r="I129" s="79">
        <f>(SanFrancisco!$B$20*10^3)/SanFrancisco!$B$8</f>
        <v>11.208241383166545</v>
      </c>
      <c r="J129" s="79">
        <f>(Baltimore!$B$20*10^3)/Baltimore!$B$8</f>
        <v>19.713568843778916</v>
      </c>
      <c r="K129" s="79">
        <f>(Albuquerque!$B$20*10^3)/Albuquerque!$B$8</f>
        <v>10.747968820635755</v>
      </c>
      <c r="L129" s="79">
        <f>(Seattle!$B$20*10^3)/Seattle!$B$8</f>
        <v>8.2665556716071844</v>
      </c>
      <c r="M129" s="79">
        <f>(Chicago!$B$20*10^3)/Chicago!$B$8</f>
        <v>13.400580910605656</v>
      </c>
      <c r="N129" s="79">
        <f>(Boulder!$B$20*10^3)/Boulder!$B$8</f>
        <v>9.1728522088981137</v>
      </c>
      <c r="O129" s="79">
        <f>(Minneapolis!$B$20*10^3)/Minneapolis!$B$8</f>
        <v>11.770628824720351</v>
      </c>
      <c r="P129" s="79">
        <f>(Helena!$B$20*10^3)/Helena!$B$8</f>
        <v>7.9463942221544821</v>
      </c>
      <c r="Q129" s="79">
        <f>(Duluth!$B$20*10^3)/Duluth!$B$8</f>
        <v>9.1823512674118835</v>
      </c>
      <c r="R129" s="79">
        <f>(Fairbanks!$B$20*10^3)/Fairbanks!$B$8</f>
        <v>10.287696258104964</v>
      </c>
    </row>
    <row r="130" spans="1:18">
      <c r="A130" s="51"/>
      <c r="B130" s="52" t="s">
        <v>172</v>
      </c>
      <c r="C130" s="79">
        <f>(Miami!$B$21*10^3)/Miami!$B$8</f>
        <v>18.194367144656415</v>
      </c>
      <c r="D130" s="79">
        <f>(Houston!$B$21*10^3)/Houston!$B$8</f>
        <v>16.485616050645525</v>
      </c>
      <c r="E130" s="79">
        <f>(Phoenix!$B$21*10^3)/Phoenix!$B$8</f>
        <v>16.505909493834032</v>
      </c>
      <c r="F130" s="79">
        <f>(Atlanta!$B$21*10^3)/Atlanta!$B$8</f>
        <v>13.817028271357014</v>
      </c>
      <c r="G130" s="79">
        <f>(LosAngeles!$B$21*10^3)/LosAngeles!$B$8</f>
        <v>12.404259205127421</v>
      </c>
      <c r="H130" s="79">
        <f>(LasVegas!$B$21*10^3)/LasVegas!$B$8</f>
        <v>11.376417896398952</v>
      </c>
      <c r="I130" s="79">
        <f>(SanFrancisco!$B$21*10^3)/SanFrancisco!$B$8</f>
        <v>8.9429318153262134</v>
      </c>
      <c r="J130" s="79">
        <f>(Baltimore!$B$21*10^3)/Baltimore!$B$8</f>
        <v>12.395407809694134</v>
      </c>
      <c r="K130" s="79">
        <f>(Albuquerque!$B$21*10^3)/Albuquerque!$B$8</f>
        <v>8.0226025779581267</v>
      </c>
      <c r="L130" s="79">
        <f>(Seattle!$B$21*10^3)/Seattle!$B$8</f>
        <v>6.1804328893674887</v>
      </c>
      <c r="M130" s="79">
        <f>(Chicago!$B$21*10^3)/Chicago!$B$8</f>
        <v>8.1966080589148884</v>
      </c>
      <c r="N130" s="79">
        <f>(Boulder!$B$21*10^3)/Boulder!$B$8</f>
        <v>6.1547422538416141</v>
      </c>
      <c r="O130" s="79">
        <f>(Minneapolis!$B$21*10^3)/Minneapolis!$B$8</f>
        <v>7.1402695746451137</v>
      </c>
      <c r="P130" s="79">
        <f>(Helena!$B$21*10^3)/Helena!$B$8</f>
        <v>4.9416693040946562</v>
      </c>
      <c r="Q130" s="79">
        <f>(Duluth!$B$21*10^3)/Duluth!$B$8</f>
        <v>4.6886489273188179</v>
      </c>
      <c r="R130" s="79">
        <f>(Fairbanks!$B$21*10^3)/Fairbanks!$B$8</f>
        <v>4.6728891256937013</v>
      </c>
    </row>
    <row r="131" spans="1:18">
      <c r="A131" s="51"/>
      <c r="B131" s="52" t="s">
        <v>173</v>
      </c>
      <c r="C131" s="79">
        <f>(Miami!$B$22*10^3)/Miami!$B$8</f>
        <v>0</v>
      </c>
      <c r="D131" s="79">
        <f>(Houston!$B$22*10^3)/Houston!$B$8</f>
        <v>0</v>
      </c>
      <c r="E131" s="79">
        <f>(Phoenix!$B$22*10^3)/Phoenix!$B$8</f>
        <v>0</v>
      </c>
      <c r="F131" s="79">
        <f>(Atlanta!$B$22*10^3)/Atlanta!$B$8</f>
        <v>0</v>
      </c>
      <c r="G131" s="79">
        <f>(LosAngeles!$B$22*10^3)/LosAngeles!$B$8</f>
        <v>0</v>
      </c>
      <c r="H131" s="79">
        <f>(LasVegas!$B$22*10^3)/LasVegas!$B$8</f>
        <v>0</v>
      </c>
      <c r="I131" s="79">
        <f>(SanFrancisco!$B$22*10^3)/SanFrancisco!$B$8</f>
        <v>0</v>
      </c>
      <c r="J131" s="79">
        <f>(Baltimore!$B$22*10^3)/Baltimore!$B$8</f>
        <v>0</v>
      </c>
      <c r="K131" s="79">
        <f>(Albuquerque!$B$22*10^3)/Albuquerque!$B$8</f>
        <v>0</v>
      </c>
      <c r="L131" s="79">
        <f>(Seattle!$B$22*10^3)/Seattle!$B$8</f>
        <v>0</v>
      </c>
      <c r="M131" s="79">
        <f>(Chicago!$B$22*10^3)/Chicago!$B$8</f>
        <v>0</v>
      </c>
      <c r="N131" s="79">
        <f>(Boulder!$B$22*10^3)/Boulder!$B$8</f>
        <v>0</v>
      </c>
      <c r="O131" s="79">
        <f>(Minneapolis!$B$22*10^3)/Minneapolis!$B$8</f>
        <v>0</v>
      </c>
      <c r="P131" s="79">
        <f>(Helena!$B$22*10^3)/Helena!$B$8</f>
        <v>0</v>
      </c>
      <c r="Q131" s="79">
        <f>(Duluth!$B$22*10^3)/Duluth!$B$8</f>
        <v>0</v>
      </c>
      <c r="R131" s="79">
        <f>(Fairbanks!$B$22*10^3)/Fairbanks!$B$8</f>
        <v>0</v>
      </c>
    </row>
    <row r="132" spans="1:18">
      <c r="A132" s="51"/>
      <c r="B132" s="52" t="s">
        <v>174</v>
      </c>
      <c r="C132" s="79">
        <f>(Miami!$B$23*10^3)/Miami!$B$8</f>
        <v>0</v>
      </c>
      <c r="D132" s="79">
        <f>(Houston!$B$23*10^3)/Houston!$B$8</f>
        <v>0</v>
      </c>
      <c r="E132" s="79">
        <f>(Phoenix!$B$23*10^3)/Phoenix!$B$8</f>
        <v>0</v>
      </c>
      <c r="F132" s="79">
        <f>(Atlanta!$B$23*10^3)/Atlanta!$B$8</f>
        <v>0</v>
      </c>
      <c r="G132" s="79">
        <f>(LosAngeles!$B$23*10^3)/LosAngeles!$B$8</f>
        <v>0</v>
      </c>
      <c r="H132" s="79">
        <f>(LasVegas!$B$23*10^3)/LasVegas!$B$8</f>
        <v>0</v>
      </c>
      <c r="I132" s="79">
        <f>(SanFrancisco!$B$23*10^3)/SanFrancisco!$B$8</f>
        <v>0</v>
      </c>
      <c r="J132" s="79">
        <f>(Baltimore!$B$23*10^3)/Baltimore!$B$8</f>
        <v>0</v>
      </c>
      <c r="K132" s="79">
        <f>(Albuquerque!$B$23*10^3)/Albuquerque!$B$8</f>
        <v>0</v>
      </c>
      <c r="L132" s="79">
        <f>(Seattle!$B$23*10^3)/Seattle!$B$8</f>
        <v>0</v>
      </c>
      <c r="M132" s="79">
        <f>(Chicago!$B$23*10^3)/Chicago!$B$8</f>
        <v>0</v>
      </c>
      <c r="N132" s="79">
        <f>(Boulder!$B$23*10^3)/Boulder!$B$8</f>
        <v>0</v>
      </c>
      <c r="O132" s="79">
        <f>(Minneapolis!$B$23*10^3)/Minneapolis!$B$8</f>
        <v>0</v>
      </c>
      <c r="P132" s="79">
        <f>(Helena!$B$23*10^3)/Helena!$B$8</f>
        <v>0</v>
      </c>
      <c r="Q132" s="79">
        <f>(Duluth!$B$23*10^3)/Duluth!$B$8</f>
        <v>0</v>
      </c>
      <c r="R132" s="79">
        <f>(Fairbanks!$B$23*10^3)/Fairbanks!$B$8</f>
        <v>0</v>
      </c>
    </row>
    <row r="133" spans="1:18">
      <c r="A133" s="51"/>
      <c r="B133" s="52" t="s">
        <v>175</v>
      </c>
      <c r="C133" s="79">
        <f>(Miami!$B$24*10^3)/Miami!$B$8</f>
        <v>0</v>
      </c>
      <c r="D133" s="79">
        <f>(Houston!$B$24*10^3)/Houston!$B$8</f>
        <v>0</v>
      </c>
      <c r="E133" s="79">
        <f>(Phoenix!$B$24*10^3)/Phoenix!$B$8</f>
        <v>0</v>
      </c>
      <c r="F133" s="79">
        <f>(Atlanta!$B$24*10^3)/Atlanta!$B$8</f>
        <v>0</v>
      </c>
      <c r="G133" s="79">
        <f>(LosAngeles!$B$24*10^3)/LosAngeles!$B$8</f>
        <v>0</v>
      </c>
      <c r="H133" s="79">
        <f>(LasVegas!$B$24*10^3)/LasVegas!$B$8</f>
        <v>0</v>
      </c>
      <c r="I133" s="79">
        <f>(SanFrancisco!$B$24*10^3)/SanFrancisco!$B$8</f>
        <v>0</v>
      </c>
      <c r="J133" s="79">
        <f>(Baltimore!$B$24*10^3)/Baltimore!$B$8</f>
        <v>0</v>
      </c>
      <c r="K133" s="79">
        <f>(Albuquerque!$B$24*10^3)/Albuquerque!$B$8</f>
        <v>0</v>
      </c>
      <c r="L133" s="79">
        <f>(Seattle!$B$24*10^3)/Seattle!$B$8</f>
        <v>0</v>
      </c>
      <c r="M133" s="79">
        <f>(Chicago!$B$24*10^3)/Chicago!$B$8</f>
        <v>0</v>
      </c>
      <c r="N133" s="79">
        <f>(Boulder!$B$24*10^3)/Boulder!$B$8</f>
        <v>0</v>
      </c>
      <c r="O133" s="79">
        <f>(Minneapolis!$B$24*10^3)/Minneapolis!$B$8</f>
        <v>0</v>
      </c>
      <c r="P133" s="79">
        <f>(Helena!$B$24*10^3)/Helena!$B$8</f>
        <v>0</v>
      </c>
      <c r="Q133" s="79">
        <f>(Duluth!$B$24*10^3)/Duluth!$B$8</f>
        <v>0</v>
      </c>
      <c r="R133" s="79">
        <f>(Fairbanks!$B$24*10^3)/Fairbanks!$B$8</f>
        <v>0</v>
      </c>
    </row>
    <row r="134" spans="1:18">
      <c r="A134" s="51"/>
      <c r="B134" s="52" t="s">
        <v>166</v>
      </c>
      <c r="C134" s="79">
        <f>(Miami!$B$25*10^3)/Miami!$B$8</f>
        <v>0</v>
      </c>
      <c r="D134" s="79">
        <f>(Houston!$B$25*10^3)/Houston!$B$8</f>
        <v>0</v>
      </c>
      <c r="E134" s="79">
        <f>(Phoenix!$B$25*10^3)/Phoenix!$B$8</f>
        <v>0</v>
      </c>
      <c r="F134" s="79">
        <f>(Atlanta!$B$25*10^3)/Atlanta!$B$8</f>
        <v>0</v>
      </c>
      <c r="G134" s="79">
        <f>(LosAngeles!$B$25*10^3)/LosAngeles!$B$8</f>
        <v>0</v>
      </c>
      <c r="H134" s="79">
        <f>(LasVegas!$B$25*10^3)/LasVegas!$B$8</f>
        <v>0</v>
      </c>
      <c r="I134" s="79">
        <f>(SanFrancisco!$B$25*10^3)/SanFrancisco!$B$8</f>
        <v>0</v>
      </c>
      <c r="J134" s="79">
        <f>(Baltimore!$B$25*10^3)/Baltimore!$B$8</f>
        <v>0</v>
      </c>
      <c r="K134" s="79">
        <f>(Albuquerque!$B$25*10^3)/Albuquerque!$B$8</f>
        <v>0</v>
      </c>
      <c r="L134" s="79">
        <f>(Seattle!$B$25*10^3)/Seattle!$B$8</f>
        <v>0</v>
      </c>
      <c r="M134" s="79">
        <f>(Chicago!$B$25*10^3)/Chicago!$B$8</f>
        <v>0</v>
      </c>
      <c r="N134" s="79">
        <f>(Boulder!$B$25*10^3)/Boulder!$B$8</f>
        <v>0</v>
      </c>
      <c r="O134" s="79">
        <f>(Minneapolis!$B$25*10^3)/Minneapolis!$B$8</f>
        <v>0</v>
      </c>
      <c r="P134" s="79">
        <f>(Helena!$B$25*10^3)/Helena!$B$8</f>
        <v>0</v>
      </c>
      <c r="Q134" s="79">
        <f>(Duluth!$B$25*10^3)/Duluth!$B$8</f>
        <v>0</v>
      </c>
      <c r="R134" s="79">
        <f>(Fairbanks!$B$25*10^3)/Fairbanks!$B$8</f>
        <v>0</v>
      </c>
    </row>
    <row r="135" spans="1:18">
      <c r="A135" s="51"/>
      <c r="B135" s="52" t="s">
        <v>176</v>
      </c>
      <c r="C135" s="79">
        <f>(Miami!$B$26*10^3)/Miami!$B$8</f>
        <v>0</v>
      </c>
      <c r="D135" s="79">
        <f>(Houston!$B$26*10^3)/Houston!$B$8</f>
        <v>0</v>
      </c>
      <c r="E135" s="79">
        <f>(Phoenix!$B$26*10^3)/Phoenix!$B$8</f>
        <v>0</v>
      </c>
      <c r="F135" s="79">
        <f>(Atlanta!$B$26*10^3)/Atlanta!$B$8</f>
        <v>0</v>
      </c>
      <c r="G135" s="79">
        <f>(LosAngeles!$B$26*10^3)/LosAngeles!$B$8</f>
        <v>0</v>
      </c>
      <c r="H135" s="79">
        <f>(LasVegas!$B$26*10^3)/LasVegas!$B$8</f>
        <v>0</v>
      </c>
      <c r="I135" s="79">
        <f>(SanFrancisco!$B$26*10^3)/SanFrancisco!$B$8</f>
        <v>0</v>
      </c>
      <c r="J135" s="79">
        <f>(Baltimore!$B$26*10^3)/Baltimore!$B$8</f>
        <v>0</v>
      </c>
      <c r="K135" s="79">
        <f>(Albuquerque!$B$26*10^3)/Albuquerque!$B$8</f>
        <v>0</v>
      </c>
      <c r="L135" s="79">
        <f>(Seattle!$B$26*10^3)/Seattle!$B$8</f>
        <v>0</v>
      </c>
      <c r="M135" s="79">
        <f>(Chicago!$B$26*10^3)/Chicago!$B$8</f>
        <v>0</v>
      </c>
      <c r="N135" s="79">
        <f>(Boulder!$B$26*10^3)/Boulder!$B$8</f>
        <v>0</v>
      </c>
      <c r="O135" s="79">
        <f>(Minneapolis!$B$26*10^3)/Minneapolis!$B$8</f>
        <v>0</v>
      </c>
      <c r="P135" s="79">
        <f>(Helena!$B$26*10^3)/Helena!$B$8</f>
        <v>0</v>
      </c>
      <c r="Q135" s="79">
        <f>(Duluth!$B$26*10^3)/Duluth!$B$8</f>
        <v>0</v>
      </c>
      <c r="R135" s="79">
        <f>(Fairbanks!$B$26*10^3)/Fairbanks!$B$8</f>
        <v>0</v>
      </c>
    </row>
    <row r="136" spans="1:18">
      <c r="A136" s="51"/>
      <c r="B136" s="52" t="s">
        <v>90</v>
      </c>
      <c r="C136" s="79">
        <f>(Miami!$B$28*10^3)/Miami!$B$8</f>
        <v>424.19902427398051</v>
      </c>
      <c r="D136" s="79">
        <f>(Houston!$B$28*10^3)/Houston!$B$8</f>
        <v>402.54095497489442</v>
      </c>
      <c r="E136" s="79">
        <f>(Phoenix!$B$28*10^3)/Phoenix!$B$8</f>
        <v>388.27272142413341</v>
      </c>
      <c r="F136" s="79">
        <f>(Atlanta!$B$28*10^3)/Atlanta!$B$8</f>
        <v>368.63190673306224</v>
      </c>
      <c r="G136" s="79">
        <f>(LosAngeles!$B$28*10^3)/LosAngeles!$B$8</f>
        <v>344.96241179368565</v>
      </c>
      <c r="H136" s="79">
        <f>(LasVegas!$B$28*10^3)/LasVegas!$B$8</f>
        <v>353.01156855794363</v>
      </c>
      <c r="I136" s="79">
        <f>(SanFrancisco!$B$28*10^3)/SanFrancisco!$B$8</f>
        <v>322.24260681799245</v>
      </c>
      <c r="J136" s="79">
        <f>(Baltimore!$B$28*10^3)/Baltimore!$B$8</f>
        <v>363.55142164205046</v>
      </c>
      <c r="K136" s="79">
        <f>(Albuquerque!$B$28*10^3)/Albuquerque!$B$8</f>
        <v>333.63197797600105</v>
      </c>
      <c r="L136" s="79">
        <f>(Seattle!$B$28*10^3)/Seattle!$B$8</f>
        <v>314.35385461000106</v>
      </c>
      <c r="M136" s="79">
        <f>(Chicago!$B$28*10^3)/Chicago!$B$8</f>
        <v>340.58097105420984</v>
      </c>
      <c r="N136" s="79">
        <f>(Boulder!$B$28*10^3)/Boulder!$B$8</f>
        <v>323.0649230425139</v>
      </c>
      <c r="O136" s="79">
        <f>(Minneapolis!$B$28*10^3)/Minneapolis!$B$8</f>
        <v>332.73604404799789</v>
      </c>
      <c r="P136" s="79">
        <f>(Helena!$B$28*10^3)/Helena!$B$8</f>
        <v>315.18869232074525</v>
      </c>
      <c r="Q136" s="79">
        <f>(Duluth!$B$28*10^3)/Duluth!$B$8</f>
        <v>317.61958774949602</v>
      </c>
      <c r="R136" s="79">
        <f>(Fairbanks!$B$28*10^3)/Fairbanks!$B$8</f>
        <v>320.88985453055437</v>
      </c>
    </row>
    <row r="137" spans="1:18">
      <c r="A137" s="51"/>
      <c r="B137" s="49" t="s">
        <v>280</v>
      </c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</row>
    <row r="138" spans="1:18">
      <c r="A138" s="51"/>
      <c r="B138" s="52" t="s">
        <v>160</v>
      </c>
      <c r="C138" s="79">
        <f>(Miami!$C$13*10^3)/Miami!$B$8</f>
        <v>5.330051264691698</v>
      </c>
      <c r="D138" s="79">
        <f>(Houston!$C$13*10^3)/Houston!$B$8</f>
        <v>50.581623035044188</v>
      </c>
      <c r="E138" s="79">
        <f>(Phoenix!$C$13*10^3)/Phoenix!$B$8</f>
        <v>38.032503187581796</v>
      </c>
      <c r="F138" s="79">
        <f>(Atlanta!$C$13*10^3)/Atlanta!$B$8</f>
        <v>52.637521540194619</v>
      </c>
      <c r="G138" s="79">
        <f>(LosAngeles!$C$13*10^3)/LosAngeles!$B$8</f>
        <v>14.826735013831925</v>
      </c>
      <c r="H138" s="79">
        <f>(LasVegas!$C$13*10^3)/LasVegas!$B$8</f>
        <v>29.043155518154215</v>
      </c>
      <c r="I138" s="79">
        <f>(SanFrancisco!$C$13*10^3)/SanFrancisco!$B$8</f>
        <v>70.210132127586178</v>
      </c>
      <c r="J138" s="79">
        <f>(Baltimore!$C$13*10^3)/Baltimore!$B$8</f>
        <v>90.58928273040938</v>
      </c>
      <c r="K138" s="79">
        <f>(Albuquerque!$C$13*10^3)/Albuquerque!$B$8</f>
        <v>50.40416335099151</v>
      </c>
      <c r="L138" s="79">
        <f>(Seattle!$C$13*10^3)/Seattle!$B$8</f>
        <v>97.578646807301666</v>
      </c>
      <c r="M138" s="79">
        <f>(Chicago!$C$13*10^3)/Chicago!$B$8</f>
        <v>140.89025176391041</v>
      </c>
      <c r="N138" s="79">
        <f>(Boulder!$C$13*10^3)/Boulder!$B$8</f>
        <v>82.748673478067332</v>
      </c>
      <c r="O138" s="79">
        <f>(Minneapolis!$C$13*10^3)/Minneapolis!$B$8</f>
        <v>178.31913296048089</v>
      </c>
      <c r="P138" s="79">
        <f>(Helena!$C$13*10^3)/Helena!$B$8</f>
        <v>134.42333590527539</v>
      </c>
      <c r="Q138" s="79">
        <f>(Duluth!$C$13*10^3)/Duluth!$B$8</f>
        <v>213.38749811637987</v>
      </c>
      <c r="R138" s="79">
        <f>(Fairbanks!$C$13*10^3)/Fairbanks!$B$8</f>
        <v>376.49496830552772</v>
      </c>
    </row>
    <row r="139" spans="1:18">
      <c r="A139" s="51"/>
      <c r="B139" s="52" t="s">
        <v>177</v>
      </c>
      <c r="C139" s="79">
        <f>(Miami!$C$14*10^3)/Miami!$B$8</f>
        <v>0</v>
      </c>
      <c r="D139" s="79">
        <f>(Houston!$C$14*10^3)/Houston!$B$8</f>
        <v>0</v>
      </c>
      <c r="E139" s="79">
        <f>(Phoenix!$C$14*10^3)/Phoenix!$B$8</f>
        <v>0</v>
      </c>
      <c r="F139" s="79">
        <f>(Atlanta!$C$14*10^3)/Atlanta!$B$8</f>
        <v>0</v>
      </c>
      <c r="G139" s="79">
        <f>(LosAngeles!$C$14*10^3)/LosAngeles!$B$8</f>
        <v>0</v>
      </c>
      <c r="H139" s="79">
        <f>(LasVegas!$C$14*10^3)/LasVegas!$B$8</f>
        <v>0</v>
      </c>
      <c r="I139" s="79">
        <f>(SanFrancisco!$C$14*10^3)/SanFrancisco!$B$8</f>
        <v>0</v>
      </c>
      <c r="J139" s="79">
        <f>(Baltimore!$C$14*10^3)/Baltimore!$B$8</f>
        <v>0</v>
      </c>
      <c r="K139" s="79">
        <f>(Albuquerque!$C$14*10^3)/Albuquerque!$B$8</f>
        <v>0</v>
      </c>
      <c r="L139" s="79">
        <f>(Seattle!$C$14*10^3)/Seattle!$B$8</f>
        <v>0</v>
      </c>
      <c r="M139" s="79">
        <f>(Chicago!$C$14*10^3)/Chicago!$B$8</f>
        <v>0</v>
      </c>
      <c r="N139" s="79">
        <f>(Boulder!$C$14*10^3)/Boulder!$B$8</f>
        <v>0</v>
      </c>
      <c r="O139" s="79">
        <f>(Minneapolis!$C$14*10^3)/Minneapolis!$B$8</f>
        <v>0</v>
      </c>
      <c r="P139" s="79">
        <f>(Helena!$C$14*10^3)/Helena!$B$8</f>
        <v>0</v>
      </c>
      <c r="Q139" s="79">
        <f>(Duluth!$C$14*10^3)/Duluth!$B$8</f>
        <v>0</v>
      </c>
      <c r="R139" s="79">
        <f>(Fairbanks!$C$14*10^3)/Fairbanks!$B$8</f>
        <v>0</v>
      </c>
    </row>
    <row r="140" spans="1:18">
      <c r="A140" s="51"/>
      <c r="B140" s="52" t="s">
        <v>178</v>
      </c>
      <c r="C140" s="79">
        <f>(Miami!$C$15*10^3)/Miami!$B$8</f>
        <v>0</v>
      </c>
      <c r="D140" s="79">
        <f>(Houston!$C$15*10^3)/Houston!$B$8</f>
        <v>0</v>
      </c>
      <c r="E140" s="79">
        <f>(Phoenix!$C$15*10^3)/Phoenix!$B$8</f>
        <v>0</v>
      </c>
      <c r="F140" s="79">
        <f>(Atlanta!$C$15*10^3)/Atlanta!$B$8</f>
        <v>0</v>
      </c>
      <c r="G140" s="79">
        <f>(LosAngeles!$C$15*10^3)/LosAngeles!$B$8</f>
        <v>0</v>
      </c>
      <c r="H140" s="79">
        <f>(LasVegas!$C$15*10^3)/LasVegas!$B$8</f>
        <v>0</v>
      </c>
      <c r="I140" s="79">
        <f>(SanFrancisco!$C$15*10^3)/SanFrancisco!$B$8</f>
        <v>0</v>
      </c>
      <c r="J140" s="79">
        <f>(Baltimore!$C$15*10^3)/Baltimore!$B$8</f>
        <v>0</v>
      </c>
      <c r="K140" s="79">
        <f>(Albuquerque!$C$15*10^3)/Albuquerque!$B$8</f>
        <v>0</v>
      </c>
      <c r="L140" s="79">
        <f>(Seattle!$C$15*10^3)/Seattle!$B$8</f>
        <v>0</v>
      </c>
      <c r="M140" s="79">
        <f>(Chicago!$C$15*10^3)/Chicago!$B$8</f>
        <v>0</v>
      </c>
      <c r="N140" s="79">
        <f>(Boulder!$C$15*10^3)/Boulder!$B$8</f>
        <v>0</v>
      </c>
      <c r="O140" s="79">
        <f>(Minneapolis!$C$15*10^3)/Minneapolis!$B$8</f>
        <v>0</v>
      </c>
      <c r="P140" s="79">
        <f>(Helena!$C$15*10^3)/Helena!$B$8</f>
        <v>0</v>
      </c>
      <c r="Q140" s="79">
        <f>(Duluth!$C$15*10^3)/Duluth!$B$8</f>
        <v>0</v>
      </c>
      <c r="R140" s="79">
        <f>(Fairbanks!$C$15*10^3)/Fairbanks!$B$8</f>
        <v>0</v>
      </c>
    </row>
    <row r="141" spans="1:18">
      <c r="A141" s="51"/>
      <c r="B141" s="52" t="s">
        <v>179</v>
      </c>
      <c r="C141" s="79">
        <f>(Miami!$C$16*10^3)/Miami!$B$8</f>
        <v>0</v>
      </c>
      <c r="D141" s="79">
        <f>(Houston!$C$16*10^3)/Houston!$B$8</f>
        <v>0</v>
      </c>
      <c r="E141" s="79">
        <f>(Phoenix!$C$16*10^3)/Phoenix!$B$8</f>
        <v>0</v>
      </c>
      <c r="F141" s="79">
        <f>(Atlanta!$C$16*10^3)/Atlanta!$B$8</f>
        <v>0</v>
      </c>
      <c r="G141" s="79">
        <f>(LosAngeles!$C$16*10^3)/LosAngeles!$B$8</f>
        <v>0</v>
      </c>
      <c r="H141" s="79">
        <f>(LasVegas!$C$16*10^3)/LasVegas!$B$8</f>
        <v>0</v>
      </c>
      <c r="I141" s="79">
        <f>(SanFrancisco!$C$16*10^3)/SanFrancisco!$B$8</f>
        <v>0</v>
      </c>
      <c r="J141" s="79">
        <f>(Baltimore!$C$16*10^3)/Baltimore!$B$8</f>
        <v>0</v>
      </c>
      <c r="K141" s="79">
        <f>(Albuquerque!$C$16*10^3)/Albuquerque!$B$8</f>
        <v>0</v>
      </c>
      <c r="L141" s="79">
        <f>(Seattle!$C$16*10^3)/Seattle!$B$8</f>
        <v>0</v>
      </c>
      <c r="M141" s="79">
        <f>(Chicago!$C$16*10^3)/Chicago!$B$8</f>
        <v>0</v>
      </c>
      <c r="N141" s="79">
        <f>(Boulder!$C$16*10^3)/Boulder!$B$8</f>
        <v>0</v>
      </c>
      <c r="O141" s="79">
        <f>(Minneapolis!$C$16*10^3)/Minneapolis!$B$8</f>
        <v>0</v>
      </c>
      <c r="P141" s="79">
        <f>(Helena!$C$16*10^3)/Helena!$B$8</f>
        <v>0</v>
      </c>
      <c r="Q141" s="79">
        <f>(Duluth!$C$16*10^3)/Duluth!$B$8</f>
        <v>0</v>
      </c>
      <c r="R141" s="79">
        <f>(Fairbanks!$C$16*10^3)/Fairbanks!$B$8</f>
        <v>0</v>
      </c>
    </row>
    <row r="142" spans="1:18">
      <c r="A142" s="51"/>
      <c r="B142" s="52" t="s">
        <v>167</v>
      </c>
      <c r="C142" s="79">
        <f>(Miami!$C$17*10^3)/Miami!$B$8</f>
        <v>0</v>
      </c>
      <c r="D142" s="79">
        <f>(Houston!$C$17*10^3)/Houston!$B$8</f>
        <v>0</v>
      </c>
      <c r="E142" s="79">
        <f>(Phoenix!$C$17*10^3)/Phoenix!$B$8</f>
        <v>0</v>
      </c>
      <c r="F142" s="79">
        <f>(Atlanta!$C$17*10^3)/Atlanta!$B$8</f>
        <v>0</v>
      </c>
      <c r="G142" s="79">
        <f>(LosAngeles!$C$17*10^3)/LosAngeles!$B$8</f>
        <v>0</v>
      </c>
      <c r="H142" s="79">
        <f>(LasVegas!$C$17*10^3)/LasVegas!$B$8</f>
        <v>0</v>
      </c>
      <c r="I142" s="79">
        <f>(SanFrancisco!$C$17*10^3)/SanFrancisco!$B$8</f>
        <v>0</v>
      </c>
      <c r="J142" s="79">
        <f>(Baltimore!$C$17*10^3)/Baltimore!$B$8</f>
        <v>0</v>
      </c>
      <c r="K142" s="79">
        <f>(Albuquerque!$C$17*10^3)/Albuquerque!$B$8</f>
        <v>0</v>
      </c>
      <c r="L142" s="79">
        <f>(Seattle!$C$17*10^3)/Seattle!$B$8</f>
        <v>0</v>
      </c>
      <c r="M142" s="79">
        <f>(Chicago!$C$17*10^3)/Chicago!$B$8</f>
        <v>0</v>
      </c>
      <c r="N142" s="79">
        <f>(Boulder!$C$17*10^3)/Boulder!$B$8</f>
        <v>0</v>
      </c>
      <c r="O142" s="79">
        <f>(Minneapolis!$C$17*10^3)/Minneapolis!$B$8</f>
        <v>0</v>
      </c>
      <c r="P142" s="79">
        <f>(Helena!$C$17*10^3)/Helena!$B$8</f>
        <v>0</v>
      </c>
      <c r="Q142" s="79">
        <f>(Duluth!$C$17*10^3)/Duluth!$B$8</f>
        <v>0</v>
      </c>
      <c r="R142" s="79">
        <f>(Fairbanks!$C$17*10^3)/Fairbanks!$B$8</f>
        <v>0</v>
      </c>
    </row>
    <row r="143" spans="1:18">
      <c r="A143" s="51"/>
      <c r="B143" s="52" t="s">
        <v>180</v>
      </c>
      <c r="C143" s="79">
        <f>(Miami!$C$18*10^3)/Miami!$B$8</f>
        <v>0</v>
      </c>
      <c r="D143" s="79">
        <f>(Houston!$C$18*10^3)/Houston!$B$8</f>
        <v>0</v>
      </c>
      <c r="E143" s="79">
        <f>(Phoenix!$C$18*10^3)/Phoenix!$B$8</f>
        <v>0</v>
      </c>
      <c r="F143" s="79">
        <f>(Atlanta!$C$18*10^3)/Atlanta!$B$8</f>
        <v>0</v>
      </c>
      <c r="G143" s="79">
        <f>(LosAngeles!$C$18*10^3)/LosAngeles!$B$8</f>
        <v>0</v>
      </c>
      <c r="H143" s="79">
        <f>(LasVegas!$C$18*10^3)/LasVegas!$B$8</f>
        <v>0</v>
      </c>
      <c r="I143" s="79">
        <f>(SanFrancisco!$C$18*10^3)/SanFrancisco!$B$8</f>
        <v>0</v>
      </c>
      <c r="J143" s="79">
        <f>(Baltimore!$C$18*10^3)/Baltimore!$B$8</f>
        <v>0</v>
      </c>
      <c r="K143" s="79">
        <f>(Albuquerque!$C$18*10^3)/Albuquerque!$B$8</f>
        <v>0</v>
      </c>
      <c r="L143" s="79">
        <f>(Seattle!$C$18*10^3)/Seattle!$B$8</f>
        <v>0</v>
      </c>
      <c r="M143" s="79">
        <f>(Chicago!$C$18*10^3)/Chicago!$B$8</f>
        <v>0</v>
      </c>
      <c r="N143" s="79">
        <f>(Boulder!$C$18*10^3)/Boulder!$B$8</f>
        <v>0</v>
      </c>
      <c r="O143" s="79">
        <f>(Minneapolis!$C$18*10^3)/Minneapolis!$B$8</f>
        <v>0</v>
      </c>
      <c r="P143" s="79">
        <f>(Helena!$C$18*10^3)/Helena!$B$8</f>
        <v>0</v>
      </c>
      <c r="Q143" s="79">
        <f>(Duluth!$C$18*10^3)/Duluth!$B$8</f>
        <v>0</v>
      </c>
      <c r="R143" s="79">
        <f>(Fairbanks!$C$18*10^3)/Fairbanks!$B$8</f>
        <v>0</v>
      </c>
    </row>
    <row r="144" spans="1:18">
      <c r="A144" s="51"/>
      <c r="B144" s="52" t="s">
        <v>181</v>
      </c>
      <c r="C144" s="79">
        <f>(Miami!$C$19*10^3)/Miami!$B$8</f>
        <v>0</v>
      </c>
      <c r="D144" s="79">
        <f>(Houston!$C$19*10^3)/Houston!$B$8</f>
        <v>0</v>
      </c>
      <c r="E144" s="79">
        <f>(Phoenix!$C$19*10^3)/Phoenix!$B$8</f>
        <v>0</v>
      </c>
      <c r="F144" s="79">
        <f>(Atlanta!$C$19*10^3)/Atlanta!$B$8</f>
        <v>0</v>
      </c>
      <c r="G144" s="79">
        <f>(LosAngeles!$C$19*10^3)/LosAngeles!$B$8</f>
        <v>0</v>
      </c>
      <c r="H144" s="79">
        <f>(LasVegas!$C$19*10^3)/LasVegas!$B$8</f>
        <v>0</v>
      </c>
      <c r="I144" s="79">
        <f>(SanFrancisco!$C$19*10^3)/SanFrancisco!$B$8</f>
        <v>0</v>
      </c>
      <c r="J144" s="79">
        <f>(Baltimore!$C$19*10^3)/Baltimore!$B$8</f>
        <v>0</v>
      </c>
      <c r="K144" s="79">
        <f>(Albuquerque!$C$19*10^3)/Albuquerque!$B$8</f>
        <v>0</v>
      </c>
      <c r="L144" s="79">
        <f>(Seattle!$C$19*10^3)/Seattle!$B$8</f>
        <v>0</v>
      </c>
      <c r="M144" s="79">
        <f>(Chicago!$C$19*10^3)/Chicago!$B$8</f>
        <v>0</v>
      </c>
      <c r="N144" s="79">
        <f>(Boulder!$C$19*10^3)/Boulder!$B$8</f>
        <v>0</v>
      </c>
      <c r="O144" s="79">
        <f>(Minneapolis!$C$19*10^3)/Minneapolis!$B$8</f>
        <v>0</v>
      </c>
      <c r="P144" s="79">
        <f>(Helena!$C$19*10^3)/Helena!$B$8</f>
        <v>0</v>
      </c>
      <c r="Q144" s="79">
        <f>(Duluth!$C$19*10^3)/Duluth!$B$8</f>
        <v>0</v>
      </c>
      <c r="R144" s="79">
        <f>(Fairbanks!$C$19*10^3)/Fairbanks!$B$8</f>
        <v>0</v>
      </c>
    </row>
    <row r="145" spans="1:18">
      <c r="A145" s="51"/>
      <c r="B145" s="52" t="s">
        <v>182</v>
      </c>
      <c r="C145" s="79">
        <f>(Miami!$C$20*10^3)/Miami!$B$8</f>
        <v>0</v>
      </c>
      <c r="D145" s="79">
        <f>(Houston!$C$20*10^3)/Houston!$B$8</f>
        <v>0</v>
      </c>
      <c r="E145" s="79">
        <f>(Phoenix!$C$20*10^3)/Phoenix!$B$8</f>
        <v>0</v>
      </c>
      <c r="F145" s="79">
        <f>(Atlanta!$C$20*10^3)/Atlanta!$B$8</f>
        <v>0</v>
      </c>
      <c r="G145" s="79">
        <f>(LosAngeles!$C$20*10^3)/LosAngeles!$B$8</f>
        <v>0</v>
      </c>
      <c r="H145" s="79">
        <f>(LasVegas!$C$20*10^3)/LasVegas!$B$8</f>
        <v>0</v>
      </c>
      <c r="I145" s="79">
        <f>(SanFrancisco!$C$20*10^3)/SanFrancisco!$B$8</f>
        <v>0</v>
      </c>
      <c r="J145" s="79">
        <f>(Baltimore!$C$20*10^3)/Baltimore!$B$8</f>
        <v>0</v>
      </c>
      <c r="K145" s="79">
        <f>(Albuquerque!$C$20*10^3)/Albuquerque!$B$8</f>
        <v>0</v>
      </c>
      <c r="L145" s="79">
        <f>(Seattle!$C$20*10^3)/Seattle!$B$8</f>
        <v>0</v>
      </c>
      <c r="M145" s="79">
        <f>(Chicago!$C$20*10^3)/Chicago!$B$8</f>
        <v>0</v>
      </c>
      <c r="N145" s="79">
        <f>(Boulder!$C$20*10^3)/Boulder!$B$8</f>
        <v>0</v>
      </c>
      <c r="O145" s="79">
        <f>(Minneapolis!$C$20*10^3)/Minneapolis!$B$8</f>
        <v>0</v>
      </c>
      <c r="P145" s="79">
        <f>(Helena!$C$20*10^3)/Helena!$B$8</f>
        <v>0</v>
      </c>
      <c r="Q145" s="79">
        <f>(Duluth!$C$20*10^3)/Duluth!$B$8</f>
        <v>0</v>
      </c>
      <c r="R145" s="79">
        <f>(Fairbanks!$C$20*10^3)/Fairbanks!$B$8</f>
        <v>0</v>
      </c>
    </row>
    <row r="146" spans="1:18">
      <c r="A146" s="51"/>
      <c r="B146" s="52" t="s">
        <v>183</v>
      </c>
      <c r="C146" s="79">
        <f>(Miami!$C$21*10^3)/Miami!$B$8</f>
        <v>0</v>
      </c>
      <c r="D146" s="79">
        <f>(Houston!$C$21*10^3)/Houston!$B$8</f>
        <v>0</v>
      </c>
      <c r="E146" s="79">
        <f>(Phoenix!$C$21*10^3)/Phoenix!$B$8</f>
        <v>0</v>
      </c>
      <c r="F146" s="79">
        <f>(Atlanta!$C$21*10^3)/Atlanta!$B$8</f>
        <v>0</v>
      </c>
      <c r="G146" s="79">
        <f>(LosAngeles!$C$21*10^3)/LosAngeles!$B$8</f>
        <v>0</v>
      </c>
      <c r="H146" s="79">
        <f>(LasVegas!$C$21*10^3)/LasVegas!$B$8</f>
        <v>0</v>
      </c>
      <c r="I146" s="79">
        <f>(SanFrancisco!$C$21*10^3)/SanFrancisco!$B$8</f>
        <v>0</v>
      </c>
      <c r="J146" s="79">
        <f>(Baltimore!$C$21*10^3)/Baltimore!$B$8</f>
        <v>0</v>
      </c>
      <c r="K146" s="79">
        <f>(Albuquerque!$C$21*10^3)/Albuquerque!$B$8</f>
        <v>0</v>
      </c>
      <c r="L146" s="79">
        <f>(Seattle!$C$21*10^3)/Seattle!$B$8</f>
        <v>0</v>
      </c>
      <c r="M146" s="79">
        <f>(Chicago!$C$21*10^3)/Chicago!$B$8</f>
        <v>0</v>
      </c>
      <c r="N146" s="79">
        <f>(Boulder!$C$21*10^3)/Boulder!$B$8</f>
        <v>0</v>
      </c>
      <c r="O146" s="79">
        <f>(Minneapolis!$C$21*10^3)/Minneapolis!$B$8</f>
        <v>0</v>
      </c>
      <c r="P146" s="79">
        <f>(Helena!$C$21*10^3)/Helena!$B$8</f>
        <v>0</v>
      </c>
      <c r="Q146" s="79">
        <f>(Duluth!$C$21*10^3)/Duluth!$B$8</f>
        <v>0</v>
      </c>
      <c r="R146" s="79">
        <f>(Fairbanks!$C$21*10^3)/Fairbanks!$B$8</f>
        <v>0</v>
      </c>
    </row>
    <row r="147" spans="1:18">
      <c r="A147" s="51"/>
      <c r="B147" s="52" t="s">
        <v>184</v>
      </c>
      <c r="C147" s="79">
        <f>(Miami!$C$22*10^3)/Miami!$B$8</f>
        <v>0</v>
      </c>
      <c r="D147" s="79">
        <f>(Houston!$C$22*10^3)/Houston!$B$8</f>
        <v>0</v>
      </c>
      <c r="E147" s="79">
        <f>(Phoenix!$C$22*10^3)/Phoenix!$B$8</f>
        <v>0</v>
      </c>
      <c r="F147" s="79">
        <f>(Atlanta!$C$22*10^3)/Atlanta!$B$8</f>
        <v>0</v>
      </c>
      <c r="G147" s="79">
        <f>(LosAngeles!$C$22*10^3)/LosAngeles!$B$8</f>
        <v>0</v>
      </c>
      <c r="H147" s="79">
        <f>(LasVegas!$C$22*10^3)/LasVegas!$B$8</f>
        <v>0</v>
      </c>
      <c r="I147" s="79">
        <f>(SanFrancisco!$C$22*10^3)/SanFrancisco!$B$8</f>
        <v>0</v>
      </c>
      <c r="J147" s="79">
        <f>(Baltimore!$C$22*10^3)/Baltimore!$B$8</f>
        <v>0</v>
      </c>
      <c r="K147" s="79">
        <f>(Albuquerque!$C$22*10^3)/Albuquerque!$B$8</f>
        <v>0</v>
      </c>
      <c r="L147" s="79">
        <f>(Seattle!$C$22*10^3)/Seattle!$B$8</f>
        <v>0</v>
      </c>
      <c r="M147" s="79">
        <f>(Chicago!$C$22*10^3)/Chicago!$B$8</f>
        <v>0</v>
      </c>
      <c r="N147" s="79">
        <f>(Boulder!$C$22*10^3)/Boulder!$B$8</f>
        <v>0</v>
      </c>
      <c r="O147" s="79">
        <f>(Minneapolis!$C$22*10^3)/Minneapolis!$B$8</f>
        <v>0</v>
      </c>
      <c r="P147" s="79">
        <f>(Helena!$C$22*10^3)/Helena!$B$8</f>
        <v>0</v>
      </c>
      <c r="Q147" s="79">
        <f>(Duluth!$C$22*10^3)/Duluth!$B$8</f>
        <v>0</v>
      </c>
      <c r="R147" s="79">
        <f>(Fairbanks!$C$22*10^3)/Fairbanks!$B$8</f>
        <v>0</v>
      </c>
    </row>
    <row r="148" spans="1:18">
      <c r="A148" s="51"/>
      <c r="B148" s="52" t="s">
        <v>185</v>
      </c>
      <c r="C148" s="79">
        <f>(Miami!$C$23*10^3)/Miami!$B$8</f>
        <v>0</v>
      </c>
      <c r="D148" s="79">
        <f>(Houston!$C$23*10^3)/Houston!$B$8</f>
        <v>0</v>
      </c>
      <c r="E148" s="79">
        <f>(Phoenix!$C$23*10^3)/Phoenix!$B$8</f>
        <v>0</v>
      </c>
      <c r="F148" s="79">
        <f>(Atlanta!$C$23*10^3)/Atlanta!$B$8</f>
        <v>0</v>
      </c>
      <c r="G148" s="79">
        <f>(LosAngeles!$C$23*10^3)/LosAngeles!$B$8</f>
        <v>0</v>
      </c>
      <c r="H148" s="79">
        <f>(LasVegas!$C$23*10^3)/LasVegas!$B$8</f>
        <v>0</v>
      </c>
      <c r="I148" s="79">
        <f>(SanFrancisco!$C$23*10^3)/SanFrancisco!$B$8</f>
        <v>0</v>
      </c>
      <c r="J148" s="79">
        <f>(Baltimore!$C$23*10^3)/Baltimore!$B$8</f>
        <v>0</v>
      </c>
      <c r="K148" s="79">
        <f>(Albuquerque!$C$23*10^3)/Albuquerque!$B$8</f>
        <v>0</v>
      </c>
      <c r="L148" s="79">
        <f>(Seattle!$C$23*10^3)/Seattle!$B$8</f>
        <v>0</v>
      </c>
      <c r="M148" s="79">
        <f>(Chicago!$C$23*10^3)/Chicago!$B$8</f>
        <v>0</v>
      </c>
      <c r="N148" s="79">
        <f>(Boulder!$C$23*10^3)/Boulder!$B$8</f>
        <v>0</v>
      </c>
      <c r="O148" s="79">
        <f>(Minneapolis!$C$23*10^3)/Minneapolis!$B$8</f>
        <v>0</v>
      </c>
      <c r="P148" s="79">
        <f>(Helena!$C$23*10^3)/Helena!$B$8</f>
        <v>0</v>
      </c>
      <c r="Q148" s="79">
        <f>(Duluth!$C$23*10^3)/Duluth!$B$8</f>
        <v>0</v>
      </c>
      <c r="R148" s="79">
        <f>(Fairbanks!$C$23*10^3)/Fairbanks!$B$8</f>
        <v>0</v>
      </c>
    </row>
    <row r="149" spans="1:18">
      <c r="A149" s="51"/>
      <c r="B149" s="52" t="s">
        <v>168</v>
      </c>
      <c r="C149" s="79">
        <f>(Miami!$C$24*10^3)/Miami!$B$8</f>
        <v>3.7221197235428556</v>
      </c>
      <c r="D149" s="79">
        <f>(Houston!$C$24*10^3)/Houston!$B$8</f>
        <v>4.4537631167965381</v>
      </c>
      <c r="E149" s="79">
        <f>(Phoenix!$C$24*10^3)/Phoenix!$B$8</f>
        <v>4.0312709006273266</v>
      </c>
      <c r="F149" s="79">
        <f>(Atlanta!$C$24*10^3)/Atlanta!$B$8</f>
        <v>5.1603635376048302</v>
      </c>
      <c r="G149" s="79">
        <f>(LosAngeles!$C$24*10^3)/LosAngeles!$B$8</f>
        <v>5.0252178414771214</v>
      </c>
      <c r="H149" s="79">
        <f>(LasVegas!$C$24*10^3)/LasVegas!$B$8</f>
        <v>4.5390387557269607</v>
      </c>
      <c r="I149" s="79">
        <f>(SanFrancisco!$C$24*10^3)/SanFrancisco!$B$8</f>
        <v>5.6294874955689052</v>
      </c>
      <c r="J149" s="79">
        <f>(Baltimore!$C$24*10^3)/Baltimore!$B$8</f>
        <v>5.7158425729668023</v>
      </c>
      <c r="K149" s="79">
        <f>(Albuquerque!$C$24*10^3)/Albuquerque!$B$8</f>
        <v>5.6107052662348629</v>
      </c>
      <c r="L149" s="79">
        <f>(Seattle!$C$24*10^3)/Seattle!$B$8</f>
        <v>6.0059956330237361</v>
      </c>
      <c r="M149" s="79">
        <f>(Chicago!$C$24*10^3)/Chicago!$B$8</f>
        <v>6.2035328725714258</v>
      </c>
      <c r="N149" s="79">
        <f>(Boulder!$C$24*10^3)/Boulder!$B$8</f>
        <v>6.1782740124325413</v>
      </c>
      <c r="O149" s="79">
        <f>(Minneapolis!$C$24*10^3)/Minneapolis!$B$8</f>
        <v>6.6247297625796682</v>
      </c>
      <c r="P149" s="79">
        <f>(Helena!$C$24*10^3)/Helena!$B$8</f>
        <v>6.7015857814637965</v>
      </c>
      <c r="Q149" s="79">
        <f>(Duluth!$C$24*10^3)/Duluth!$B$8</f>
        <v>7.320104023326234</v>
      </c>
      <c r="R149" s="79">
        <f>(Fairbanks!$C$24*10^3)/Fairbanks!$B$8</f>
        <v>8.1603389264077713</v>
      </c>
    </row>
    <row r="150" spans="1:18">
      <c r="A150" s="51"/>
      <c r="B150" s="52" t="s">
        <v>186</v>
      </c>
      <c r="C150" s="79">
        <f>(Miami!$C$25*10^3)/Miami!$B$8</f>
        <v>0</v>
      </c>
      <c r="D150" s="79">
        <f>(Houston!$C$25*10^3)/Houston!$B$8</f>
        <v>0</v>
      </c>
      <c r="E150" s="79">
        <f>(Phoenix!$C$25*10^3)/Phoenix!$B$8</f>
        <v>0</v>
      </c>
      <c r="F150" s="79">
        <f>(Atlanta!$C$25*10^3)/Atlanta!$B$8</f>
        <v>0</v>
      </c>
      <c r="G150" s="79">
        <f>(LosAngeles!$C$25*10^3)/LosAngeles!$B$8</f>
        <v>0</v>
      </c>
      <c r="H150" s="79">
        <f>(LasVegas!$C$25*10^3)/LasVegas!$B$8</f>
        <v>0</v>
      </c>
      <c r="I150" s="79">
        <f>(SanFrancisco!$C$25*10^3)/SanFrancisco!$B$8</f>
        <v>0</v>
      </c>
      <c r="J150" s="79">
        <f>(Baltimore!$C$25*10^3)/Baltimore!$B$8</f>
        <v>0</v>
      </c>
      <c r="K150" s="79">
        <f>(Albuquerque!$C$25*10^3)/Albuquerque!$B$8</f>
        <v>0</v>
      </c>
      <c r="L150" s="79">
        <f>(Seattle!$C$25*10^3)/Seattle!$B$8</f>
        <v>0</v>
      </c>
      <c r="M150" s="79">
        <f>(Chicago!$C$25*10^3)/Chicago!$B$8</f>
        <v>0</v>
      </c>
      <c r="N150" s="79">
        <f>(Boulder!$C$25*10^3)/Boulder!$B$8</f>
        <v>0</v>
      </c>
      <c r="O150" s="79">
        <f>(Minneapolis!$C$25*10^3)/Minneapolis!$B$8</f>
        <v>0</v>
      </c>
      <c r="P150" s="79">
        <f>(Helena!$C$25*10^3)/Helena!$B$8</f>
        <v>0</v>
      </c>
      <c r="Q150" s="79">
        <f>(Duluth!$C$25*10^3)/Duluth!$B$8</f>
        <v>0</v>
      </c>
      <c r="R150" s="79">
        <f>(Fairbanks!$C$25*10^3)/Fairbanks!$B$8</f>
        <v>0</v>
      </c>
    </row>
    <row r="151" spans="1:18">
      <c r="A151" s="51"/>
      <c r="B151" s="52" t="s">
        <v>187</v>
      </c>
      <c r="C151" s="79">
        <f>(Miami!$C$26*10^3)/Miami!$B$8</f>
        <v>0</v>
      </c>
      <c r="D151" s="79">
        <f>(Houston!$C$26*10^3)/Houston!$B$8</f>
        <v>0</v>
      </c>
      <c r="E151" s="79">
        <f>(Phoenix!$C$26*10^3)/Phoenix!$B$8</f>
        <v>0</v>
      </c>
      <c r="F151" s="79">
        <f>(Atlanta!$C$26*10^3)/Atlanta!$B$8</f>
        <v>0</v>
      </c>
      <c r="G151" s="79">
        <f>(LosAngeles!$C$26*10^3)/LosAngeles!$B$8</f>
        <v>0</v>
      </c>
      <c r="H151" s="79">
        <f>(LasVegas!$C$26*10^3)/LasVegas!$B$8</f>
        <v>0</v>
      </c>
      <c r="I151" s="79">
        <f>(SanFrancisco!$C$26*10^3)/SanFrancisco!$B$8</f>
        <v>0</v>
      </c>
      <c r="J151" s="79">
        <f>(Baltimore!$C$26*10^3)/Baltimore!$B$8</f>
        <v>0</v>
      </c>
      <c r="K151" s="79">
        <f>(Albuquerque!$C$26*10^3)/Albuquerque!$B$8</f>
        <v>0</v>
      </c>
      <c r="L151" s="79">
        <f>(Seattle!$C$26*10^3)/Seattle!$B$8</f>
        <v>0</v>
      </c>
      <c r="M151" s="79">
        <f>(Chicago!$C$26*10^3)/Chicago!$B$8</f>
        <v>0</v>
      </c>
      <c r="N151" s="79">
        <f>(Boulder!$C$26*10^3)/Boulder!$B$8</f>
        <v>0</v>
      </c>
      <c r="O151" s="79">
        <f>(Minneapolis!$C$26*10^3)/Minneapolis!$B$8</f>
        <v>0</v>
      </c>
      <c r="P151" s="79">
        <f>(Helena!$C$26*10^3)/Helena!$B$8</f>
        <v>0</v>
      </c>
      <c r="Q151" s="79">
        <f>(Duluth!$C$26*10^3)/Duluth!$B$8</f>
        <v>0</v>
      </c>
      <c r="R151" s="79">
        <f>(Fairbanks!$C$26*10^3)/Fairbanks!$B$8</f>
        <v>0</v>
      </c>
    </row>
    <row r="152" spans="1:18">
      <c r="A152" s="51"/>
      <c r="B152" s="52" t="s">
        <v>90</v>
      </c>
      <c r="C152" s="79">
        <f>(Miami!$C$28*10^3)/Miami!$B$8</f>
        <v>9.0523868759280486</v>
      </c>
      <c r="D152" s="79">
        <f>(Houston!$C$28*10^3)/Houston!$B$8</f>
        <v>55.035386151840726</v>
      </c>
      <c r="E152" s="79">
        <f>(Phoenix!$C$28*10^3)/Phoenix!$B$8</f>
        <v>42.063774088209122</v>
      </c>
      <c r="F152" s="79">
        <f>(Atlanta!$C$28*10^3)/Atlanta!$B$8</f>
        <v>57.79788507779945</v>
      </c>
      <c r="G152" s="79">
        <f>(LosAngeles!$C$28*10^3)/LosAngeles!$B$8</f>
        <v>19.851952855309047</v>
      </c>
      <c r="H152" s="79">
        <f>(LasVegas!$C$28*10^3)/LasVegas!$B$8</f>
        <v>33.582194273881171</v>
      </c>
      <c r="I152" s="79">
        <f>(SanFrancisco!$C$28*10^3)/SanFrancisco!$B$8</f>
        <v>75.839619623155087</v>
      </c>
      <c r="J152" s="79">
        <f>(Baltimore!$C$28*10^3)/Baltimore!$B$8</f>
        <v>96.305125303376187</v>
      </c>
      <c r="K152" s="79">
        <f>(Albuquerque!$C$28*10^3)/Albuquerque!$B$8</f>
        <v>56.014868617226377</v>
      </c>
      <c r="L152" s="79">
        <f>(Seattle!$C$28*10^3)/Seattle!$B$8</f>
        <v>103.58464244032541</v>
      </c>
      <c r="M152" s="79">
        <f>(Chicago!$C$28*10^3)/Chicago!$B$8</f>
        <v>147.09378463648184</v>
      </c>
      <c r="N152" s="79">
        <f>(Boulder!$C$28*10^3)/Boulder!$B$8</f>
        <v>88.92694749049987</v>
      </c>
      <c r="O152" s="79">
        <f>(Minneapolis!$C$28*10^3)/Minneapolis!$B$8</f>
        <v>184.94386272306056</v>
      </c>
      <c r="P152" s="79">
        <f>(Helena!$C$28*10^3)/Helena!$B$8</f>
        <v>141.1251375744327</v>
      </c>
      <c r="Q152" s="79">
        <f>(Duluth!$C$28*10^3)/Duluth!$B$8</f>
        <v>220.70738625201261</v>
      </c>
      <c r="R152" s="79">
        <f>(Fairbanks!$C$28*10^3)/Fairbanks!$B$8</f>
        <v>384.65530723193552</v>
      </c>
    </row>
    <row r="153" spans="1:18">
      <c r="A153" s="51"/>
      <c r="B153" s="49" t="s">
        <v>281</v>
      </c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</row>
    <row r="154" spans="1:18">
      <c r="A154" s="51"/>
      <c r="B154" s="52" t="s">
        <v>70</v>
      </c>
      <c r="C154" s="79">
        <f>(Miami!$E$13*10^3)/Miami!$B$8</f>
        <v>0</v>
      </c>
      <c r="D154" s="79">
        <f>(Houston!$E$13*10^3)/Houston!$B$8</f>
        <v>0</v>
      </c>
      <c r="E154" s="79">
        <f>(Phoenix!$E$13*10^3)/Phoenix!$B$8</f>
        <v>0</v>
      </c>
      <c r="F154" s="79">
        <f>(Atlanta!$E$13*10^3)/Atlanta!$B$8</f>
        <v>0</v>
      </c>
      <c r="G154" s="79">
        <f>(LosAngeles!$E$13*10^3)/LosAngeles!$B$8</f>
        <v>0</v>
      </c>
      <c r="H154" s="79">
        <f>(LasVegas!$E$13*10^3)/LasVegas!$B$8</f>
        <v>0</v>
      </c>
      <c r="I154" s="79">
        <f>(SanFrancisco!$E$13*10^3)/SanFrancisco!$B$8</f>
        <v>0</v>
      </c>
      <c r="J154" s="79">
        <f>(Baltimore!$E$13*10^3)/Baltimore!$B$8</f>
        <v>0</v>
      </c>
      <c r="K154" s="79">
        <f>(Albuquerque!$E$13*10^3)/Albuquerque!$B$8</f>
        <v>0</v>
      </c>
      <c r="L154" s="79">
        <f>(Seattle!$E$13*10^3)/Seattle!$B$8</f>
        <v>0</v>
      </c>
      <c r="M154" s="79">
        <f>(Chicago!$E$13*10^3)/Chicago!$B$8</f>
        <v>0</v>
      </c>
      <c r="N154" s="79">
        <f>(Boulder!$E$13*10^3)/Boulder!$B$8</f>
        <v>0</v>
      </c>
      <c r="O154" s="79">
        <f>(Minneapolis!$E$13*10^3)/Minneapolis!$B$8</f>
        <v>0</v>
      </c>
      <c r="P154" s="79">
        <f>(Helena!$E$13*10^3)/Helena!$B$8</f>
        <v>0</v>
      </c>
      <c r="Q154" s="79">
        <f>(Duluth!$E$13*10^3)/Duluth!$B$8</f>
        <v>0</v>
      </c>
      <c r="R154" s="79">
        <f>(Fairbanks!$E$13*10^3)/Fairbanks!$B$8</f>
        <v>0</v>
      </c>
    </row>
    <row r="155" spans="1:18">
      <c r="A155" s="51"/>
      <c r="B155" s="52" t="s">
        <v>71</v>
      </c>
      <c r="C155" s="79">
        <f>(Miami!$E$14*10^3)/Miami!$B$8</f>
        <v>0</v>
      </c>
      <c r="D155" s="79">
        <f>(Houston!$E$14*10^3)/Houston!$B$8</f>
        <v>0</v>
      </c>
      <c r="E155" s="79">
        <f>(Phoenix!$E$14*10^3)/Phoenix!$B$8</f>
        <v>0</v>
      </c>
      <c r="F155" s="79">
        <f>(Atlanta!$E$14*10^3)/Atlanta!$B$8</f>
        <v>0</v>
      </c>
      <c r="G155" s="79">
        <f>(LosAngeles!$E$14*10^3)/LosAngeles!$B$8</f>
        <v>0</v>
      </c>
      <c r="H155" s="79">
        <f>(LasVegas!$E$14*10^3)/LasVegas!$B$8</f>
        <v>0</v>
      </c>
      <c r="I155" s="79">
        <f>(SanFrancisco!$E$14*10^3)/SanFrancisco!$B$8</f>
        <v>0</v>
      </c>
      <c r="J155" s="79">
        <f>(Baltimore!$E$14*10^3)/Baltimore!$B$8</f>
        <v>0</v>
      </c>
      <c r="K155" s="79">
        <f>(Albuquerque!$E$14*10^3)/Albuquerque!$B$8</f>
        <v>0</v>
      </c>
      <c r="L155" s="79">
        <f>(Seattle!$E$14*10^3)/Seattle!$B$8</f>
        <v>0</v>
      </c>
      <c r="M155" s="79">
        <f>(Chicago!$E$14*10^3)/Chicago!$B$8</f>
        <v>0</v>
      </c>
      <c r="N155" s="79">
        <f>(Boulder!$E$14*10^3)/Boulder!$B$8</f>
        <v>0</v>
      </c>
      <c r="O155" s="79">
        <f>(Minneapolis!$E$14*10^3)/Minneapolis!$B$8</f>
        <v>0</v>
      </c>
      <c r="P155" s="79">
        <f>(Helena!$E$14*10^3)/Helena!$B$8</f>
        <v>0</v>
      </c>
      <c r="Q155" s="79">
        <f>(Duluth!$E$14*10^3)/Duluth!$B$8</f>
        <v>0</v>
      </c>
      <c r="R155" s="79">
        <f>(Fairbanks!$E$14*10^3)/Fairbanks!$B$8</f>
        <v>0</v>
      </c>
    </row>
    <row r="156" spans="1:18">
      <c r="A156" s="51"/>
      <c r="B156" s="52" t="s">
        <v>79</v>
      </c>
      <c r="C156" s="79">
        <f>(Miami!$E$15*10^3)/Miami!$B$8</f>
        <v>0</v>
      </c>
      <c r="D156" s="79">
        <f>(Houston!$E$15*10^3)/Houston!$B$8</f>
        <v>0</v>
      </c>
      <c r="E156" s="79">
        <f>(Phoenix!$E$15*10^3)/Phoenix!$B$8</f>
        <v>0</v>
      </c>
      <c r="F156" s="79">
        <f>(Atlanta!$E$15*10^3)/Atlanta!$B$8</f>
        <v>0</v>
      </c>
      <c r="G156" s="79">
        <f>(LosAngeles!$E$15*10^3)/LosAngeles!$B$8</f>
        <v>0</v>
      </c>
      <c r="H156" s="79">
        <f>(LasVegas!$E$15*10^3)/LasVegas!$B$8</f>
        <v>0</v>
      </c>
      <c r="I156" s="79">
        <f>(SanFrancisco!$E$15*10^3)/SanFrancisco!$B$8</f>
        <v>0</v>
      </c>
      <c r="J156" s="79">
        <f>(Baltimore!$E$15*10^3)/Baltimore!$B$8</f>
        <v>0</v>
      </c>
      <c r="K156" s="79">
        <f>(Albuquerque!$E$15*10^3)/Albuquerque!$B$8</f>
        <v>0</v>
      </c>
      <c r="L156" s="79">
        <f>(Seattle!$E$15*10^3)/Seattle!$B$8</f>
        <v>0</v>
      </c>
      <c r="M156" s="79">
        <f>(Chicago!$E$15*10^3)/Chicago!$B$8</f>
        <v>0</v>
      </c>
      <c r="N156" s="79">
        <f>(Boulder!$E$15*10^3)/Boulder!$B$8</f>
        <v>0</v>
      </c>
      <c r="O156" s="79">
        <f>(Minneapolis!$E$15*10^3)/Minneapolis!$B$8</f>
        <v>0</v>
      </c>
      <c r="P156" s="79">
        <f>(Helena!$E$15*10^3)/Helena!$B$8</f>
        <v>0</v>
      </c>
      <c r="Q156" s="79">
        <f>(Duluth!$E$15*10^3)/Duluth!$B$8</f>
        <v>0</v>
      </c>
      <c r="R156" s="79">
        <f>(Fairbanks!$E$15*10^3)/Fairbanks!$B$8</f>
        <v>0</v>
      </c>
    </row>
    <row r="157" spans="1:18">
      <c r="A157" s="51"/>
      <c r="B157" s="52" t="s">
        <v>80</v>
      </c>
      <c r="C157" s="79">
        <f>(Miami!$E$16*10^3)/Miami!$B$8</f>
        <v>0</v>
      </c>
      <c r="D157" s="79">
        <f>(Houston!$E$16*10^3)/Houston!$B$8</f>
        <v>0</v>
      </c>
      <c r="E157" s="79">
        <f>(Phoenix!$E$16*10^3)/Phoenix!$B$8</f>
        <v>0</v>
      </c>
      <c r="F157" s="79">
        <f>(Atlanta!$E$16*10^3)/Atlanta!$B$8</f>
        <v>0</v>
      </c>
      <c r="G157" s="79">
        <f>(LosAngeles!$E$16*10^3)/LosAngeles!$B$8</f>
        <v>0</v>
      </c>
      <c r="H157" s="79">
        <f>(LasVegas!$E$16*10^3)/LasVegas!$B$8</f>
        <v>0</v>
      </c>
      <c r="I157" s="79">
        <f>(SanFrancisco!$E$16*10^3)/SanFrancisco!$B$8</f>
        <v>0</v>
      </c>
      <c r="J157" s="79">
        <f>(Baltimore!$E$16*10^3)/Baltimore!$B$8</f>
        <v>0</v>
      </c>
      <c r="K157" s="79">
        <f>(Albuquerque!$E$16*10^3)/Albuquerque!$B$8</f>
        <v>0</v>
      </c>
      <c r="L157" s="79">
        <f>(Seattle!$E$16*10^3)/Seattle!$B$8</f>
        <v>0</v>
      </c>
      <c r="M157" s="79">
        <f>(Chicago!$E$16*10^3)/Chicago!$B$8</f>
        <v>0</v>
      </c>
      <c r="N157" s="79">
        <f>(Boulder!$E$16*10^3)/Boulder!$B$8</f>
        <v>0</v>
      </c>
      <c r="O157" s="79">
        <f>(Minneapolis!$E$16*10^3)/Minneapolis!$B$8</f>
        <v>0</v>
      </c>
      <c r="P157" s="79">
        <f>(Helena!$E$16*10^3)/Helena!$B$8</f>
        <v>0</v>
      </c>
      <c r="Q157" s="79">
        <f>(Duluth!$E$16*10^3)/Duluth!$B$8</f>
        <v>0</v>
      </c>
      <c r="R157" s="79">
        <f>(Fairbanks!$E$16*10^3)/Fairbanks!$B$8</f>
        <v>0</v>
      </c>
    </row>
    <row r="158" spans="1:18">
      <c r="A158" s="51"/>
      <c r="B158" s="52" t="s">
        <v>81</v>
      </c>
      <c r="C158" s="79">
        <f>(Miami!$E$17*10^3)/Miami!$B$8</f>
        <v>0</v>
      </c>
      <c r="D158" s="79">
        <f>(Houston!$E$17*10^3)/Houston!$B$8</f>
        <v>0</v>
      </c>
      <c r="E158" s="79">
        <f>(Phoenix!$E$17*10^3)/Phoenix!$B$8</f>
        <v>0</v>
      </c>
      <c r="F158" s="79">
        <f>(Atlanta!$E$17*10^3)/Atlanta!$B$8</f>
        <v>0</v>
      </c>
      <c r="G158" s="79">
        <f>(LosAngeles!$E$17*10^3)/LosAngeles!$B$8</f>
        <v>0</v>
      </c>
      <c r="H158" s="79">
        <f>(LasVegas!$E$17*10^3)/LasVegas!$B$8</f>
        <v>0</v>
      </c>
      <c r="I158" s="79">
        <f>(SanFrancisco!$E$17*10^3)/SanFrancisco!$B$8</f>
        <v>0</v>
      </c>
      <c r="J158" s="79">
        <f>(Baltimore!$E$17*10^3)/Baltimore!$B$8</f>
        <v>0</v>
      </c>
      <c r="K158" s="79">
        <f>(Albuquerque!$E$17*10^3)/Albuquerque!$B$8</f>
        <v>0</v>
      </c>
      <c r="L158" s="79">
        <f>(Seattle!$E$17*10^3)/Seattle!$B$8</f>
        <v>0</v>
      </c>
      <c r="M158" s="79">
        <f>(Chicago!$E$17*10^3)/Chicago!$B$8</f>
        <v>0</v>
      </c>
      <c r="N158" s="79">
        <f>(Boulder!$E$17*10^3)/Boulder!$B$8</f>
        <v>0</v>
      </c>
      <c r="O158" s="79">
        <f>(Minneapolis!$E$17*10^3)/Minneapolis!$B$8</f>
        <v>0</v>
      </c>
      <c r="P158" s="79">
        <f>(Helena!$E$17*10^3)/Helena!$B$8</f>
        <v>0</v>
      </c>
      <c r="Q158" s="79">
        <f>(Duluth!$E$17*10^3)/Duluth!$B$8</f>
        <v>0</v>
      </c>
      <c r="R158" s="79">
        <f>(Fairbanks!$E$17*10^3)/Fairbanks!$B$8</f>
        <v>0</v>
      </c>
    </row>
    <row r="159" spans="1:18">
      <c r="A159" s="51"/>
      <c r="B159" s="52" t="s">
        <v>82</v>
      </c>
      <c r="C159" s="79">
        <f>(Miami!$E$18*10^3)/Miami!$B$8</f>
        <v>0</v>
      </c>
      <c r="D159" s="79">
        <f>(Houston!$E$18*10^3)/Houston!$B$8</f>
        <v>0</v>
      </c>
      <c r="E159" s="79">
        <f>(Phoenix!$E$18*10^3)/Phoenix!$B$8</f>
        <v>0</v>
      </c>
      <c r="F159" s="79">
        <f>(Atlanta!$E$18*10^3)/Atlanta!$B$8</f>
        <v>0</v>
      </c>
      <c r="G159" s="79">
        <f>(LosAngeles!$E$18*10^3)/LosAngeles!$B$8</f>
        <v>0</v>
      </c>
      <c r="H159" s="79">
        <f>(LasVegas!$E$18*10^3)/LasVegas!$B$8</f>
        <v>0</v>
      </c>
      <c r="I159" s="79">
        <f>(SanFrancisco!$E$18*10^3)/SanFrancisco!$B$8</f>
        <v>0</v>
      </c>
      <c r="J159" s="79">
        <f>(Baltimore!$E$18*10^3)/Baltimore!$B$8</f>
        <v>0</v>
      </c>
      <c r="K159" s="79">
        <f>(Albuquerque!$E$18*10^3)/Albuquerque!$B$8</f>
        <v>0</v>
      </c>
      <c r="L159" s="79">
        <f>(Seattle!$E$18*10^3)/Seattle!$B$8</f>
        <v>0</v>
      </c>
      <c r="M159" s="79">
        <f>(Chicago!$E$18*10^3)/Chicago!$B$8</f>
        <v>0</v>
      </c>
      <c r="N159" s="79">
        <f>(Boulder!$E$18*10^3)/Boulder!$B$8</f>
        <v>0</v>
      </c>
      <c r="O159" s="79">
        <f>(Minneapolis!$E$18*10^3)/Minneapolis!$B$8</f>
        <v>0</v>
      </c>
      <c r="P159" s="79">
        <f>(Helena!$E$18*10^3)/Helena!$B$8</f>
        <v>0</v>
      </c>
      <c r="Q159" s="79">
        <f>(Duluth!$E$18*10^3)/Duluth!$B$8</f>
        <v>0</v>
      </c>
      <c r="R159" s="79">
        <f>(Fairbanks!$E$18*10^3)/Fairbanks!$B$8</f>
        <v>0</v>
      </c>
    </row>
    <row r="160" spans="1:18">
      <c r="A160" s="51"/>
      <c r="B160" s="52" t="s">
        <v>83</v>
      </c>
      <c r="C160" s="79">
        <f>(Miami!$E$19*10^3)/Miami!$B$8</f>
        <v>0</v>
      </c>
      <c r="D160" s="79">
        <f>(Houston!$E$19*10^3)/Houston!$B$8</f>
        <v>0</v>
      </c>
      <c r="E160" s="79">
        <f>(Phoenix!$E$19*10^3)/Phoenix!$B$8</f>
        <v>0</v>
      </c>
      <c r="F160" s="79">
        <f>(Atlanta!$E$19*10^3)/Atlanta!$B$8</f>
        <v>0</v>
      </c>
      <c r="G160" s="79">
        <f>(LosAngeles!$E$19*10^3)/LosAngeles!$B$8</f>
        <v>0</v>
      </c>
      <c r="H160" s="79">
        <f>(LasVegas!$E$19*10^3)/LasVegas!$B$8</f>
        <v>0</v>
      </c>
      <c r="I160" s="79">
        <f>(SanFrancisco!$E$19*10^3)/SanFrancisco!$B$8</f>
        <v>0</v>
      </c>
      <c r="J160" s="79">
        <f>(Baltimore!$E$19*10^3)/Baltimore!$B$8</f>
        <v>0</v>
      </c>
      <c r="K160" s="79">
        <f>(Albuquerque!$E$19*10^3)/Albuquerque!$B$8</f>
        <v>0</v>
      </c>
      <c r="L160" s="79">
        <f>(Seattle!$E$19*10^3)/Seattle!$B$8</f>
        <v>0</v>
      </c>
      <c r="M160" s="79">
        <f>(Chicago!$E$19*10^3)/Chicago!$B$8</f>
        <v>0</v>
      </c>
      <c r="N160" s="79">
        <f>(Boulder!$E$19*10^3)/Boulder!$B$8</f>
        <v>0</v>
      </c>
      <c r="O160" s="79">
        <f>(Minneapolis!$E$19*10^3)/Minneapolis!$B$8</f>
        <v>0</v>
      </c>
      <c r="P160" s="79">
        <f>(Helena!$E$19*10^3)/Helena!$B$8</f>
        <v>0</v>
      </c>
      <c r="Q160" s="79">
        <f>(Duluth!$E$19*10^3)/Duluth!$B$8</f>
        <v>0</v>
      </c>
      <c r="R160" s="79">
        <f>(Fairbanks!$E$19*10^3)/Fairbanks!$B$8</f>
        <v>0</v>
      </c>
    </row>
    <row r="161" spans="1:18">
      <c r="A161" s="51"/>
      <c r="B161" s="52" t="s">
        <v>84</v>
      </c>
      <c r="C161" s="79">
        <f>(Miami!$E$20*10^3)/Miami!$B$8</f>
        <v>0</v>
      </c>
      <c r="D161" s="79">
        <f>(Houston!$E$20*10^3)/Houston!$B$8</f>
        <v>0</v>
      </c>
      <c r="E161" s="79">
        <f>(Phoenix!$E$20*10^3)/Phoenix!$B$8</f>
        <v>0</v>
      </c>
      <c r="F161" s="79">
        <f>(Atlanta!$E$20*10^3)/Atlanta!$B$8</f>
        <v>0</v>
      </c>
      <c r="G161" s="79">
        <f>(LosAngeles!$E$20*10^3)/LosAngeles!$B$8</f>
        <v>0</v>
      </c>
      <c r="H161" s="79">
        <f>(LasVegas!$E$20*10^3)/LasVegas!$B$8</f>
        <v>0</v>
      </c>
      <c r="I161" s="79">
        <f>(SanFrancisco!$E$20*10^3)/SanFrancisco!$B$8</f>
        <v>0</v>
      </c>
      <c r="J161" s="79">
        <f>(Baltimore!$E$20*10^3)/Baltimore!$B$8</f>
        <v>0</v>
      </c>
      <c r="K161" s="79">
        <f>(Albuquerque!$E$20*10^3)/Albuquerque!$B$8</f>
        <v>0</v>
      </c>
      <c r="L161" s="79">
        <f>(Seattle!$E$20*10^3)/Seattle!$B$8</f>
        <v>0</v>
      </c>
      <c r="M161" s="79">
        <f>(Chicago!$E$20*10^3)/Chicago!$B$8</f>
        <v>0</v>
      </c>
      <c r="N161" s="79">
        <f>(Boulder!$E$20*10^3)/Boulder!$B$8</f>
        <v>0</v>
      </c>
      <c r="O161" s="79">
        <f>(Minneapolis!$E$20*10^3)/Minneapolis!$B$8</f>
        <v>0</v>
      </c>
      <c r="P161" s="79">
        <f>(Helena!$E$20*10^3)/Helena!$B$8</f>
        <v>0</v>
      </c>
      <c r="Q161" s="79">
        <f>(Duluth!$E$20*10^3)/Duluth!$B$8</f>
        <v>0</v>
      </c>
      <c r="R161" s="79">
        <f>(Fairbanks!$E$20*10^3)/Fairbanks!$B$8</f>
        <v>0</v>
      </c>
    </row>
    <row r="162" spans="1:18">
      <c r="A162" s="51"/>
      <c r="B162" s="52" t="s">
        <v>85</v>
      </c>
      <c r="C162" s="79">
        <f>(Miami!$E$21*10^3)/Miami!$B$8</f>
        <v>0</v>
      </c>
      <c r="D162" s="79">
        <f>(Houston!$E$21*10^3)/Houston!$B$8</f>
        <v>0</v>
      </c>
      <c r="E162" s="79">
        <f>(Phoenix!$E$21*10^3)/Phoenix!$B$8</f>
        <v>0</v>
      </c>
      <c r="F162" s="79">
        <f>(Atlanta!$E$21*10^3)/Atlanta!$B$8</f>
        <v>0</v>
      </c>
      <c r="G162" s="79">
        <f>(LosAngeles!$E$21*10^3)/LosAngeles!$B$8</f>
        <v>0</v>
      </c>
      <c r="H162" s="79">
        <f>(LasVegas!$E$21*10^3)/LasVegas!$B$8</f>
        <v>0</v>
      </c>
      <c r="I162" s="79">
        <f>(SanFrancisco!$E$21*10^3)/SanFrancisco!$B$8</f>
        <v>0</v>
      </c>
      <c r="J162" s="79">
        <f>(Baltimore!$E$21*10^3)/Baltimore!$B$8</f>
        <v>0</v>
      </c>
      <c r="K162" s="79">
        <f>(Albuquerque!$E$21*10^3)/Albuquerque!$B$8</f>
        <v>0</v>
      </c>
      <c r="L162" s="79">
        <f>(Seattle!$E$21*10^3)/Seattle!$B$8</f>
        <v>0</v>
      </c>
      <c r="M162" s="79">
        <f>(Chicago!$E$21*10^3)/Chicago!$B$8</f>
        <v>0</v>
      </c>
      <c r="N162" s="79">
        <f>(Boulder!$E$21*10^3)/Boulder!$B$8</f>
        <v>0</v>
      </c>
      <c r="O162" s="79">
        <f>(Minneapolis!$E$21*10^3)/Minneapolis!$B$8</f>
        <v>0</v>
      </c>
      <c r="P162" s="79">
        <f>(Helena!$E$21*10^3)/Helena!$B$8</f>
        <v>0</v>
      </c>
      <c r="Q162" s="79">
        <f>(Duluth!$E$21*10^3)/Duluth!$B$8</f>
        <v>0</v>
      </c>
      <c r="R162" s="79">
        <f>(Fairbanks!$E$21*10^3)/Fairbanks!$B$8</f>
        <v>0</v>
      </c>
    </row>
    <row r="163" spans="1:18">
      <c r="A163" s="51"/>
      <c r="B163" s="52" t="s">
        <v>86</v>
      </c>
      <c r="C163" s="79">
        <f>(Miami!$E$22*10^3)/Miami!$B$8</f>
        <v>0</v>
      </c>
      <c r="D163" s="79">
        <f>(Houston!$E$22*10^3)/Houston!$B$8</f>
        <v>0</v>
      </c>
      <c r="E163" s="79">
        <f>(Phoenix!$E$22*10^3)/Phoenix!$B$8</f>
        <v>0</v>
      </c>
      <c r="F163" s="79">
        <f>(Atlanta!$E$22*10^3)/Atlanta!$B$8</f>
        <v>0</v>
      </c>
      <c r="G163" s="79">
        <f>(LosAngeles!$E$22*10^3)/LosAngeles!$B$8</f>
        <v>0</v>
      </c>
      <c r="H163" s="79">
        <f>(LasVegas!$E$22*10^3)/LasVegas!$B$8</f>
        <v>0</v>
      </c>
      <c r="I163" s="79">
        <f>(SanFrancisco!$E$22*10^3)/SanFrancisco!$B$8</f>
        <v>0</v>
      </c>
      <c r="J163" s="79">
        <f>(Baltimore!$E$22*10^3)/Baltimore!$B$8</f>
        <v>0</v>
      </c>
      <c r="K163" s="79">
        <f>(Albuquerque!$E$22*10^3)/Albuquerque!$B$8</f>
        <v>0</v>
      </c>
      <c r="L163" s="79">
        <f>(Seattle!$E$22*10^3)/Seattle!$B$8</f>
        <v>0</v>
      </c>
      <c r="M163" s="79">
        <f>(Chicago!$E$22*10^3)/Chicago!$B$8</f>
        <v>0</v>
      </c>
      <c r="N163" s="79">
        <f>(Boulder!$E$22*10^3)/Boulder!$B$8</f>
        <v>0</v>
      </c>
      <c r="O163" s="79">
        <f>(Minneapolis!$E$22*10^3)/Minneapolis!$B$8</f>
        <v>0</v>
      </c>
      <c r="P163" s="79">
        <f>(Helena!$E$22*10^3)/Helena!$B$8</f>
        <v>0</v>
      </c>
      <c r="Q163" s="79">
        <f>(Duluth!$E$22*10^3)/Duluth!$B$8</f>
        <v>0</v>
      </c>
      <c r="R163" s="79">
        <f>(Fairbanks!$E$22*10^3)/Fairbanks!$B$8</f>
        <v>0</v>
      </c>
    </row>
    <row r="164" spans="1:18">
      <c r="A164" s="51"/>
      <c r="B164" s="52" t="s">
        <v>65</v>
      </c>
      <c r="C164" s="79">
        <f>(Miami!$E$23*10^3)/Miami!$B$8</f>
        <v>0</v>
      </c>
      <c r="D164" s="79">
        <f>(Houston!$E$23*10^3)/Houston!$B$8</f>
        <v>0</v>
      </c>
      <c r="E164" s="79">
        <f>(Phoenix!$E$23*10^3)/Phoenix!$B$8</f>
        <v>0</v>
      </c>
      <c r="F164" s="79">
        <f>(Atlanta!$E$23*10^3)/Atlanta!$B$8</f>
        <v>0</v>
      </c>
      <c r="G164" s="79">
        <f>(LosAngeles!$E$23*10^3)/LosAngeles!$B$8</f>
        <v>0</v>
      </c>
      <c r="H164" s="79">
        <f>(LasVegas!$E$23*10^3)/LasVegas!$B$8</f>
        <v>0</v>
      </c>
      <c r="I164" s="79">
        <f>(SanFrancisco!$E$23*10^3)/SanFrancisco!$B$8</f>
        <v>0</v>
      </c>
      <c r="J164" s="79">
        <f>(Baltimore!$E$23*10^3)/Baltimore!$B$8</f>
        <v>0</v>
      </c>
      <c r="K164" s="79">
        <f>(Albuquerque!$E$23*10^3)/Albuquerque!$B$8</f>
        <v>0</v>
      </c>
      <c r="L164" s="79">
        <f>(Seattle!$E$23*10^3)/Seattle!$B$8</f>
        <v>0</v>
      </c>
      <c r="M164" s="79">
        <f>(Chicago!$E$23*10^3)/Chicago!$B$8</f>
        <v>0</v>
      </c>
      <c r="N164" s="79">
        <f>(Boulder!$E$23*10^3)/Boulder!$B$8</f>
        <v>0</v>
      </c>
      <c r="O164" s="79">
        <f>(Minneapolis!$E$23*10^3)/Minneapolis!$B$8</f>
        <v>0</v>
      </c>
      <c r="P164" s="79">
        <f>(Helena!$E$23*10^3)/Helena!$B$8</f>
        <v>0</v>
      </c>
      <c r="Q164" s="79">
        <f>(Duluth!$E$23*10^3)/Duluth!$B$8</f>
        <v>0</v>
      </c>
      <c r="R164" s="79">
        <f>(Fairbanks!$E$23*10^3)/Fairbanks!$B$8</f>
        <v>0</v>
      </c>
    </row>
    <row r="165" spans="1:18">
      <c r="A165" s="51"/>
      <c r="B165" s="52" t="s">
        <v>87</v>
      </c>
      <c r="C165" s="79">
        <f>(Miami!$E$24*10^3)/Miami!$B$8</f>
        <v>0</v>
      </c>
      <c r="D165" s="79">
        <f>(Houston!$E$24*10^3)/Houston!$B$8</f>
        <v>0</v>
      </c>
      <c r="E165" s="79">
        <f>(Phoenix!$E$24*10^3)/Phoenix!$B$8</f>
        <v>0</v>
      </c>
      <c r="F165" s="79">
        <f>(Atlanta!$E$24*10^3)/Atlanta!$B$8</f>
        <v>0</v>
      </c>
      <c r="G165" s="79">
        <f>(LosAngeles!$E$24*10^3)/LosAngeles!$B$8</f>
        <v>0</v>
      </c>
      <c r="H165" s="79">
        <f>(LasVegas!$E$24*10^3)/LasVegas!$B$8</f>
        <v>0</v>
      </c>
      <c r="I165" s="79">
        <f>(SanFrancisco!$E$24*10^3)/SanFrancisco!$B$8</f>
        <v>0</v>
      </c>
      <c r="J165" s="79">
        <f>(Baltimore!$E$24*10^3)/Baltimore!$B$8</f>
        <v>0</v>
      </c>
      <c r="K165" s="79">
        <f>(Albuquerque!$E$24*10^3)/Albuquerque!$B$8</f>
        <v>0</v>
      </c>
      <c r="L165" s="79">
        <f>(Seattle!$E$24*10^3)/Seattle!$B$8</f>
        <v>0</v>
      </c>
      <c r="M165" s="79">
        <f>(Chicago!$E$24*10^3)/Chicago!$B$8</f>
        <v>0</v>
      </c>
      <c r="N165" s="79">
        <f>(Boulder!$E$24*10^3)/Boulder!$B$8</f>
        <v>0</v>
      </c>
      <c r="O165" s="79">
        <f>(Minneapolis!$E$24*10^3)/Minneapolis!$B$8</f>
        <v>0</v>
      </c>
      <c r="P165" s="79">
        <f>(Helena!$E$24*10^3)/Helena!$B$8</f>
        <v>0</v>
      </c>
      <c r="Q165" s="79">
        <f>(Duluth!$E$24*10^3)/Duluth!$B$8</f>
        <v>0</v>
      </c>
      <c r="R165" s="79">
        <f>(Fairbanks!$E$24*10^3)/Fairbanks!$B$8</f>
        <v>0</v>
      </c>
    </row>
    <row r="166" spans="1:18">
      <c r="A166" s="51"/>
      <c r="B166" s="52" t="s">
        <v>88</v>
      </c>
      <c r="C166" s="79">
        <f>(Miami!$E$25*10^3)/Miami!$B$8</f>
        <v>0</v>
      </c>
      <c r="D166" s="79">
        <f>(Houston!$E$25*10^3)/Houston!$B$8</f>
        <v>0</v>
      </c>
      <c r="E166" s="79">
        <f>(Phoenix!$E$25*10^3)/Phoenix!$B$8</f>
        <v>0</v>
      </c>
      <c r="F166" s="79">
        <f>(Atlanta!$E$25*10^3)/Atlanta!$B$8</f>
        <v>0</v>
      </c>
      <c r="G166" s="79">
        <f>(LosAngeles!$E$25*10^3)/LosAngeles!$B$8</f>
        <v>0</v>
      </c>
      <c r="H166" s="79">
        <f>(LasVegas!$E$25*10^3)/LasVegas!$B$8</f>
        <v>0</v>
      </c>
      <c r="I166" s="79">
        <f>(SanFrancisco!$E$25*10^3)/SanFrancisco!$B$8</f>
        <v>0</v>
      </c>
      <c r="J166" s="79">
        <f>(Baltimore!$E$25*10^3)/Baltimore!$B$8</f>
        <v>0</v>
      </c>
      <c r="K166" s="79">
        <f>(Albuquerque!$E$25*10^3)/Albuquerque!$B$8</f>
        <v>0</v>
      </c>
      <c r="L166" s="79">
        <f>(Seattle!$E$25*10^3)/Seattle!$B$8</f>
        <v>0</v>
      </c>
      <c r="M166" s="79">
        <f>(Chicago!$E$25*10^3)/Chicago!$B$8</f>
        <v>0</v>
      </c>
      <c r="N166" s="79">
        <f>(Boulder!$E$25*10^3)/Boulder!$B$8</f>
        <v>0</v>
      </c>
      <c r="O166" s="79">
        <f>(Minneapolis!$E$25*10^3)/Minneapolis!$B$8</f>
        <v>0</v>
      </c>
      <c r="P166" s="79">
        <f>(Helena!$E$25*10^3)/Helena!$B$8</f>
        <v>0</v>
      </c>
      <c r="Q166" s="79">
        <f>(Duluth!$E$25*10^3)/Duluth!$B$8</f>
        <v>0</v>
      </c>
      <c r="R166" s="79">
        <f>(Fairbanks!$E$25*10^3)/Fairbanks!$B$8</f>
        <v>0</v>
      </c>
    </row>
    <row r="167" spans="1:18">
      <c r="A167" s="51"/>
      <c r="B167" s="52" t="s">
        <v>89</v>
      </c>
      <c r="C167" s="79">
        <f>(Miami!$E$26*10^3)/Miami!$B$8</f>
        <v>0</v>
      </c>
      <c r="D167" s="79">
        <f>(Houston!$E$26*10^3)/Houston!$B$8</f>
        <v>0</v>
      </c>
      <c r="E167" s="79">
        <f>(Phoenix!$E$26*10^3)/Phoenix!$B$8</f>
        <v>0</v>
      </c>
      <c r="F167" s="79">
        <f>(Atlanta!$E$26*10^3)/Atlanta!$B$8</f>
        <v>0</v>
      </c>
      <c r="G167" s="79">
        <f>(LosAngeles!$E$26*10^3)/LosAngeles!$B$8</f>
        <v>0</v>
      </c>
      <c r="H167" s="79">
        <f>(LasVegas!$E$26*10^3)/LasVegas!$B$8</f>
        <v>0</v>
      </c>
      <c r="I167" s="79">
        <f>(SanFrancisco!$E$26*10^3)/SanFrancisco!$B$8</f>
        <v>0</v>
      </c>
      <c r="J167" s="79">
        <f>(Baltimore!$E$26*10^3)/Baltimore!$B$8</f>
        <v>0</v>
      </c>
      <c r="K167" s="79">
        <f>(Albuquerque!$E$26*10^3)/Albuquerque!$B$8</f>
        <v>0</v>
      </c>
      <c r="L167" s="79">
        <f>(Seattle!$E$26*10^3)/Seattle!$B$8</f>
        <v>0</v>
      </c>
      <c r="M167" s="79">
        <f>(Chicago!$E$26*10^3)/Chicago!$B$8</f>
        <v>0</v>
      </c>
      <c r="N167" s="79">
        <f>(Boulder!$E$26*10^3)/Boulder!$B$8</f>
        <v>0</v>
      </c>
      <c r="O167" s="79">
        <f>(Minneapolis!$E$26*10^3)/Minneapolis!$B$8</f>
        <v>0</v>
      </c>
      <c r="P167" s="79">
        <f>(Helena!$E$26*10^3)/Helena!$B$8</f>
        <v>0</v>
      </c>
      <c r="Q167" s="79">
        <f>(Duluth!$E$26*10^3)/Duluth!$B$8</f>
        <v>0</v>
      </c>
      <c r="R167" s="79">
        <f>(Fairbanks!$E$26*10^3)/Fairbanks!$B$8</f>
        <v>0</v>
      </c>
    </row>
    <row r="168" spans="1:18">
      <c r="A168" s="51"/>
      <c r="B168" s="52" t="s">
        <v>90</v>
      </c>
      <c r="C168" s="79">
        <f>(Miami!$E$28*10^3)/Miami!$B$8</f>
        <v>0</v>
      </c>
      <c r="D168" s="79">
        <f>(Houston!$E$28*10^3)/Houston!$B$8</f>
        <v>0</v>
      </c>
      <c r="E168" s="79">
        <f>(Phoenix!$E$28*10^3)/Phoenix!$B$8</f>
        <v>0</v>
      </c>
      <c r="F168" s="79">
        <f>(Atlanta!$E$28*10^3)/Atlanta!$B$8</f>
        <v>0</v>
      </c>
      <c r="G168" s="79">
        <f>(LosAngeles!$E$28*10^3)/LosAngeles!$B$8</f>
        <v>0</v>
      </c>
      <c r="H168" s="79">
        <f>(LasVegas!$E$28*10^3)/LasVegas!$B$8</f>
        <v>0</v>
      </c>
      <c r="I168" s="79">
        <f>(SanFrancisco!$E$28*10^3)/SanFrancisco!$B$8</f>
        <v>0</v>
      </c>
      <c r="J168" s="79">
        <f>(Baltimore!$E$28*10^3)/Baltimore!$B$8</f>
        <v>0</v>
      </c>
      <c r="K168" s="79">
        <f>(Albuquerque!$E$28*10^3)/Albuquerque!$B$8</f>
        <v>0</v>
      </c>
      <c r="L168" s="79">
        <f>(Seattle!$E$28*10^3)/Seattle!$B$8</f>
        <v>0</v>
      </c>
      <c r="M168" s="79">
        <f>(Chicago!$E$28*10^3)/Chicago!$B$8</f>
        <v>0</v>
      </c>
      <c r="N168" s="79">
        <f>(Boulder!$E$28*10^3)/Boulder!$B$8</f>
        <v>0</v>
      </c>
      <c r="O168" s="79">
        <f>(Minneapolis!$E$28*10^3)/Minneapolis!$B$8</f>
        <v>0</v>
      </c>
      <c r="P168" s="79">
        <f>(Helena!$E$28*10^3)/Helena!$B$8</f>
        <v>0</v>
      </c>
      <c r="Q168" s="79">
        <f>(Duluth!$E$28*10^3)/Duluth!$B$8</f>
        <v>0</v>
      </c>
      <c r="R168" s="79">
        <f>(Fairbanks!$E$28*10^3)/Fairbanks!$B$8</f>
        <v>0</v>
      </c>
    </row>
    <row r="169" spans="1:18">
      <c r="A169" s="51"/>
      <c r="B169" s="49" t="s">
        <v>282</v>
      </c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</row>
    <row r="170" spans="1:18">
      <c r="A170" s="51"/>
      <c r="B170" s="52" t="s">
        <v>70</v>
      </c>
      <c r="C170" s="79">
        <f>(Miami!$F$13*10^3)/Miami!$B$8</f>
        <v>0</v>
      </c>
      <c r="D170" s="79">
        <f>(Houston!$F$13*10^3)/Houston!$B$8</f>
        <v>0</v>
      </c>
      <c r="E170" s="79">
        <f>(Phoenix!$F$13*10^3)/Phoenix!$B$8</f>
        <v>0</v>
      </c>
      <c r="F170" s="79">
        <f>(Atlanta!$F$13*10^3)/Atlanta!$B$8</f>
        <v>0</v>
      </c>
      <c r="G170" s="79">
        <f>(LosAngeles!$F$13*10^3)/LosAngeles!$B$8</f>
        <v>0</v>
      </c>
      <c r="H170" s="79">
        <f>(LasVegas!$F$13*10^3)/LasVegas!$B$8</f>
        <v>0</v>
      </c>
      <c r="I170" s="79">
        <f>(SanFrancisco!$F$13*10^3)/SanFrancisco!$B$8</f>
        <v>0</v>
      </c>
      <c r="J170" s="79">
        <f>(Baltimore!$F$13*10^3)/Baltimore!$B$8</f>
        <v>0</v>
      </c>
      <c r="K170" s="79">
        <f>(Albuquerque!$F$13*10^3)/Albuquerque!$B$8</f>
        <v>0</v>
      </c>
      <c r="L170" s="79">
        <f>(Seattle!$F$13*10^3)/Seattle!$B$8</f>
        <v>0</v>
      </c>
      <c r="M170" s="79">
        <f>(Chicago!$F$13*10^3)/Chicago!$B$8</f>
        <v>0</v>
      </c>
      <c r="N170" s="79">
        <f>(Boulder!$F$13*10^3)/Boulder!$B$8</f>
        <v>0</v>
      </c>
      <c r="O170" s="79">
        <f>(Minneapolis!$F$13*10^3)/Minneapolis!$B$8</f>
        <v>0</v>
      </c>
      <c r="P170" s="79">
        <f>(Helena!$F$13*10^3)/Helena!$B$8</f>
        <v>0</v>
      </c>
      <c r="Q170" s="79">
        <f>(Duluth!$F$13*10^3)/Duluth!$B$8</f>
        <v>0</v>
      </c>
      <c r="R170" s="79">
        <f>(Fairbanks!$F$13*10^3)/Fairbanks!$B$8</f>
        <v>0</v>
      </c>
    </row>
    <row r="171" spans="1:18">
      <c r="A171" s="51"/>
      <c r="B171" s="52" t="s">
        <v>71</v>
      </c>
      <c r="C171" s="79">
        <f>(Miami!$F$14*10^3)/Miami!$B$8</f>
        <v>0</v>
      </c>
      <c r="D171" s="79">
        <f>(Houston!$F$14*10^3)/Houston!$B$8</f>
        <v>0</v>
      </c>
      <c r="E171" s="79">
        <f>(Phoenix!$F$14*10^3)/Phoenix!$B$8</f>
        <v>0</v>
      </c>
      <c r="F171" s="79">
        <f>(Atlanta!$F$14*10^3)/Atlanta!$B$8</f>
        <v>0</v>
      </c>
      <c r="G171" s="79">
        <f>(LosAngeles!$F$14*10^3)/LosAngeles!$B$8</f>
        <v>0</v>
      </c>
      <c r="H171" s="79">
        <f>(LasVegas!$F$14*10^3)/LasVegas!$B$8</f>
        <v>0</v>
      </c>
      <c r="I171" s="79">
        <f>(SanFrancisco!$F$14*10^3)/SanFrancisco!$B$8</f>
        <v>0</v>
      </c>
      <c r="J171" s="79">
        <f>(Baltimore!$F$14*10^3)/Baltimore!$B$8</f>
        <v>0</v>
      </c>
      <c r="K171" s="79">
        <f>(Albuquerque!$F$14*10^3)/Albuquerque!$B$8</f>
        <v>0</v>
      </c>
      <c r="L171" s="79">
        <f>(Seattle!$F$14*10^3)/Seattle!$B$8</f>
        <v>0</v>
      </c>
      <c r="M171" s="79">
        <f>(Chicago!$F$14*10^3)/Chicago!$B$8</f>
        <v>0</v>
      </c>
      <c r="N171" s="79">
        <f>(Boulder!$F$14*10^3)/Boulder!$B$8</f>
        <v>0</v>
      </c>
      <c r="O171" s="79">
        <f>(Minneapolis!$F$14*10^3)/Minneapolis!$B$8</f>
        <v>0</v>
      </c>
      <c r="P171" s="79">
        <f>(Helena!$F$14*10^3)/Helena!$B$8</f>
        <v>0</v>
      </c>
      <c r="Q171" s="79">
        <f>(Duluth!$F$14*10^3)/Duluth!$B$8</f>
        <v>0</v>
      </c>
      <c r="R171" s="79">
        <f>(Fairbanks!$F$14*10^3)/Fairbanks!$B$8</f>
        <v>0</v>
      </c>
    </row>
    <row r="172" spans="1:18">
      <c r="A172" s="51"/>
      <c r="B172" s="52" t="s">
        <v>79</v>
      </c>
      <c r="C172" s="79">
        <f>(Miami!$F$15*10^3)/Miami!$B$8</f>
        <v>0</v>
      </c>
      <c r="D172" s="79">
        <f>(Houston!$F$15*10^3)/Houston!$B$8</f>
        <v>0</v>
      </c>
      <c r="E172" s="79">
        <f>(Phoenix!$F$15*10^3)/Phoenix!$B$8</f>
        <v>0</v>
      </c>
      <c r="F172" s="79">
        <f>(Atlanta!$F$15*10^3)/Atlanta!$B$8</f>
        <v>0</v>
      </c>
      <c r="G172" s="79">
        <f>(LosAngeles!$F$15*10^3)/LosAngeles!$B$8</f>
        <v>0</v>
      </c>
      <c r="H172" s="79">
        <f>(LasVegas!$F$15*10^3)/LasVegas!$B$8</f>
        <v>0</v>
      </c>
      <c r="I172" s="79">
        <f>(SanFrancisco!$F$15*10^3)/SanFrancisco!$B$8</f>
        <v>0</v>
      </c>
      <c r="J172" s="79">
        <f>(Baltimore!$F$15*10^3)/Baltimore!$B$8</f>
        <v>0</v>
      </c>
      <c r="K172" s="79">
        <f>(Albuquerque!$F$15*10^3)/Albuquerque!$B$8</f>
        <v>0</v>
      </c>
      <c r="L172" s="79">
        <f>(Seattle!$F$15*10^3)/Seattle!$B$8</f>
        <v>0</v>
      </c>
      <c r="M172" s="79">
        <f>(Chicago!$F$15*10^3)/Chicago!$B$8</f>
        <v>0</v>
      </c>
      <c r="N172" s="79">
        <f>(Boulder!$F$15*10^3)/Boulder!$B$8</f>
        <v>0</v>
      </c>
      <c r="O172" s="79">
        <f>(Minneapolis!$F$15*10^3)/Minneapolis!$B$8</f>
        <v>0</v>
      </c>
      <c r="P172" s="79">
        <f>(Helena!$F$15*10^3)/Helena!$B$8</f>
        <v>0</v>
      </c>
      <c r="Q172" s="79">
        <f>(Duluth!$F$15*10^3)/Duluth!$B$8</f>
        <v>0</v>
      </c>
      <c r="R172" s="79">
        <f>(Fairbanks!$F$15*10^3)/Fairbanks!$B$8</f>
        <v>0</v>
      </c>
    </row>
    <row r="173" spans="1:18">
      <c r="A173" s="51"/>
      <c r="B173" s="52" t="s">
        <v>80</v>
      </c>
      <c r="C173" s="79">
        <f>(Miami!$F$16*10^3)/Miami!$B$8</f>
        <v>0</v>
      </c>
      <c r="D173" s="79">
        <f>(Houston!$F$16*10^3)/Houston!$B$8</f>
        <v>0</v>
      </c>
      <c r="E173" s="79">
        <f>(Phoenix!$F$16*10^3)/Phoenix!$B$8</f>
        <v>0</v>
      </c>
      <c r="F173" s="79">
        <f>(Atlanta!$F$16*10^3)/Atlanta!$B$8</f>
        <v>0</v>
      </c>
      <c r="G173" s="79">
        <f>(LosAngeles!$F$16*10^3)/LosAngeles!$B$8</f>
        <v>0</v>
      </c>
      <c r="H173" s="79">
        <f>(LasVegas!$F$16*10^3)/LasVegas!$B$8</f>
        <v>0</v>
      </c>
      <c r="I173" s="79">
        <f>(SanFrancisco!$F$16*10^3)/SanFrancisco!$B$8</f>
        <v>0</v>
      </c>
      <c r="J173" s="79">
        <f>(Baltimore!$F$16*10^3)/Baltimore!$B$8</f>
        <v>0</v>
      </c>
      <c r="K173" s="79">
        <f>(Albuquerque!$F$16*10^3)/Albuquerque!$B$8</f>
        <v>0</v>
      </c>
      <c r="L173" s="79">
        <f>(Seattle!$F$16*10^3)/Seattle!$B$8</f>
        <v>0</v>
      </c>
      <c r="M173" s="79">
        <f>(Chicago!$F$16*10^3)/Chicago!$B$8</f>
        <v>0</v>
      </c>
      <c r="N173" s="79">
        <f>(Boulder!$F$16*10^3)/Boulder!$B$8</f>
        <v>0</v>
      </c>
      <c r="O173" s="79">
        <f>(Minneapolis!$F$16*10^3)/Minneapolis!$B$8</f>
        <v>0</v>
      </c>
      <c r="P173" s="79">
        <f>(Helena!$F$16*10^3)/Helena!$B$8</f>
        <v>0</v>
      </c>
      <c r="Q173" s="79">
        <f>(Duluth!$F$16*10^3)/Duluth!$B$8</f>
        <v>0</v>
      </c>
      <c r="R173" s="79">
        <f>(Fairbanks!$F$16*10^3)/Fairbanks!$B$8</f>
        <v>0</v>
      </c>
    </row>
    <row r="174" spans="1:18">
      <c r="A174" s="51"/>
      <c r="B174" s="52" t="s">
        <v>81</v>
      </c>
      <c r="C174" s="79">
        <f>(Miami!$F$17*10^3)/Miami!$B$8</f>
        <v>0</v>
      </c>
      <c r="D174" s="79">
        <f>(Houston!$F$17*10^3)/Houston!$B$8</f>
        <v>0</v>
      </c>
      <c r="E174" s="79">
        <f>(Phoenix!$F$17*10^3)/Phoenix!$B$8</f>
        <v>0</v>
      </c>
      <c r="F174" s="79">
        <f>(Atlanta!$F$17*10^3)/Atlanta!$B$8</f>
        <v>0</v>
      </c>
      <c r="G174" s="79">
        <f>(LosAngeles!$F$17*10^3)/LosAngeles!$B$8</f>
        <v>0</v>
      </c>
      <c r="H174" s="79">
        <f>(LasVegas!$F$17*10^3)/LasVegas!$B$8</f>
        <v>0</v>
      </c>
      <c r="I174" s="79">
        <f>(SanFrancisco!$F$17*10^3)/SanFrancisco!$B$8</f>
        <v>0</v>
      </c>
      <c r="J174" s="79">
        <f>(Baltimore!$F$17*10^3)/Baltimore!$B$8</f>
        <v>0</v>
      </c>
      <c r="K174" s="79">
        <f>(Albuquerque!$F$17*10^3)/Albuquerque!$B$8</f>
        <v>0</v>
      </c>
      <c r="L174" s="79">
        <f>(Seattle!$F$17*10^3)/Seattle!$B$8</f>
        <v>0</v>
      </c>
      <c r="M174" s="79">
        <f>(Chicago!$F$17*10^3)/Chicago!$B$8</f>
        <v>0</v>
      </c>
      <c r="N174" s="79">
        <f>(Boulder!$F$17*10^3)/Boulder!$B$8</f>
        <v>0</v>
      </c>
      <c r="O174" s="79">
        <f>(Minneapolis!$F$17*10^3)/Minneapolis!$B$8</f>
        <v>0</v>
      </c>
      <c r="P174" s="79">
        <f>(Helena!$F$17*10^3)/Helena!$B$8</f>
        <v>0</v>
      </c>
      <c r="Q174" s="79">
        <f>(Duluth!$F$17*10^3)/Duluth!$B$8</f>
        <v>0</v>
      </c>
      <c r="R174" s="79">
        <f>(Fairbanks!$F$17*10^3)/Fairbanks!$B$8</f>
        <v>0</v>
      </c>
    </row>
    <row r="175" spans="1:18">
      <c r="A175" s="51"/>
      <c r="B175" s="52" t="s">
        <v>82</v>
      </c>
      <c r="C175" s="79">
        <f>(Miami!$F$18*10^3)/Miami!$B$8</f>
        <v>0</v>
      </c>
      <c r="D175" s="79">
        <f>(Houston!$F$18*10^3)/Houston!$B$8</f>
        <v>0</v>
      </c>
      <c r="E175" s="79">
        <f>(Phoenix!$F$18*10^3)/Phoenix!$B$8</f>
        <v>0</v>
      </c>
      <c r="F175" s="79">
        <f>(Atlanta!$F$18*10^3)/Atlanta!$B$8</f>
        <v>0</v>
      </c>
      <c r="G175" s="79">
        <f>(LosAngeles!$F$18*10^3)/LosAngeles!$B$8</f>
        <v>0</v>
      </c>
      <c r="H175" s="79">
        <f>(LasVegas!$F$18*10^3)/LasVegas!$B$8</f>
        <v>0</v>
      </c>
      <c r="I175" s="79">
        <f>(SanFrancisco!$F$18*10^3)/SanFrancisco!$B$8</f>
        <v>0</v>
      </c>
      <c r="J175" s="79">
        <f>(Baltimore!$F$18*10^3)/Baltimore!$B$8</f>
        <v>0</v>
      </c>
      <c r="K175" s="79">
        <f>(Albuquerque!$F$18*10^3)/Albuquerque!$B$8</f>
        <v>0</v>
      </c>
      <c r="L175" s="79">
        <f>(Seattle!$F$18*10^3)/Seattle!$B$8</f>
        <v>0</v>
      </c>
      <c r="M175" s="79">
        <f>(Chicago!$F$18*10^3)/Chicago!$B$8</f>
        <v>0</v>
      </c>
      <c r="N175" s="79">
        <f>(Boulder!$F$18*10^3)/Boulder!$B$8</f>
        <v>0</v>
      </c>
      <c r="O175" s="79">
        <f>(Minneapolis!$F$18*10^3)/Minneapolis!$B$8</f>
        <v>0</v>
      </c>
      <c r="P175" s="79">
        <f>(Helena!$F$18*10^3)/Helena!$B$8</f>
        <v>0</v>
      </c>
      <c r="Q175" s="79">
        <f>(Duluth!$F$18*10^3)/Duluth!$B$8</f>
        <v>0</v>
      </c>
      <c r="R175" s="79">
        <f>(Fairbanks!$F$18*10^3)/Fairbanks!$B$8</f>
        <v>0</v>
      </c>
    </row>
    <row r="176" spans="1:18">
      <c r="A176" s="51"/>
      <c r="B176" s="52" t="s">
        <v>83</v>
      </c>
      <c r="C176" s="79">
        <f>(Miami!$F$19*10^3)/Miami!$B$8</f>
        <v>0</v>
      </c>
      <c r="D176" s="79">
        <f>(Houston!$F$19*10^3)/Houston!$B$8</f>
        <v>0</v>
      </c>
      <c r="E176" s="79">
        <f>(Phoenix!$F$19*10^3)/Phoenix!$B$8</f>
        <v>0</v>
      </c>
      <c r="F176" s="79">
        <f>(Atlanta!$F$19*10^3)/Atlanta!$B$8</f>
        <v>0</v>
      </c>
      <c r="G176" s="79">
        <f>(LosAngeles!$F$19*10^3)/LosAngeles!$B$8</f>
        <v>0</v>
      </c>
      <c r="H176" s="79">
        <f>(LasVegas!$F$19*10^3)/LasVegas!$B$8</f>
        <v>0</v>
      </c>
      <c r="I176" s="79">
        <f>(SanFrancisco!$F$19*10^3)/SanFrancisco!$B$8</f>
        <v>0</v>
      </c>
      <c r="J176" s="79">
        <f>(Baltimore!$F$19*10^3)/Baltimore!$B$8</f>
        <v>0</v>
      </c>
      <c r="K176" s="79">
        <f>(Albuquerque!$F$19*10^3)/Albuquerque!$B$8</f>
        <v>0</v>
      </c>
      <c r="L176" s="79">
        <f>(Seattle!$F$19*10^3)/Seattle!$B$8</f>
        <v>0</v>
      </c>
      <c r="M176" s="79">
        <f>(Chicago!$F$19*10^3)/Chicago!$B$8</f>
        <v>0</v>
      </c>
      <c r="N176" s="79">
        <f>(Boulder!$F$19*10^3)/Boulder!$B$8</f>
        <v>0</v>
      </c>
      <c r="O176" s="79">
        <f>(Minneapolis!$F$19*10^3)/Minneapolis!$B$8</f>
        <v>0</v>
      </c>
      <c r="P176" s="79">
        <f>(Helena!$F$19*10^3)/Helena!$B$8</f>
        <v>0</v>
      </c>
      <c r="Q176" s="79">
        <f>(Duluth!$F$19*10^3)/Duluth!$B$8</f>
        <v>0</v>
      </c>
      <c r="R176" s="79">
        <f>(Fairbanks!$F$19*10^3)/Fairbanks!$B$8</f>
        <v>0</v>
      </c>
    </row>
    <row r="177" spans="1:18">
      <c r="A177" s="51"/>
      <c r="B177" s="52" t="s">
        <v>84</v>
      </c>
      <c r="C177" s="79">
        <f>(Miami!$F$20*10^3)/Miami!$B$8</f>
        <v>0</v>
      </c>
      <c r="D177" s="79">
        <f>(Houston!$F$20*10^3)/Houston!$B$8</f>
        <v>0</v>
      </c>
      <c r="E177" s="79">
        <f>(Phoenix!$F$20*10^3)/Phoenix!$B$8</f>
        <v>0</v>
      </c>
      <c r="F177" s="79">
        <f>(Atlanta!$F$20*10^3)/Atlanta!$B$8</f>
        <v>0</v>
      </c>
      <c r="G177" s="79">
        <f>(LosAngeles!$F$20*10^3)/LosAngeles!$B$8</f>
        <v>0</v>
      </c>
      <c r="H177" s="79">
        <f>(LasVegas!$F$20*10^3)/LasVegas!$B$8</f>
        <v>0</v>
      </c>
      <c r="I177" s="79">
        <f>(SanFrancisco!$F$20*10^3)/SanFrancisco!$B$8</f>
        <v>0</v>
      </c>
      <c r="J177" s="79">
        <f>(Baltimore!$F$20*10^3)/Baltimore!$B$8</f>
        <v>0</v>
      </c>
      <c r="K177" s="79">
        <f>(Albuquerque!$F$20*10^3)/Albuquerque!$B$8</f>
        <v>0</v>
      </c>
      <c r="L177" s="79">
        <f>(Seattle!$F$20*10^3)/Seattle!$B$8</f>
        <v>0</v>
      </c>
      <c r="M177" s="79">
        <f>(Chicago!$F$20*10^3)/Chicago!$B$8</f>
        <v>0</v>
      </c>
      <c r="N177" s="79">
        <f>(Boulder!$F$20*10^3)/Boulder!$B$8</f>
        <v>0</v>
      </c>
      <c r="O177" s="79">
        <f>(Minneapolis!$F$20*10^3)/Minneapolis!$B$8</f>
        <v>0</v>
      </c>
      <c r="P177" s="79">
        <f>(Helena!$F$20*10^3)/Helena!$B$8</f>
        <v>0</v>
      </c>
      <c r="Q177" s="79">
        <f>(Duluth!$F$20*10^3)/Duluth!$B$8</f>
        <v>0</v>
      </c>
      <c r="R177" s="79">
        <f>(Fairbanks!$F$20*10^3)/Fairbanks!$B$8</f>
        <v>0</v>
      </c>
    </row>
    <row r="178" spans="1:18">
      <c r="A178" s="51"/>
      <c r="B178" s="52" t="s">
        <v>85</v>
      </c>
      <c r="C178" s="79">
        <f>(Miami!$F$21*10^3)/Miami!$B$8</f>
        <v>0</v>
      </c>
      <c r="D178" s="79">
        <f>(Houston!$F$21*10^3)/Houston!$B$8</f>
        <v>0</v>
      </c>
      <c r="E178" s="79">
        <f>(Phoenix!$F$21*10^3)/Phoenix!$B$8</f>
        <v>0</v>
      </c>
      <c r="F178" s="79">
        <f>(Atlanta!$F$21*10^3)/Atlanta!$B$8</f>
        <v>0</v>
      </c>
      <c r="G178" s="79">
        <f>(LosAngeles!$F$21*10^3)/LosAngeles!$B$8</f>
        <v>0</v>
      </c>
      <c r="H178" s="79">
        <f>(LasVegas!$F$21*10^3)/LasVegas!$B$8</f>
        <v>0</v>
      </c>
      <c r="I178" s="79">
        <f>(SanFrancisco!$F$21*10^3)/SanFrancisco!$B$8</f>
        <v>0</v>
      </c>
      <c r="J178" s="79">
        <f>(Baltimore!$F$21*10^3)/Baltimore!$B$8</f>
        <v>0</v>
      </c>
      <c r="K178" s="79">
        <f>(Albuquerque!$F$21*10^3)/Albuquerque!$B$8</f>
        <v>0</v>
      </c>
      <c r="L178" s="79">
        <f>(Seattle!$F$21*10^3)/Seattle!$B$8</f>
        <v>0</v>
      </c>
      <c r="M178" s="79">
        <f>(Chicago!$F$21*10^3)/Chicago!$B$8</f>
        <v>0</v>
      </c>
      <c r="N178" s="79">
        <f>(Boulder!$F$21*10^3)/Boulder!$B$8</f>
        <v>0</v>
      </c>
      <c r="O178" s="79">
        <f>(Minneapolis!$F$21*10^3)/Minneapolis!$B$8</f>
        <v>0</v>
      </c>
      <c r="P178" s="79">
        <f>(Helena!$F$21*10^3)/Helena!$B$8</f>
        <v>0</v>
      </c>
      <c r="Q178" s="79">
        <f>(Duluth!$F$21*10^3)/Duluth!$B$8</f>
        <v>0</v>
      </c>
      <c r="R178" s="79">
        <f>(Fairbanks!$F$21*10^3)/Fairbanks!$B$8</f>
        <v>0</v>
      </c>
    </row>
    <row r="179" spans="1:18">
      <c r="A179" s="51"/>
      <c r="B179" s="52" t="s">
        <v>86</v>
      </c>
      <c r="C179" s="79">
        <f>(Miami!$F$22*10^3)/Miami!$B$8</f>
        <v>0</v>
      </c>
      <c r="D179" s="79">
        <f>(Houston!$F$22*10^3)/Houston!$B$8</f>
        <v>0</v>
      </c>
      <c r="E179" s="79">
        <f>(Phoenix!$F$22*10^3)/Phoenix!$B$8</f>
        <v>0</v>
      </c>
      <c r="F179" s="79">
        <f>(Atlanta!$F$22*10^3)/Atlanta!$B$8</f>
        <v>0</v>
      </c>
      <c r="G179" s="79">
        <f>(LosAngeles!$F$22*10^3)/LosAngeles!$B$8</f>
        <v>0</v>
      </c>
      <c r="H179" s="79">
        <f>(LasVegas!$F$22*10^3)/LasVegas!$B$8</f>
        <v>0</v>
      </c>
      <c r="I179" s="79">
        <f>(SanFrancisco!$F$22*10^3)/SanFrancisco!$B$8</f>
        <v>0</v>
      </c>
      <c r="J179" s="79">
        <f>(Baltimore!$F$22*10^3)/Baltimore!$B$8</f>
        <v>0</v>
      </c>
      <c r="K179" s="79">
        <f>(Albuquerque!$F$22*10^3)/Albuquerque!$B$8</f>
        <v>0</v>
      </c>
      <c r="L179" s="79">
        <f>(Seattle!$F$22*10^3)/Seattle!$B$8</f>
        <v>0</v>
      </c>
      <c r="M179" s="79">
        <f>(Chicago!$F$22*10^3)/Chicago!$B$8</f>
        <v>0</v>
      </c>
      <c r="N179" s="79">
        <f>(Boulder!$F$22*10^3)/Boulder!$B$8</f>
        <v>0</v>
      </c>
      <c r="O179" s="79">
        <f>(Minneapolis!$F$22*10^3)/Minneapolis!$B$8</f>
        <v>0</v>
      </c>
      <c r="P179" s="79">
        <f>(Helena!$F$22*10^3)/Helena!$B$8</f>
        <v>0</v>
      </c>
      <c r="Q179" s="79">
        <f>(Duluth!$F$22*10^3)/Duluth!$B$8</f>
        <v>0</v>
      </c>
      <c r="R179" s="79">
        <f>(Fairbanks!$F$22*10^3)/Fairbanks!$B$8</f>
        <v>0</v>
      </c>
    </row>
    <row r="180" spans="1:18">
      <c r="A180" s="51"/>
      <c r="B180" s="52" t="s">
        <v>65</v>
      </c>
      <c r="C180" s="79">
        <f>(Miami!$F$23*10^3)/Miami!$B$8</f>
        <v>0</v>
      </c>
      <c r="D180" s="79">
        <f>(Houston!$F$23*10^3)/Houston!$B$8</f>
        <v>0</v>
      </c>
      <c r="E180" s="79">
        <f>(Phoenix!$F$23*10^3)/Phoenix!$B$8</f>
        <v>0</v>
      </c>
      <c r="F180" s="79">
        <f>(Atlanta!$F$23*10^3)/Atlanta!$B$8</f>
        <v>0</v>
      </c>
      <c r="G180" s="79">
        <f>(LosAngeles!$F$23*10^3)/LosAngeles!$B$8</f>
        <v>0</v>
      </c>
      <c r="H180" s="79">
        <f>(LasVegas!$F$23*10^3)/LasVegas!$B$8</f>
        <v>0</v>
      </c>
      <c r="I180" s="79">
        <f>(SanFrancisco!$F$23*10^3)/SanFrancisco!$B$8</f>
        <v>0</v>
      </c>
      <c r="J180" s="79">
        <f>(Baltimore!$F$23*10^3)/Baltimore!$B$8</f>
        <v>0</v>
      </c>
      <c r="K180" s="79">
        <f>(Albuquerque!$F$23*10^3)/Albuquerque!$B$8</f>
        <v>0</v>
      </c>
      <c r="L180" s="79">
        <f>(Seattle!$F$23*10^3)/Seattle!$B$8</f>
        <v>0</v>
      </c>
      <c r="M180" s="79">
        <f>(Chicago!$F$23*10^3)/Chicago!$B$8</f>
        <v>0</v>
      </c>
      <c r="N180" s="79">
        <f>(Boulder!$F$23*10^3)/Boulder!$B$8</f>
        <v>0</v>
      </c>
      <c r="O180" s="79">
        <f>(Minneapolis!$F$23*10^3)/Minneapolis!$B$8</f>
        <v>0</v>
      </c>
      <c r="P180" s="79">
        <f>(Helena!$F$23*10^3)/Helena!$B$8</f>
        <v>0</v>
      </c>
      <c r="Q180" s="79">
        <f>(Duluth!$F$23*10^3)/Duluth!$B$8</f>
        <v>0</v>
      </c>
      <c r="R180" s="79">
        <f>(Fairbanks!$F$23*10^3)/Fairbanks!$B$8</f>
        <v>0</v>
      </c>
    </row>
    <row r="181" spans="1:18">
      <c r="A181" s="51"/>
      <c r="B181" s="52" t="s">
        <v>87</v>
      </c>
      <c r="C181" s="79">
        <f>(Miami!$F$24*10^3)/Miami!$B$8</f>
        <v>0</v>
      </c>
      <c r="D181" s="79">
        <f>(Houston!$F$24*10^3)/Houston!$B$8</f>
        <v>0</v>
      </c>
      <c r="E181" s="79">
        <f>(Phoenix!$F$24*10^3)/Phoenix!$B$8</f>
        <v>0</v>
      </c>
      <c r="F181" s="79">
        <f>(Atlanta!$F$24*10^3)/Atlanta!$B$8</f>
        <v>0</v>
      </c>
      <c r="G181" s="79">
        <f>(LosAngeles!$F$24*10^3)/LosAngeles!$B$8</f>
        <v>0</v>
      </c>
      <c r="H181" s="79">
        <f>(LasVegas!$F$24*10^3)/LasVegas!$B$8</f>
        <v>0</v>
      </c>
      <c r="I181" s="79">
        <f>(SanFrancisco!$F$24*10^3)/SanFrancisco!$B$8</f>
        <v>0</v>
      </c>
      <c r="J181" s="79">
        <f>(Baltimore!$F$24*10^3)/Baltimore!$B$8</f>
        <v>0</v>
      </c>
      <c r="K181" s="79">
        <f>(Albuquerque!$F$24*10^3)/Albuquerque!$B$8</f>
        <v>0</v>
      </c>
      <c r="L181" s="79">
        <f>(Seattle!$F$24*10^3)/Seattle!$B$8</f>
        <v>0</v>
      </c>
      <c r="M181" s="79">
        <f>(Chicago!$F$24*10^3)/Chicago!$B$8</f>
        <v>0</v>
      </c>
      <c r="N181" s="79">
        <f>(Boulder!$F$24*10^3)/Boulder!$B$8</f>
        <v>0</v>
      </c>
      <c r="O181" s="79">
        <f>(Minneapolis!$F$24*10^3)/Minneapolis!$B$8</f>
        <v>0</v>
      </c>
      <c r="P181" s="79">
        <f>(Helena!$F$24*10^3)/Helena!$B$8</f>
        <v>0</v>
      </c>
      <c r="Q181" s="79">
        <f>(Duluth!$F$24*10^3)/Duluth!$B$8</f>
        <v>0</v>
      </c>
      <c r="R181" s="79">
        <f>(Fairbanks!$F$24*10^3)/Fairbanks!$B$8</f>
        <v>0</v>
      </c>
    </row>
    <row r="182" spans="1:18">
      <c r="A182" s="51"/>
      <c r="B182" s="52" t="s">
        <v>88</v>
      </c>
      <c r="C182" s="79">
        <f>(Miami!$F$25*10^3)/Miami!$B$8</f>
        <v>0</v>
      </c>
      <c r="D182" s="79">
        <f>(Houston!$F$25*10^3)/Houston!$B$8</f>
        <v>0</v>
      </c>
      <c r="E182" s="79">
        <f>(Phoenix!$F$25*10^3)/Phoenix!$B$8</f>
        <v>0</v>
      </c>
      <c r="F182" s="79">
        <f>(Atlanta!$F$25*10^3)/Atlanta!$B$8</f>
        <v>0</v>
      </c>
      <c r="G182" s="79">
        <f>(LosAngeles!$F$25*10^3)/LosAngeles!$B$8</f>
        <v>0</v>
      </c>
      <c r="H182" s="79">
        <f>(LasVegas!$F$25*10^3)/LasVegas!$B$8</f>
        <v>0</v>
      </c>
      <c r="I182" s="79">
        <f>(SanFrancisco!$F$25*10^3)/SanFrancisco!$B$8</f>
        <v>0</v>
      </c>
      <c r="J182" s="79">
        <f>(Baltimore!$F$25*10^3)/Baltimore!$B$8</f>
        <v>0</v>
      </c>
      <c r="K182" s="79">
        <f>(Albuquerque!$F$25*10^3)/Albuquerque!$B$8</f>
        <v>0</v>
      </c>
      <c r="L182" s="79">
        <f>(Seattle!$F$25*10^3)/Seattle!$B$8</f>
        <v>0</v>
      </c>
      <c r="M182" s="79">
        <f>(Chicago!$F$25*10^3)/Chicago!$B$8</f>
        <v>0</v>
      </c>
      <c r="N182" s="79">
        <f>(Boulder!$F$25*10^3)/Boulder!$B$8</f>
        <v>0</v>
      </c>
      <c r="O182" s="79">
        <f>(Minneapolis!$F$25*10^3)/Minneapolis!$B$8</f>
        <v>0</v>
      </c>
      <c r="P182" s="79">
        <f>(Helena!$F$25*10^3)/Helena!$B$8</f>
        <v>0</v>
      </c>
      <c r="Q182" s="79">
        <f>(Duluth!$F$25*10^3)/Duluth!$B$8</f>
        <v>0</v>
      </c>
      <c r="R182" s="79">
        <f>(Fairbanks!$F$25*10^3)/Fairbanks!$B$8</f>
        <v>0</v>
      </c>
    </row>
    <row r="183" spans="1:18">
      <c r="A183" s="51"/>
      <c r="B183" s="52" t="s">
        <v>89</v>
      </c>
      <c r="C183" s="79">
        <f>(Miami!$F$26*10^3)/Miami!$B$8</f>
        <v>0</v>
      </c>
      <c r="D183" s="79">
        <f>(Houston!$F$26*10^3)/Houston!$B$8</f>
        <v>0</v>
      </c>
      <c r="E183" s="79">
        <f>(Phoenix!$F$26*10^3)/Phoenix!$B$8</f>
        <v>0</v>
      </c>
      <c r="F183" s="79">
        <f>(Atlanta!$F$26*10^3)/Atlanta!$B$8</f>
        <v>0</v>
      </c>
      <c r="G183" s="79">
        <f>(LosAngeles!$F$26*10^3)/LosAngeles!$B$8</f>
        <v>0</v>
      </c>
      <c r="H183" s="79">
        <f>(LasVegas!$F$26*10^3)/LasVegas!$B$8</f>
        <v>0</v>
      </c>
      <c r="I183" s="79">
        <f>(SanFrancisco!$F$26*10^3)/SanFrancisco!$B$8</f>
        <v>0</v>
      </c>
      <c r="J183" s="79">
        <f>(Baltimore!$F$26*10^3)/Baltimore!$B$8</f>
        <v>0</v>
      </c>
      <c r="K183" s="79">
        <f>(Albuquerque!$F$26*10^3)/Albuquerque!$B$8</f>
        <v>0</v>
      </c>
      <c r="L183" s="79">
        <f>(Seattle!$F$26*10^3)/Seattle!$B$8</f>
        <v>0</v>
      </c>
      <c r="M183" s="79">
        <f>(Chicago!$F$26*10^3)/Chicago!$B$8</f>
        <v>0</v>
      </c>
      <c r="N183" s="79">
        <f>(Boulder!$F$26*10^3)/Boulder!$B$8</f>
        <v>0</v>
      </c>
      <c r="O183" s="79">
        <f>(Minneapolis!$F$26*10^3)/Minneapolis!$B$8</f>
        <v>0</v>
      </c>
      <c r="P183" s="79">
        <f>(Helena!$F$26*10^3)/Helena!$B$8</f>
        <v>0</v>
      </c>
      <c r="Q183" s="79">
        <f>(Duluth!$F$26*10^3)/Duluth!$B$8</f>
        <v>0</v>
      </c>
      <c r="R183" s="79">
        <f>(Fairbanks!$F$26*10^3)/Fairbanks!$B$8</f>
        <v>0</v>
      </c>
    </row>
    <row r="184" spans="1:18">
      <c r="A184" s="51"/>
      <c r="B184" s="52" t="s">
        <v>90</v>
      </c>
      <c r="C184" s="79">
        <f>(Miami!$F$28*10^3)/Miami!$B$8</f>
        <v>0</v>
      </c>
      <c r="D184" s="79">
        <f>(Houston!$F$28*10^3)/Houston!$B$8</f>
        <v>0</v>
      </c>
      <c r="E184" s="79">
        <f>(Phoenix!$F$28*10^3)/Phoenix!$B$8</f>
        <v>0</v>
      </c>
      <c r="F184" s="79">
        <f>(Atlanta!$F$28*10^3)/Atlanta!$B$8</f>
        <v>0</v>
      </c>
      <c r="G184" s="79">
        <f>(LosAngeles!$F$28*10^3)/LosAngeles!$B$8</f>
        <v>0</v>
      </c>
      <c r="H184" s="79">
        <f>(LasVegas!$F$28*10^3)/LasVegas!$B$8</f>
        <v>0</v>
      </c>
      <c r="I184" s="79">
        <f>(SanFrancisco!$F$28*10^3)/SanFrancisco!$B$8</f>
        <v>0</v>
      </c>
      <c r="J184" s="79">
        <f>(Baltimore!$F$28*10^3)/Baltimore!$B$8</f>
        <v>0</v>
      </c>
      <c r="K184" s="79">
        <f>(Albuquerque!$F$28*10^3)/Albuquerque!$B$8</f>
        <v>0</v>
      </c>
      <c r="L184" s="79">
        <f>(Seattle!$F$28*10^3)/Seattle!$B$8</f>
        <v>0</v>
      </c>
      <c r="M184" s="79">
        <f>(Chicago!$F$28*10^3)/Chicago!$B$8</f>
        <v>0</v>
      </c>
      <c r="N184" s="79">
        <f>(Boulder!$F$28*10^3)/Boulder!$B$8</f>
        <v>0</v>
      </c>
      <c r="O184" s="79">
        <f>(Minneapolis!$F$28*10^3)/Minneapolis!$B$8</f>
        <v>0</v>
      </c>
      <c r="P184" s="79">
        <f>(Helena!$F$28*10^3)/Helena!$B$8</f>
        <v>0</v>
      </c>
      <c r="Q184" s="79">
        <f>(Duluth!$F$28*10^3)/Duluth!$B$8</f>
        <v>0</v>
      </c>
      <c r="R184" s="79">
        <f>(Fairbanks!$F$28*10^3)/Fairbanks!$B$8</f>
        <v>0</v>
      </c>
    </row>
    <row r="185" spans="1:18">
      <c r="A185" s="51"/>
      <c r="B185" s="49" t="s">
        <v>283</v>
      </c>
      <c r="C185" s="79">
        <f>(Miami!$B$2*10^3)/Miami!$B$8</f>
        <v>433.25119526221505</v>
      </c>
      <c r="D185" s="79">
        <f>(Houston!$B$2*10^3)/Houston!$B$8</f>
        <v>457.57634112673514</v>
      </c>
      <c r="E185" s="79">
        <f>(Phoenix!$B$2*10^3)/Phoenix!$B$8</f>
        <v>430.33649551234254</v>
      </c>
      <c r="F185" s="79">
        <f>(Atlanta!$B$2*10^3)/Atlanta!$B$8</f>
        <v>426.43000769855519</v>
      </c>
      <c r="G185" s="79">
        <f>(LosAngeles!$B$2*10^3)/LosAngeles!$B$8</f>
        <v>364.81436464899468</v>
      </c>
      <c r="H185" s="79">
        <f>(LasVegas!$B$2*10^3)/LasVegas!$B$8</f>
        <v>386.5939787195183</v>
      </c>
      <c r="I185" s="79">
        <f>(SanFrancisco!$B$2*10^3)/SanFrancisco!$B$8</f>
        <v>398.08222644114755</v>
      </c>
      <c r="J185" s="79">
        <f>(Baltimore!$B$2*10^3)/Baltimore!$B$8</f>
        <v>459.85654694542666</v>
      </c>
      <c r="K185" s="79">
        <f>(Albuquerque!$B$2*10^3)/Albuquerque!$B$8</f>
        <v>389.64684659322745</v>
      </c>
      <c r="L185" s="79">
        <f>(Seattle!$B$2*10^3)/Seattle!$B$8</f>
        <v>417.93849705032648</v>
      </c>
      <c r="M185" s="79">
        <f>(Chicago!$B$2*10^3)/Chicago!$B$8</f>
        <v>487.67475569069171</v>
      </c>
      <c r="N185" s="79">
        <f>(Boulder!$B$2*10^3)/Boulder!$B$8</f>
        <v>411.99187053301381</v>
      </c>
      <c r="O185" s="79">
        <f>(Minneapolis!$B$2*10^3)/Minneapolis!$B$8</f>
        <v>517.67990677105843</v>
      </c>
      <c r="P185" s="79">
        <f>(Helena!$B$2*10^3)/Helena!$B$8</f>
        <v>456.31361400748443</v>
      </c>
      <c r="Q185" s="79">
        <f>(Duluth!$B$2*10^3)/Duluth!$B$8</f>
        <v>538.32718988920215</v>
      </c>
      <c r="R185" s="79">
        <f>(Fairbanks!$B$2*10^3)/Fairbanks!$B$8</f>
        <v>705.54537765018335</v>
      </c>
    </row>
    <row r="186" spans="1:18">
      <c r="A186" s="49" t="s">
        <v>286</v>
      </c>
      <c r="B186" s="50"/>
    </row>
    <row r="187" spans="1:18">
      <c r="A187" s="51"/>
      <c r="B187" s="49" t="s">
        <v>287</v>
      </c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1:18">
      <c r="A188" s="51"/>
      <c r="B188" s="52" t="s">
        <v>288</v>
      </c>
      <c r="C188" s="66">
        <f>10^(-3)*Miami!$C170</f>
        <v>1289.4489129999999</v>
      </c>
      <c r="D188" s="66">
        <f>10^(-3)*Houston!$C170</f>
        <v>1242.5799140000001</v>
      </c>
      <c r="E188" s="66">
        <f>10^(-3)*Phoenix!$C170</f>
        <v>1139.794095</v>
      </c>
      <c r="F188" s="66">
        <f>10^(-3)*Atlanta!$C170</f>
        <v>1116.7494730000001</v>
      </c>
      <c r="G188" s="66">
        <f>10^(-3)*LosAngeles!$C170</f>
        <v>1094.232041</v>
      </c>
      <c r="H188" s="66">
        <f>10^(-3)*LasVegas!$C170</f>
        <v>1049.9580330000001</v>
      </c>
      <c r="I188" s="66">
        <f>10^(-3)*SanFrancisco!$C170</f>
        <v>1007.853744</v>
      </c>
      <c r="J188" s="66">
        <f>10^(-3)*Baltimore!$C170</f>
        <v>1092.7243349999999</v>
      </c>
      <c r="K188" s="66">
        <f>10^(-3)*Albuquerque!$C170</f>
        <v>1025.2239930000001</v>
      </c>
      <c r="L188" s="66">
        <f>10^(-3)*Seattle!$C170</f>
        <v>968.10832200000004</v>
      </c>
      <c r="M188" s="66">
        <f>10^(-3)*Chicago!$C170</f>
        <v>982.95599300000003</v>
      </c>
      <c r="N188" s="66">
        <f>10^(-3)*Boulder!$C170</f>
        <v>1017.670536</v>
      </c>
      <c r="O188" s="66">
        <f>10^(-3)*Minneapolis!$C170</f>
        <v>978.36552800000004</v>
      </c>
      <c r="P188" s="66">
        <f>10^(-3)*Helena!$C170</f>
        <v>968.85604000000001</v>
      </c>
      <c r="Q188" s="66">
        <f>10^(-3)*Duluth!$C170</f>
        <v>976.53387800000007</v>
      </c>
      <c r="R188" s="66">
        <f>10^(-3)*Fairbanks!$C170</f>
        <v>1000.3126010000001</v>
      </c>
    </row>
    <row r="189" spans="1:18">
      <c r="A189" s="51"/>
      <c r="B189" s="52" t="s">
        <v>289</v>
      </c>
      <c r="C189" s="66">
        <f>10^(-3)*Miami!$C171</f>
        <v>1314.043099</v>
      </c>
      <c r="D189" s="66">
        <f>10^(-3)*Houston!$C171</f>
        <v>1191.586963</v>
      </c>
      <c r="E189" s="66">
        <f>10^(-3)*Phoenix!$C171</f>
        <v>1160.664847</v>
      </c>
      <c r="F189" s="66">
        <f>10^(-3)*Atlanta!$C171</f>
        <v>1124.0135270000001</v>
      </c>
      <c r="G189" s="66">
        <f>10^(-3)*LosAngeles!$C171</f>
        <v>1085.989501</v>
      </c>
      <c r="H189" s="66">
        <f>10^(-3)*LasVegas!$C171</f>
        <v>1082.1309289999999</v>
      </c>
      <c r="I189" s="66">
        <f>10^(-3)*SanFrancisco!$C171</f>
        <v>1105.8391859999999</v>
      </c>
      <c r="J189" s="66">
        <f>10^(-3)*Baltimore!$C171</f>
        <v>1069.143534</v>
      </c>
      <c r="K189" s="66">
        <f>10^(-3)*Albuquerque!$C171</f>
        <v>1082.028984</v>
      </c>
      <c r="L189" s="66">
        <f>10^(-3)*Seattle!$C171</f>
        <v>1024.493516</v>
      </c>
      <c r="M189" s="66">
        <f>10^(-3)*Chicago!$C171</f>
        <v>982.38405399999999</v>
      </c>
      <c r="N189" s="66">
        <f>10^(-3)*Boulder!$C171</f>
        <v>967.15607499999999</v>
      </c>
      <c r="O189" s="66">
        <f>10^(-3)*Minneapolis!$C171</f>
        <v>977.16863100000012</v>
      </c>
      <c r="P189" s="66">
        <f>10^(-3)*Helena!$C171</f>
        <v>985.84281200000009</v>
      </c>
      <c r="Q189" s="66">
        <f>10^(-3)*Duluth!$C171</f>
        <v>976.86452500000007</v>
      </c>
      <c r="R189" s="66">
        <f>10^(-3)*Fairbanks!$C171</f>
        <v>998.57147299999997</v>
      </c>
    </row>
    <row r="190" spans="1:18">
      <c r="A190" s="51"/>
      <c r="B190" s="68" t="s">
        <v>290</v>
      </c>
      <c r="C190" s="66">
        <f>10^(-3)*Miami!$C172</f>
        <v>1321.8648019999998</v>
      </c>
      <c r="D190" s="66">
        <f>10^(-3)*Houston!$C172</f>
        <v>1231.640024</v>
      </c>
      <c r="E190" s="66">
        <f>10^(-3)*Phoenix!$C172</f>
        <v>1212.1855260000002</v>
      </c>
      <c r="F190" s="66">
        <f>10^(-3)*Atlanta!$C172</f>
        <v>1140.399357</v>
      </c>
      <c r="G190" s="66">
        <f>10^(-3)*LosAngeles!$C172</f>
        <v>1091.2654620000001</v>
      </c>
      <c r="H190" s="66">
        <f>10^(-3)*LasVegas!$C172</f>
        <v>1103.3329820000001</v>
      </c>
      <c r="I190" s="66">
        <f>10^(-3)*SanFrancisco!$C172</f>
        <v>1059.460368</v>
      </c>
      <c r="J190" s="66">
        <f>10^(-3)*Baltimore!$C172</f>
        <v>1163.2422450000001</v>
      </c>
      <c r="K190" s="66">
        <f>10^(-3)*Albuquerque!$C172</f>
        <v>1082.1758910000001</v>
      </c>
      <c r="L190" s="66">
        <f>10^(-3)*Seattle!$C172</f>
        <v>1074.941229</v>
      </c>
      <c r="M190" s="66">
        <f>10^(-3)*Chicago!$C172</f>
        <v>1125.583795</v>
      </c>
      <c r="N190" s="66">
        <f>10^(-3)*Boulder!$C172</f>
        <v>1073.9297839999999</v>
      </c>
      <c r="O190" s="66">
        <f>10^(-3)*Minneapolis!$C172</f>
        <v>1000.142418</v>
      </c>
      <c r="P190" s="66">
        <f>10^(-3)*Helena!$C172</f>
        <v>1072.03808</v>
      </c>
      <c r="Q190" s="66">
        <f>10^(-3)*Duluth!$C172</f>
        <v>975.80862300000001</v>
      </c>
      <c r="R190" s="66">
        <f>10^(-3)*Fairbanks!$C172</f>
        <v>994.30803800000001</v>
      </c>
    </row>
    <row r="191" spans="1:18">
      <c r="A191" s="51"/>
      <c r="B191" s="68" t="s">
        <v>291</v>
      </c>
      <c r="C191" s="66">
        <f>10^(-3)*Miami!$C173</f>
        <v>1359.9569369999999</v>
      </c>
      <c r="D191" s="66">
        <f>10^(-3)*Houston!$C173</f>
        <v>1270.366178</v>
      </c>
      <c r="E191" s="66">
        <f>10^(-3)*Phoenix!$C173</f>
        <v>1220.9954110000001</v>
      </c>
      <c r="F191" s="66">
        <f>10^(-3)*Atlanta!$C173</f>
        <v>1184.879105</v>
      </c>
      <c r="G191" s="66">
        <f>10^(-3)*LosAngeles!$C173</f>
        <v>1128.927432</v>
      </c>
      <c r="H191" s="66">
        <f>10^(-3)*LasVegas!$C173</f>
        <v>1162.9317309999999</v>
      </c>
      <c r="I191" s="66">
        <f>10^(-3)*SanFrancisco!$C173</f>
        <v>1097.1572139999998</v>
      </c>
      <c r="J191" s="66">
        <f>10^(-3)*Baltimore!$C173</f>
        <v>1159.6573500000002</v>
      </c>
      <c r="K191" s="66">
        <f>10^(-3)*Albuquerque!$C173</f>
        <v>1120.1274060000001</v>
      </c>
      <c r="L191" s="66">
        <f>10^(-3)*Seattle!$C173</f>
        <v>1048.6820290000001</v>
      </c>
      <c r="M191" s="66">
        <f>10^(-3)*Chicago!$C173</f>
        <v>1181.4280319999998</v>
      </c>
      <c r="N191" s="66">
        <f>10^(-3)*Boulder!$C173</f>
        <v>1101.0932069999999</v>
      </c>
      <c r="O191" s="66">
        <f>10^(-3)*Minneapolis!$C173</f>
        <v>1111.0537139999999</v>
      </c>
      <c r="P191" s="66">
        <f>10^(-3)*Helena!$C173</f>
        <v>1055.0494110000002</v>
      </c>
      <c r="Q191" s="66">
        <f>10^(-3)*Duluth!$C173</f>
        <v>1002.0278029999999</v>
      </c>
      <c r="R191" s="66">
        <f>10^(-3)*Fairbanks!$C173</f>
        <v>993.65226599999994</v>
      </c>
    </row>
    <row r="192" spans="1:18">
      <c r="A192" s="51"/>
      <c r="B192" s="68" t="s">
        <v>285</v>
      </c>
      <c r="C192" s="66">
        <f>10^(-3)*Miami!$C174</f>
        <v>1445.308632</v>
      </c>
      <c r="D192" s="66">
        <f>10^(-3)*Houston!$C174</f>
        <v>1431.8174730000001</v>
      </c>
      <c r="E192" s="66">
        <f>10^(-3)*Phoenix!$C174</f>
        <v>1308.1450730000001</v>
      </c>
      <c r="F192" s="66">
        <f>10^(-3)*Atlanta!$C174</f>
        <v>1285.4214489999999</v>
      </c>
      <c r="G192" s="66">
        <f>10^(-3)*LosAngeles!$C174</f>
        <v>1209.413125</v>
      </c>
      <c r="H192" s="66">
        <f>10^(-3)*LasVegas!$C174</f>
        <v>1217.3575640000001</v>
      </c>
      <c r="I192" s="66">
        <f>10^(-3)*SanFrancisco!$C174</f>
        <v>1108.307356</v>
      </c>
      <c r="J192" s="66">
        <f>10^(-3)*Baltimore!$C174</f>
        <v>1284.0469010000002</v>
      </c>
      <c r="K192" s="66">
        <f>10^(-3)*Albuquerque!$C174</f>
        <v>1181.1299080000001</v>
      </c>
      <c r="L192" s="66">
        <f>10^(-3)*Seattle!$C174</f>
        <v>1130.707214</v>
      </c>
      <c r="M192" s="66">
        <f>10^(-3)*Chicago!$C174</f>
        <v>1332.4532360000001</v>
      </c>
      <c r="N192" s="66">
        <f>10^(-3)*Boulder!$C174</f>
        <v>1146.556801</v>
      </c>
      <c r="O192" s="66">
        <f>10^(-3)*Minneapolis!$C174</f>
        <v>1232.0823740000001</v>
      </c>
      <c r="P192" s="66">
        <f>10^(-3)*Helena!$C174</f>
        <v>1092.43851</v>
      </c>
      <c r="Q192" s="66">
        <f>10^(-3)*Duluth!$C174</f>
        <v>1131.50099</v>
      </c>
      <c r="R192" s="66">
        <f>10^(-3)*Fairbanks!$C174</f>
        <v>1154.1340440000001</v>
      </c>
    </row>
    <row r="193" spans="1:18">
      <c r="A193" s="51"/>
      <c r="B193" s="68" t="s">
        <v>292</v>
      </c>
      <c r="C193" s="66">
        <f>10^(-3)*Miami!$C175</f>
        <v>1505.3710800000001</v>
      </c>
      <c r="D193" s="66">
        <f>10^(-3)*Houston!$C175</f>
        <v>1415.2256540000001</v>
      </c>
      <c r="E193" s="66">
        <f>10^(-3)*Phoenix!$C175</f>
        <v>1452.6469460000001</v>
      </c>
      <c r="F193" s="66">
        <f>10^(-3)*Atlanta!$C175</f>
        <v>1323.661535</v>
      </c>
      <c r="G193" s="66">
        <f>10^(-3)*LosAngeles!$C175</f>
        <v>1167.971315</v>
      </c>
      <c r="H193" s="66">
        <f>10^(-3)*LasVegas!$C175</f>
        <v>1311.2037780000001</v>
      </c>
      <c r="I193" s="66">
        <f>10^(-3)*SanFrancisco!$C175</f>
        <v>1132.5807970000001</v>
      </c>
      <c r="J193" s="66">
        <f>10^(-3)*Baltimore!$C175</f>
        <v>1397.8346100000001</v>
      </c>
      <c r="K193" s="66">
        <f>10^(-3)*Albuquerque!$C175</f>
        <v>1247.8387640000001</v>
      </c>
      <c r="L193" s="66">
        <f>10^(-3)*Seattle!$C175</f>
        <v>1137.3765980000001</v>
      </c>
      <c r="M193" s="66">
        <f>10^(-3)*Chicago!$C175</f>
        <v>1362.6303480000001</v>
      </c>
      <c r="N193" s="66">
        <f>10^(-3)*Boulder!$C175</f>
        <v>1188.8987070000001</v>
      </c>
      <c r="O193" s="66">
        <f>10^(-3)*Minneapolis!$C175</f>
        <v>1351.7671499999999</v>
      </c>
      <c r="P193" s="66">
        <f>10^(-3)*Helena!$C175</f>
        <v>1195.8218219999999</v>
      </c>
      <c r="Q193" s="66">
        <f>10^(-3)*Duluth!$C175</f>
        <v>1261.6738340000002</v>
      </c>
      <c r="R193" s="66">
        <f>10^(-3)*Fairbanks!$C175</f>
        <v>1253.4528310000001</v>
      </c>
    </row>
    <row r="194" spans="1:18">
      <c r="A194" s="51"/>
      <c r="B194" s="68" t="s">
        <v>293</v>
      </c>
      <c r="C194" s="66">
        <f>10^(-3)*Miami!$C176</f>
        <v>1479.4651699999999</v>
      </c>
      <c r="D194" s="66">
        <f>10^(-3)*Houston!$C176</f>
        <v>1519.681738</v>
      </c>
      <c r="E194" s="66">
        <f>10^(-3)*Phoenix!$C176</f>
        <v>1488.6959299999999</v>
      </c>
      <c r="F194" s="66">
        <f>10^(-3)*Atlanta!$C176</f>
        <v>1396.0574310000002</v>
      </c>
      <c r="G194" s="66">
        <f>10^(-3)*LosAngeles!$C176</f>
        <v>1205.2434639999999</v>
      </c>
      <c r="H194" s="66">
        <f>10^(-3)*LasVegas!$C176</f>
        <v>1319.255764</v>
      </c>
      <c r="I194" s="66">
        <f>10^(-3)*SanFrancisco!$C176</f>
        <v>1160.6473189999999</v>
      </c>
      <c r="J194" s="66">
        <f>10^(-3)*Baltimore!$C176</f>
        <v>1436.6375500000001</v>
      </c>
      <c r="K194" s="66">
        <f>10^(-3)*Albuquerque!$C176</f>
        <v>1260.2693230000002</v>
      </c>
      <c r="L194" s="66">
        <f>10^(-3)*Seattle!$C176</f>
        <v>1187.62725</v>
      </c>
      <c r="M194" s="66">
        <f>10^(-3)*Chicago!$C176</f>
        <v>1363.2086790000001</v>
      </c>
      <c r="N194" s="66">
        <f>10^(-3)*Boulder!$C176</f>
        <v>1236.2884709999998</v>
      </c>
      <c r="O194" s="66">
        <f>10^(-3)*Minneapolis!$C176</f>
        <v>1379.276188</v>
      </c>
      <c r="P194" s="66">
        <f>10^(-3)*Helena!$C176</f>
        <v>1207.0919260000001</v>
      </c>
      <c r="Q194" s="66">
        <f>10^(-3)*Duluth!$C176</f>
        <v>1380.2634890000002</v>
      </c>
      <c r="R194" s="66">
        <f>10^(-3)*Fairbanks!$C176</f>
        <v>1254.2850859999999</v>
      </c>
    </row>
    <row r="195" spans="1:18">
      <c r="A195" s="51"/>
      <c r="B195" s="68" t="s">
        <v>294</v>
      </c>
      <c r="C195" s="66">
        <f>10^(-3)*Miami!$C177</f>
        <v>1511.702929</v>
      </c>
      <c r="D195" s="66">
        <f>10^(-3)*Houston!$C177</f>
        <v>1475.771626</v>
      </c>
      <c r="E195" s="66">
        <f>10^(-3)*Phoenix!$C177</f>
        <v>1449.135366</v>
      </c>
      <c r="F195" s="66">
        <f>10^(-3)*Atlanta!$C177</f>
        <v>1348.6788230000002</v>
      </c>
      <c r="G195" s="66">
        <f>10^(-3)*LosAngeles!$C177</f>
        <v>1292.495201</v>
      </c>
      <c r="H195" s="66">
        <f>10^(-3)*LasVegas!$C177</f>
        <v>1337.132801</v>
      </c>
      <c r="I195" s="66">
        <f>10^(-3)*SanFrancisco!$C177</f>
        <v>1119.9685979999999</v>
      </c>
      <c r="J195" s="66">
        <f>10^(-3)*Baltimore!$C177</f>
        <v>1478.9658319999999</v>
      </c>
      <c r="K195" s="66">
        <f>10^(-3)*Albuquerque!$C177</f>
        <v>1271.9855689999999</v>
      </c>
      <c r="L195" s="66">
        <f>10^(-3)*Seattle!$C177</f>
        <v>1165.128226</v>
      </c>
      <c r="M195" s="66">
        <f>10^(-3)*Chicago!$C177</f>
        <v>1430.6827760000001</v>
      </c>
      <c r="N195" s="66">
        <f>10^(-3)*Boulder!$C177</f>
        <v>1210.8061359999999</v>
      </c>
      <c r="O195" s="66">
        <f>10^(-3)*Minneapolis!$C177</f>
        <v>1350.8735220000001</v>
      </c>
      <c r="P195" s="66">
        <f>10^(-3)*Helena!$C177</f>
        <v>1185.3936619999999</v>
      </c>
      <c r="Q195" s="66">
        <f>10^(-3)*Duluth!$C177</f>
        <v>1280.6495709999999</v>
      </c>
      <c r="R195" s="66">
        <f>10^(-3)*Fairbanks!$C177</f>
        <v>1238.8524520000001</v>
      </c>
    </row>
    <row r="196" spans="1:18">
      <c r="A196" s="51"/>
      <c r="B196" s="68" t="s">
        <v>295</v>
      </c>
      <c r="C196" s="66">
        <f>10^(-3)*Miami!$C178</f>
        <v>1453.4043799999999</v>
      </c>
      <c r="D196" s="66">
        <f>10^(-3)*Houston!$C178</f>
        <v>1443.1265410000001</v>
      </c>
      <c r="E196" s="66">
        <f>10^(-3)*Phoenix!$C178</f>
        <v>1443.7084360000001</v>
      </c>
      <c r="F196" s="66">
        <f>10^(-3)*Atlanta!$C178</f>
        <v>1321.3729410000001</v>
      </c>
      <c r="G196" s="66">
        <f>10^(-3)*LosAngeles!$C178</f>
        <v>1204.5270949999999</v>
      </c>
      <c r="H196" s="66">
        <f>10^(-3)*LasVegas!$C178</f>
        <v>1285.9232790000001</v>
      </c>
      <c r="I196" s="66">
        <f>10^(-3)*SanFrancisco!$C178</f>
        <v>1218.8569709999999</v>
      </c>
      <c r="J196" s="66">
        <f>10^(-3)*Baltimore!$C178</f>
        <v>1249.1190589999999</v>
      </c>
      <c r="K196" s="66">
        <f>10^(-3)*Albuquerque!$C178</f>
        <v>1215.113865</v>
      </c>
      <c r="L196" s="66">
        <f>10^(-3)*Seattle!$C178</f>
        <v>1173.129639</v>
      </c>
      <c r="M196" s="66">
        <f>10^(-3)*Chicago!$C178</f>
        <v>1297.706952</v>
      </c>
      <c r="N196" s="66">
        <f>10^(-3)*Boulder!$C178</f>
        <v>1171.1514690000001</v>
      </c>
      <c r="O196" s="66">
        <f>10^(-3)*Minneapolis!$C178</f>
        <v>1269.2705510000001</v>
      </c>
      <c r="P196" s="66">
        <f>10^(-3)*Helena!$C178</f>
        <v>1138.022295</v>
      </c>
      <c r="Q196" s="66">
        <f>10^(-3)*Duluth!$C178</f>
        <v>1271.4568370000002</v>
      </c>
      <c r="R196" s="66">
        <f>10^(-3)*Fairbanks!$C178</f>
        <v>1095.5504099999998</v>
      </c>
    </row>
    <row r="197" spans="1:18">
      <c r="A197" s="51"/>
      <c r="B197" s="68" t="s">
        <v>296</v>
      </c>
      <c r="C197" s="66">
        <f>10^(-3)*Miami!$C179</f>
        <v>1427.5396210000001</v>
      </c>
      <c r="D197" s="66">
        <f>10^(-3)*Houston!$C179</f>
        <v>1337.9101850000002</v>
      </c>
      <c r="E197" s="66">
        <f>10^(-3)*Phoenix!$C179</f>
        <v>1281.6642609999999</v>
      </c>
      <c r="F197" s="66">
        <f>10^(-3)*Atlanta!$C179</f>
        <v>1203.348019</v>
      </c>
      <c r="G197" s="66">
        <f>10^(-3)*LosAngeles!$C179</f>
        <v>1153.261321</v>
      </c>
      <c r="H197" s="66">
        <f>10^(-3)*LasVegas!$C179</f>
        <v>1184.9192050000001</v>
      </c>
      <c r="I197" s="66">
        <f>10^(-3)*SanFrancisco!$C179</f>
        <v>1134.2583950000001</v>
      </c>
      <c r="J197" s="66">
        <f>10^(-3)*Baltimore!$C179</f>
        <v>1226.5270370000001</v>
      </c>
      <c r="K197" s="66">
        <f>10^(-3)*Albuquerque!$C179</f>
        <v>1139.5344439999999</v>
      </c>
      <c r="L197" s="66">
        <f>10^(-3)*Seattle!$C179</f>
        <v>1095.1664979999998</v>
      </c>
      <c r="M197" s="66">
        <f>10^(-3)*Chicago!$C179</f>
        <v>1226.460501</v>
      </c>
      <c r="N197" s="66">
        <f>10^(-3)*Boulder!$C179</f>
        <v>1129.220836</v>
      </c>
      <c r="O197" s="66">
        <f>10^(-3)*Minneapolis!$C179</f>
        <v>1133.629543</v>
      </c>
      <c r="P197" s="66">
        <f>10^(-3)*Helena!$C179</f>
        <v>1102.445068</v>
      </c>
      <c r="Q197" s="66">
        <f>10^(-3)*Duluth!$C179</f>
        <v>1075.6802970000001</v>
      </c>
      <c r="R197" s="66">
        <f>10^(-3)*Fairbanks!$C179</f>
        <v>996.40953100000002</v>
      </c>
    </row>
    <row r="198" spans="1:18">
      <c r="A198" s="51"/>
      <c r="B198" s="68" t="s">
        <v>297</v>
      </c>
      <c r="C198" s="66">
        <f>10^(-3)*Miami!$C180</f>
        <v>1325.5829329999999</v>
      </c>
      <c r="D198" s="66">
        <f>10^(-3)*Houston!$C180</f>
        <v>1275.9503710000001</v>
      </c>
      <c r="E198" s="66">
        <f>10^(-3)*Phoenix!$C180</f>
        <v>1198.8101880000002</v>
      </c>
      <c r="F198" s="66">
        <f>10^(-3)*Atlanta!$C180</f>
        <v>1132.7708519999999</v>
      </c>
      <c r="G198" s="66">
        <f>10^(-3)*LosAngeles!$C180</f>
        <v>1108.9396220000001</v>
      </c>
      <c r="H198" s="66">
        <f>10^(-3)*LasVegas!$C180</f>
        <v>1086.1535179999998</v>
      </c>
      <c r="I198" s="66">
        <f>10^(-3)*SanFrancisco!$C180</f>
        <v>1080.816724</v>
      </c>
      <c r="J198" s="66">
        <f>10^(-3)*Baltimore!$C180</f>
        <v>1181.8479199999999</v>
      </c>
      <c r="K198" s="66">
        <f>10^(-3)*Albuquerque!$C180</f>
        <v>1068.6689630000001</v>
      </c>
      <c r="L198" s="66">
        <f>10^(-3)*Seattle!$C180</f>
        <v>1030.6979040000001</v>
      </c>
      <c r="M198" s="66">
        <f>10^(-3)*Chicago!$C180</f>
        <v>1235.3344259999999</v>
      </c>
      <c r="N198" s="66">
        <f>10^(-3)*Boulder!$C180</f>
        <v>1030.3687050000001</v>
      </c>
      <c r="O198" s="66">
        <f>10^(-3)*Minneapolis!$C180</f>
        <v>1092.0368209999999</v>
      </c>
      <c r="P198" s="66">
        <f>10^(-3)*Helena!$C180</f>
        <v>974.55297300000007</v>
      </c>
      <c r="Q198" s="66">
        <f>10^(-3)*Duluth!$C180</f>
        <v>974.83785400000011</v>
      </c>
      <c r="R198" s="66">
        <f>10^(-3)*Fairbanks!$C180</f>
        <v>997.08337899999992</v>
      </c>
    </row>
    <row r="199" spans="1:18">
      <c r="A199" s="51"/>
      <c r="B199" s="68" t="s">
        <v>298</v>
      </c>
      <c r="C199" s="66">
        <f>10^(-3)*Miami!$C181</f>
        <v>1280.5726359999999</v>
      </c>
      <c r="D199" s="66">
        <f>10^(-3)*Houston!$C181</f>
        <v>1221.8449909999999</v>
      </c>
      <c r="E199" s="66">
        <f>10^(-3)*Phoenix!$C181</f>
        <v>1141.5177520000002</v>
      </c>
      <c r="F199" s="66">
        <f>10^(-3)*Atlanta!$C181</f>
        <v>1116.432732</v>
      </c>
      <c r="G199" s="66">
        <f>10^(-3)*LosAngeles!$C181</f>
        <v>1094.0317190000001</v>
      </c>
      <c r="H199" s="66">
        <f>10^(-3)*LasVegas!$C181</f>
        <v>1074.2925270000001</v>
      </c>
      <c r="I199" s="66">
        <f>10^(-3)*SanFrancisco!$C181</f>
        <v>1004.885953</v>
      </c>
      <c r="J199" s="66">
        <f>10^(-3)*Baltimore!$C181</f>
        <v>1052.607438</v>
      </c>
      <c r="K199" s="66">
        <f>10^(-3)*Albuquerque!$C181</f>
        <v>997.51968099999999</v>
      </c>
      <c r="L199" s="66">
        <f>10^(-3)*Seattle!$C181</f>
        <v>967.95110199999999</v>
      </c>
      <c r="M199" s="66">
        <f>10^(-3)*Chicago!$C181</f>
        <v>982.49385600000005</v>
      </c>
      <c r="N199" s="66">
        <f>10^(-3)*Boulder!$C181</f>
        <v>967.89197300000001</v>
      </c>
      <c r="O199" s="66">
        <f>10^(-3)*Minneapolis!$C181</f>
        <v>976.79155700000001</v>
      </c>
      <c r="P199" s="66">
        <f>10^(-3)*Helena!$C181</f>
        <v>966.136708</v>
      </c>
      <c r="Q199" s="66">
        <f>10^(-3)*Duluth!$C181</f>
        <v>976.51676300000008</v>
      </c>
      <c r="R199" s="66">
        <f>10^(-3)*Fairbanks!$C181</f>
        <v>998.60371799999996</v>
      </c>
    </row>
    <row r="200" spans="1:18">
      <c r="A200" s="51"/>
      <c r="B200" s="68" t="s">
        <v>299</v>
      </c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</row>
    <row r="201" spans="1:18">
      <c r="A201" s="51"/>
      <c r="B201" s="52" t="s">
        <v>288</v>
      </c>
      <c r="C201" s="66" t="str">
        <f>Miami!$D170</f>
        <v>23-JAN-16:19</v>
      </c>
      <c r="D201" s="66" t="str">
        <f>Houston!$D170</f>
        <v>03-JAN-08:00</v>
      </c>
      <c r="E201" s="66" t="str">
        <f>Phoenix!$D170</f>
        <v>26-JAN-16:10</v>
      </c>
      <c r="F201" s="66" t="str">
        <f>Atlanta!$D170</f>
        <v>24-JAN-16:00</v>
      </c>
      <c r="G201" s="66" t="str">
        <f>LosAngeles!$D170</f>
        <v>25-JAN-16:10</v>
      </c>
      <c r="H201" s="66" t="str">
        <f>LasVegas!$D170</f>
        <v>18-JAN-16:10</v>
      </c>
      <c r="I201" s="66" t="str">
        <f>SanFrancisco!$D170</f>
        <v>06-JAN-16:10</v>
      </c>
      <c r="J201" s="66" t="str">
        <f>Baltimore!$D170</f>
        <v>09-JAN-08:00</v>
      </c>
      <c r="K201" s="66" t="str">
        <f>Albuquerque!$D170</f>
        <v>26-JAN-16:10</v>
      </c>
      <c r="L201" s="66" t="str">
        <f>Seattle!$D170</f>
        <v>30-JAN-08:09</v>
      </c>
      <c r="M201" s="66" t="str">
        <f>Chicago!$D170</f>
        <v>09-JAN-08:50</v>
      </c>
      <c r="N201" s="66" t="str">
        <f>Boulder!$D170</f>
        <v>27-JAN-16:10</v>
      </c>
      <c r="O201" s="66" t="str">
        <f>Minneapolis!$D170</f>
        <v>02-JAN-08:50</v>
      </c>
      <c r="P201" s="66" t="str">
        <f>Helena!$D170</f>
        <v>10-JAN-08:09</v>
      </c>
      <c r="Q201" s="66" t="str">
        <f>Duluth!$D170</f>
        <v>27-JAN-08:39</v>
      </c>
      <c r="R201" s="66" t="str">
        <f>Fairbanks!$D170</f>
        <v>03-JAN-08:30</v>
      </c>
    </row>
    <row r="202" spans="1:18">
      <c r="A202" s="51"/>
      <c r="B202" s="52" t="s">
        <v>289</v>
      </c>
      <c r="C202" s="66" t="str">
        <f>Miami!$D171</f>
        <v>22-FEB-16:10</v>
      </c>
      <c r="D202" s="66" t="str">
        <f>Houston!$D171</f>
        <v>15-FEB-16:10</v>
      </c>
      <c r="E202" s="66" t="str">
        <f>Phoenix!$D171</f>
        <v>28-FEB-16:10</v>
      </c>
      <c r="F202" s="66" t="str">
        <f>Atlanta!$D171</f>
        <v>22-FEB-08:09</v>
      </c>
      <c r="G202" s="66" t="str">
        <f>LosAngeles!$D171</f>
        <v>13-FEB-08:00</v>
      </c>
      <c r="H202" s="66" t="str">
        <f>LasVegas!$D171</f>
        <v>08-FEB-16:10</v>
      </c>
      <c r="I202" s="66" t="str">
        <f>SanFrancisco!$D171</f>
        <v>15-FEB-16:10</v>
      </c>
      <c r="J202" s="66" t="str">
        <f>Baltimore!$D171</f>
        <v>15-FEB-16:10</v>
      </c>
      <c r="K202" s="66" t="str">
        <f>Albuquerque!$D171</f>
        <v>14-FEB-16:10</v>
      </c>
      <c r="L202" s="66" t="str">
        <f>Seattle!$D171</f>
        <v>21-FEB-16:10</v>
      </c>
      <c r="M202" s="66" t="str">
        <f>Chicago!$D171</f>
        <v>27-FEB-08:09</v>
      </c>
      <c r="N202" s="66" t="str">
        <f>Boulder!$D171</f>
        <v>08-FEB-08:20</v>
      </c>
      <c r="O202" s="66" t="str">
        <f>Minneapolis!$D171</f>
        <v>08-FEB-08:30</v>
      </c>
      <c r="P202" s="66" t="str">
        <f>Helena!$D171</f>
        <v>03-FEB-16:10</v>
      </c>
      <c r="Q202" s="66" t="str">
        <f>Duluth!$D171</f>
        <v>06-FEB-08:30</v>
      </c>
      <c r="R202" s="66" t="str">
        <f>Fairbanks!$D171</f>
        <v>02-FEB-08:50</v>
      </c>
    </row>
    <row r="203" spans="1:18">
      <c r="A203" s="51"/>
      <c r="B203" s="68" t="s">
        <v>290</v>
      </c>
      <c r="C203" s="66" t="str">
        <f>Miami!$D172</f>
        <v>27-MAR-15:20</v>
      </c>
      <c r="D203" s="66" t="str">
        <f>Houston!$D172</f>
        <v>29-MAR-07:00</v>
      </c>
      <c r="E203" s="66" t="str">
        <f>Phoenix!$D172</f>
        <v>17-MAR-15:00</v>
      </c>
      <c r="F203" s="66" t="str">
        <f>Atlanta!$D172</f>
        <v>29-MAR-15:09</v>
      </c>
      <c r="G203" s="66" t="str">
        <f>LosAngeles!$D172</f>
        <v>31-MAR-15:09</v>
      </c>
      <c r="H203" s="66" t="str">
        <f>LasVegas!$D172</f>
        <v>31-MAR-15:30</v>
      </c>
      <c r="I203" s="66" t="str">
        <f>SanFrancisco!$D172</f>
        <v>20-MAR-15:09</v>
      </c>
      <c r="J203" s="66" t="str">
        <f>Baltimore!$D172</f>
        <v>09-MAR-16:10</v>
      </c>
      <c r="K203" s="66" t="str">
        <f>Albuquerque!$D172</f>
        <v>02-MAR-16:10</v>
      </c>
      <c r="L203" s="66" t="str">
        <f>Seattle!$D172</f>
        <v>29-MAR-15:30</v>
      </c>
      <c r="M203" s="66" t="str">
        <f>Chicago!$D172</f>
        <v>31-MAR-15:50</v>
      </c>
      <c r="N203" s="66" t="str">
        <f>Boulder!$D172</f>
        <v>30-MAR-15:09</v>
      </c>
      <c r="O203" s="66" t="str">
        <f>Minneapolis!$D172</f>
        <v>23-MAR-15:00</v>
      </c>
      <c r="P203" s="66" t="str">
        <f>Helena!$D172</f>
        <v>30-MAR-15:09</v>
      </c>
      <c r="Q203" s="66" t="str">
        <f>Duluth!$D172</f>
        <v>09-MAR-08:30</v>
      </c>
      <c r="R203" s="66" t="str">
        <f>Fairbanks!$D172</f>
        <v>03-MAR-08:00</v>
      </c>
    </row>
    <row r="204" spans="1:18">
      <c r="A204" s="51"/>
      <c r="B204" s="68" t="s">
        <v>291</v>
      </c>
      <c r="C204" s="66" t="str">
        <f>Miami!$D173</f>
        <v>03-APR-15:09</v>
      </c>
      <c r="D204" s="66" t="str">
        <f>Houston!$D173</f>
        <v>25-APR-15:09</v>
      </c>
      <c r="E204" s="66" t="str">
        <f>Phoenix!$D173</f>
        <v>17-APR-15:09</v>
      </c>
      <c r="F204" s="66" t="str">
        <f>Atlanta!$D173</f>
        <v>20-APR-15:00</v>
      </c>
      <c r="G204" s="66" t="str">
        <f>LosAngeles!$D173</f>
        <v>11-APR-15:00</v>
      </c>
      <c r="H204" s="66" t="str">
        <f>LasVegas!$D173</f>
        <v>21-APR-15:30</v>
      </c>
      <c r="I204" s="66" t="str">
        <f>SanFrancisco!$D173</f>
        <v>13-APR-15:09</v>
      </c>
      <c r="J204" s="66" t="str">
        <f>Baltimore!$D173</f>
        <v>04-APR-07:00</v>
      </c>
      <c r="K204" s="66" t="str">
        <f>Albuquerque!$D173</f>
        <v>21-APR-15:00</v>
      </c>
      <c r="L204" s="66" t="str">
        <f>Seattle!$D173</f>
        <v>14-APR-15:09</v>
      </c>
      <c r="M204" s="66" t="str">
        <f>Chicago!$D173</f>
        <v>10-APR-07:00</v>
      </c>
      <c r="N204" s="66" t="str">
        <f>Boulder!$D173</f>
        <v>26-APR-15:00</v>
      </c>
      <c r="O204" s="66" t="str">
        <f>Minneapolis!$D173</f>
        <v>14-APR-15:00</v>
      </c>
      <c r="P204" s="66" t="str">
        <f>Helena!$D173</f>
        <v>06-APR-15:30</v>
      </c>
      <c r="Q204" s="66" t="str">
        <f>Duluth!$D173</f>
        <v>04-APR-15:09</v>
      </c>
      <c r="R204" s="66" t="str">
        <f>Fairbanks!$D173</f>
        <v>07-APR-07:49</v>
      </c>
    </row>
    <row r="205" spans="1:18">
      <c r="A205" s="51"/>
      <c r="B205" s="68" t="s">
        <v>285</v>
      </c>
      <c r="C205" s="66" t="str">
        <f>Miami!$D174</f>
        <v>15-MAY-15:00</v>
      </c>
      <c r="D205" s="66" t="str">
        <f>Houston!$D174</f>
        <v>30-MAY-07:00</v>
      </c>
      <c r="E205" s="66" t="str">
        <f>Phoenix!$D174</f>
        <v>30-MAY-15:00</v>
      </c>
      <c r="F205" s="66" t="str">
        <f>Atlanta!$D174</f>
        <v>31-MAY-15:00</v>
      </c>
      <c r="G205" s="66" t="str">
        <f>LosAngeles!$D174</f>
        <v>30-MAY-07:00</v>
      </c>
      <c r="H205" s="66" t="str">
        <f>LasVegas!$D174</f>
        <v>31-MAY-15:00</v>
      </c>
      <c r="I205" s="66" t="str">
        <f>SanFrancisco!$D174</f>
        <v>25-MAY-15:50</v>
      </c>
      <c r="J205" s="66" t="str">
        <f>Baltimore!$D174</f>
        <v>31-MAY-15:00</v>
      </c>
      <c r="K205" s="66" t="str">
        <f>Albuquerque!$D174</f>
        <v>31-MAY-15:00</v>
      </c>
      <c r="L205" s="66" t="str">
        <f>Seattle!$D174</f>
        <v>05-MAY-15:00</v>
      </c>
      <c r="M205" s="66" t="str">
        <f>Chicago!$D174</f>
        <v>30-MAY-08:00</v>
      </c>
      <c r="N205" s="66" t="str">
        <f>Boulder!$D174</f>
        <v>24-MAY-15:00</v>
      </c>
      <c r="O205" s="66" t="str">
        <f>Minneapolis!$D174</f>
        <v>31-MAY-15:09</v>
      </c>
      <c r="P205" s="66" t="str">
        <f>Helena!$D174</f>
        <v>16-MAY-15:00</v>
      </c>
      <c r="Q205" s="66" t="str">
        <f>Duluth!$D174</f>
        <v>31-MAY-15:00</v>
      </c>
      <c r="R205" s="66" t="str">
        <f>Fairbanks!$D174</f>
        <v>24-MAY-15:09</v>
      </c>
    </row>
    <row r="206" spans="1:18">
      <c r="A206" s="51"/>
      <c r="B206" s="68" t="s">
        <v>292</v>
      </c>
      <c r="C206" s="66" t="str">
        <f>Miami!$D175</f>
        <v>27-JUN-15:39</v>
      </c>
      <c r="D206" s="66" t="str">
        <f>Houston!$D175</f>
        <v>29-JUN-15:00</v>
      </c>
      <c r="E206" s="66" t="str">
        <f>Phoenix!$D175</f>
        <v>28-JUN-15:00</v>
      </c>
      <c r="F206" s="66" t="str">
        <f>Atlanta!$D175</f>
        <v>08-JUN-15:00</v>
      </c>
      <c r="G206" s="66" t="str">
        <f>LosAngeles!$D175</f>
        <v>29-JUN-07:00</v>
      </c>
      <c r="H206" s="66" t="str">
        <f>LasVegas!$D175</f>
        <v>27-JUN-15:00</v>
      </c>
      <c r="I206" s="66" t="str">
        <f>SanFrancisco!$D175</f>
        <v>16-JUN-15:00</v>
      </c>
      <c r="J206" s="66" t="str">
        <f>Baltimore!$D175</f>
        <v>30-JUN-15:00</v>
      </c>
      <c r="K206" s="66" t="str">
        <f>Albuquerque!$D175</f>
        <v>29-JUN-15:00</v>
      </c>
      <c r="L206" s="66" t="str">
        <f>Seattle!$D175</f>
        <v>28-JUN-15:30</v>
      </c>
      <c r="M206" s="66" t="str">
        <f>Chicago!$D175</f>
        <v>29-JUN-07:00</v>
      </c>
      <c r="N206" s="66" t="str">
        <f>Boulder!$D175</f>
        <v>27-JUN-15:39</v>
      </c>
      <c r="O206" s="66" t="str">
        <f>Minneapolis!$D175</f>
        <v>29-JUN-15:00</v>
      </c>
      <c r="P206" s="66" t="str">
        <f>Helena!$D175</f>
        <v>26-JUN-15:39</v>
      </c>
      <c r="Q206" s="66" t="str">
        <f>Duluth!$D175</f>
        <v>14-JUN-15:09</v>
      </c>
      <c r="R206" s="66" t="str">
        <f>Fairbanks!$D175</f>
        <v>21-JUN-15:50</v>
      </c>
    </row>
    <row r="207" spans="1:18">
      <c r="A207" s="51"/>
      <c r="B207" s="68" t="s">
        <v>293</v>
      </c>
      <c r="C207" s="66" t="str">
        <f>Miami!$D176</f>
        <v>05-JUL-07:00</v>
      </c>
      <c r="D207" s="66" t="str">
        <f>Houston!$D176</f>
        <v>18-JUL-15:00</v>
      </c>
      <c r="E207" s="66" t="str">
        <f>Phoenix!$D176</f>
        <v>11-JUL-15:00</v>
      </c>
      <c r="F207" s="66" t="str">
        <f>Atlanta!$D176</f>
        <v>03-JUL-15:00</v>
      </c>
      <c r="G207" s="66" t="str">
        <f>LosAngeles!$D176</f>
        <v>24-JUL-15:09</v>
      </c>
      <c r="H207" s="66" t="str">
        <f>LasVegas!$D176</f>
        <v>25-JUL-15:00</v>
      </c>
      <c r="I207" s="66" t="str">
        <f>SanFrancisco!$D176</f>
        <v>03-JUL-15:09</v>
      </c>
      <c r="J207" s="66" t="str">
        <f>Baltimore!$D176</f>
        <v>25-JUL-15:39</v>
      </c>
      <c r="K207" s="66" t="str">
        <f>Albuquerque!$D176</f>
        <v>03-JUL-15:30</v>
      </c>
      <c r="L207" s="66" t="str">
        <f>Seattle!$D176</f>
        <v>31-JUL-15:00</v>
      </c>
      <c r="M207" s="66" t="str">
        <f>Chicago!$D176</f>
        <v>13-JUL-15:09</v>
      </c>
      <c r="N207" s="66" t="str">
        <f>Boulder!$D176</f>
        <v>17-JUL-15:09</v>
      </c>
      <c r="O207" s="66" t="str">
        <f>Minneapolis!$D176</f>
        <v>13-JUL-15:00</v>
      </c>
      <c r="P207" s="66" t="str">
        <f>Helena!$D176</f>
        <v>21-JUL-15:00</v>
      </c>
      <c r="Q207" s="66" t="str">
        <f>Duluth!$D176</f>
        <v>07-JUL-07:00</v>
      </c>
      <c r="R207" s="66" t="str">
        <f>Fairbanks!$D176</f>
        <v>03-JUL-15:00</v>
      </c>
    </row>
    <row r="208" spans="1:18">
      <c r="A208" s="51"/>
      <c r="B208" s="68" t="s">
        <v>294</v>
      </c>
      <c r="C208" s="66" t="str">
        <f>Miami!$D177</f>
        <v>21-AUG-15:09</v>
      </c>
      <c r="D208" s="66" t="str">
        <f>Houston!$D177</f>
        <v>31-AUG-15:00</v>
      </c>
      <c r="E208" s="66" t="str">
        <f>Phoenix!$D177</f>
        <v>02-AUG-15:30</v>
      </c>
      <c r="F208" s="66" t="str">
        <f>Atlanta!$D177</f>
        <v>14-AUG-15:00</v>
      </c>
      <c r="G208" s="66" t="str">
        <f>LosAngeles!$D177</f>
        <v>16-AUG-15:00</v>
      </c>
      <c r="H208" s="66" t="str">
        <f>LasVegas!$D177</f>
        <v>07-AUG-15:00</v>
      </c>
      <c r="I208" s="66" t="str">
        <f>SanFrancisco!$D177</f>
        <v>14-AUG-15:09</v>
      </c>
      <c r="J208" s="66" t="str">
        <f>Baltimore!$D177</f>
        <v>09-AUG-15:09</v>
      </c>
      <c r="K208" s="66" t="str">
        <f>Albuquerque!$D177</f>
        <v>04-AUG-08:00</v>
      </c>
      <c r="L208" s="66" t="str">
        <f>Seattle!$D177</f>
        <v>07-AUG-15:09</v>
      </c>
      <c r="M208" s="66" t="str">
        <f>Chicago!$D177</f>
        <v>04-AUG-15:50</v>
      </c>
      <c r="N208" s="66" t="str">
        <f>Boulder!$D177</f>
        <v>30-AUG-15:30</v>
      </c>
      <c r="O208" s="66" t="str">
        <f>Minneapolis!$D177</f>
        <v>25-AUG-15:00</v>
      </c>
      <c r="P208" s="66" t="str">
        <f>Helena!$D177</f>
        <v>09-AUG-15:00</v>
      </c>
      <c r="Q208" s="66" t="str">
        <f>Duluth!$D177</f>
        <v>11-AUG-15:39</v>
      </c>
      <c r="R208" s="66" t="str">
        <f>Fairbanks!$D177</f>
        <v>15-AUG-15:09</v>
      </c>
    </row>
    <row r="209" spans="1:18">
      <c r="A209" s="51"/>
      <c r="B209" s="68" t="s">
        <v>295</v>
      </c>
      <c r="C209" s="66" t="str">
        <f>Miami!$D178</f>
        <v>11-SEP-15:09</v>
      </c>
      <c r="D209" s="66" t="str">
        <f>Houston!$D178</f>
        <v>15-SEP-15:20</v>
      </c>
      <c r="E209" s="66" t="str">
        <f>Phoenix!$D178</f>
        <v>05-SEP-07:00</v>
      </c>
      <c r="F209" s="66" t="str">
        <f>Atlanta!$D178</f>
        <v>05-SEP-15:00</v>
      </c>
      <c r="G209" s="66" t="str">
        <f>LosAngeles!$D178</f>
        <v>08-SEP-07:00</v>
      </c>
      <c r="H209" s="66" t="str">
        <f>LasVegas!$D178</f>
        <v>01-SEP-15:09</v>
      </c>
      <c r="I209" s="66" t="str">
        <f>SanFrancisco!$D178</f>
        <v>28-SEP-15:09</v>
      </c>
      <c r="J209" s="66" t="str">
        <f>Baltimore!$D178</f>
        <v>05-SEP-15:09</v>
      </c>
      <c r="K209" s="66" t="str">
        <f>Albuquerque!$D178</f>
        <v>05-SEP-15:09</v>
      </c>
      <c r="L209" s="66" t="str">
        <f>Seattle!$D178</f>
        <v>01-SEP-15:00</v>
      </c>
      <c r="M209" s="66" t="str">
        <f>Chicago!$D178</f>
        <v>07-SEP-15:09</v>
      </c>
      <c r="N209" s="66" t="str">
        <f>Boulder!$D178</f>
        <v>01-SEP-15:00</v>
      </c>
      <c r="O209" s="66" t="str">
        <f>Minneapolis!$D178</f>
        <v>22-SEP-15:00</v>
      </c>
      <c r="P209" s="66" t="str">
        <f>Helena!$D178</f>
        <v>01-SEP-15:00</v>
      </c>
      <c r="Q209" s="66" t="str">
        <f>Duluth!$D178</f>
        <v>07-SEP-15:20</v>
      </c>
      <c r="R209" s="66" t="str">
        <f>Fairbanks!$D178</f>
        <v>07-SEP-15:00</v>
      </c>
    </row>
    <row r="210" spans="1:18">
      <c r="A210" s="51"/>
      <c r="B210" s="68" t="s">
        <v>296</v>
      </c>
      <c r="C210" s="66" t="str">
        <f>Miami!$D179</f>
        <v>06-OCT-15:30</v>
      </c>
      <c r="D210" s="66" t="str">
        <f>Houston!$D179</f>
        <v>30-OCT-15:09</v>
      </c>
      <c r="E210" s="66" t="str">
        <f>Phoenix!$D179</f>
        <v>03-OCT-13:09</v>
      </c>
      <c r="F210" s="66" t="str">
        <f>Atlanta!$D179</f>
        <v>20-OCT-15:00</v>
      </c>
      <c r="G210" s="66" t="str">
        <f>LosAngeles!$D179</f>
        <v>19-OCT-15:30</v>
      </c>
      <c r="H210" s="66" t="str">
        <f>LasVegas!$D179</f>
        <v>03-OCT-15:09</v>
      </c>
      <c r="I210" s="66" t="str">
        <f>SanFrancisco!$D179</f>
        <v>13-OCT-15:09</v>
      </c>
      <c r="J210" s="66" t="str">
        <f>Baltimore!$D179</f>
        <v>03-OCT-07:00</v>
      </c>
      <c r="K210" s="66" t="str">
        <f>Albuquerque!$D179</f>
        <v>11-OCT-15:39</v>
      </c>
      <c r="L210" s="66" t="str">
        <f>Seattle!$D179</f>
        <v>17-OCT-15:09</v>
      </c>
      <c r="M210" s="66" t="str">
        <f>Chicago!$D179</f>
        <v>31-OCT-07:00</v>
      </c>
      <c r="N210" s="66" t="str">
        <f>Boulder!$D179</f>
        <v>05-OCT-15:39</v>
      </c>
      <c r="O210" s="66" t="str">
        <f>Minneapolis!$D179</f>
        <v>06-OCT-15:09</v>
      </c>
      <c r="P210" s="66" t="str">
        <f>Helena!$D179</f>
        <v>06-OCT-15:20</v>
      </c>
      <c r="Q210" s="66" t="str">
        <f>Duluth!$D179</f>
        <v>06-OCT-15:09</v>
      </c>
      <c r="R210" s="66" t="str">
        <f>Fairbanks!$D179</f>
        <v>10-OCT-07:10</v>
      </c>
    </row>
    <row r="211" spans="1:18">
      <c r="A211" s="51"/>
      <c r="B211" s="68" t="s">
        <v>297</v>
      </c>
      <c r="C211" s="66" t="str">
        <f>Miami!$D180</f>
        <v>01-NOV-15:09</v>
      </c>
      <c r="D211" s="66" t="str">
        <f>Houston!$D180</f>
        <v>27-NOV-08:00</v>
      </c>
      <c r="E211" s="66" t="str">
        <f>Phoenix!$D180</f>
        <v>13-NOV-16:10</v>
      </c>
      <c r="F211" s="66" t="str">
        <f>Atlanta!$D180</f>
        <v>22-NOV-08:00</v>
      </c>
      <c r="G211" s="66" t="str">
        <f>LosAngeles!$D180</f>
        <v>08-NOV-08:00</v>
      </c>
      <c r="H211" s="66" t="str">
        <f>LasVegas!$D180</f>
        <v>10-NOV-16:10</v>
      </c>
      <c r="I211" s="66" t="str">
        <f>SanFrancisco!$D180</f>
        <v>16-NOV-16:10</v>
      </c>
      <c r="J211" s="66" t="str">
        <f>Baltimore!$D180</f>
        <v>03-NOV-15:09</v>
      </c>
      <c r="K211" s="66" t="str">
        <f>Albuquerque!$D180</f>
        <v>08-NOV-16:10</v>
      </c>
      <c r="L211" s="66" t="str">
        <f>Seattle!$D180</f>
        <v>03-NOV-15:09</v>
      </c>
      <c r="M211" s="66" t="str">
        <f>Chicago!$D180</f>
        <v>02-NOV-07:00</v>
      </c>
      <c r="N211" s="66" t="str">
        <f>Boulder!$D180</f>
        <v>10-NOV-13:00</v>
      </c>
      <c r="O211" s="66" t="str">
        <f>Minneapolis!$D180</f>
        <v>02-NOV-15:09</v>
      </c>
      <c r="P211" s="66" t="str">
        <f>Helena!$D180</f>
        <v>21-NOV-16:10</v>
      </c>
      <c r="Q211" s="66" t="str">
        <f>Duluth!$D180</f>
        <v>30-NOV-08:20</v>
      </c>
      <c r="R211" s="66" t="str">
        <f>Fairbanks!$D180</f>
        <v>22-NOV-08:00</v>
      </c>
    </row>
    <row r="212" spans="1:18">
      <c r="A212" s="51"/>
      <c r="B212" s="68" t="s">
        <v>298</v>
      </c>
      <c r="C212" s="66" t="str">
        <f>Miami!$D181</f>
        <v>15-DEC-16:10</v>
      </c>
      <c r="D212" s="66" t="str">
        <f>Houston!$D181</f>
        <v>20-DEC-08:00</v>
      </c>
      <c r="E212" s="66" t="str">
        <f>Phoenix!$D181</f>
        <v>11-DEC-16:10</v>
      </c>
      <c r="F212" s="66" t="str">
        <f>Atlanta!$D181</f>
        <v>26-DEC-16:10</v>
      </c>
      <c r="G212" s="66" t="str">
        <f>LosAngeles!$D181</f>
        <v>18-DEC-08:00</v>
      </c>
      <c r="H212" s="66" t="str">
        <f>LasVegas!$D181</f>
        <v>05-DEC-16:10</v>
      </c>
      <c r="I212" s="66" t="str">
        <f>SanFrancisco!$D181</f>
        <v>12-DEC-08:09</v>
      </c>
      <c r="J212" s="66" t="str">
        <f>Baltimore!$D181</f>
        <v>08-DEC-08:00</v>
      </c>
      <c r="K212" s="66" t="str">
        <f>Albuquerque!$D181</f>
        <v>05-DEC-16:10</v>
      </c>
      <c r="L212" s="66" t="str">
        <f>Seattle!$D181</f>
        <v>14-DEC-08:20</v>
      </c>
      <c r="M212" s="66" t="str">
        <f>Chicago!$D181</f>
        <v>11-DEC-08:09</v>
      </c>
      <c r="N212" s="66" t="str">
        <f>Boulder!$D181</f>
        <v>01-DEC-08:30</v>
      </c>
      <c r="O212" s="66" t="str">
        <f>Minneapolis!$D181</f>
        <v>20-DEC-08:39</v>
      </c>
      <c r="P212" s="66" t="str">
        <f>Helena!$D181</f>
        <v>01-DEC-08:50</v>
      </c>
      <c r="Q212" s="66" t="str">
        <f>Duluth!$D181</f>
        <v>18-DEC-08:30</v>
      </c>
      <c r="R212" s="66" t="str">
        <f>Fairbanks!$D181</f>
        <v>28-DEC-08:20</v>
      </c>
    </row>
    <row r="213" spans="1:18" s="77" customFormat="1">
      <c r="A213" s="70" t="s">
        <v>617</v>
      </c>
      <c r="B213" s="68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</row>
    <row r="214" spans="1:18" s="77" customFormat="1">
      <c r="A214" s="51"/>
      <c r="B214" s="86" t="s">
        <v>618</v>
      </c>
      <c r="C214" s="78">
        <f>Miami!$B$4</f>
        <v>65633.8</v>
      </c>
      <c r="D214" s="78">
        <f>Houston!$B$4</f>
        <v>70505.53</v>
      </c>
      <c r="E214" s="78">
        <f>Phoenix!$B$4</f>
        <v>59014.03</v>
      </c>
      <c r="F214" s="78">
        <f>Atlanta!$B$4</f>
        <v>60364.41</v>
      </c>
      <c r="G214" s="78">
        <f>LosAngeles!$B$4</f>
        <v>50458.52</v>
      </c>
      <c r="H214" s="78">
        <f>LasVegas!$B$4</f>
        <v>60188.45</v>
      </c>
      <c r="I214" s="78">
        <f>SanFrancisco!$B$4</f>
        <v>50033.32</v>
      </c>
      <c r="J214" s="78">
        <f>Baltimore!$B$4</f>
        <v>65090.559999999998</v>
      </c>
      <c r="K214" s="78">
        <f>Albuquerque!$B$4</f>
        <v>54109.57</v>
      </c>
      <c r="L214" s="78">
        <f>Seattle!$B$4</f>
        <v>30604.75</v>
      </c>
      <c r="M214" s="78">
        <f>Chicago!$B$4</f>
        <v>63381.39</v>
      </c>
      <c r="N214" s="78">
        <f>Boulder!$B$4</f>
        <v>54150.26</v>
      </c>
      <c r="O214" s="78">
        <f>Minneapolis!$B$4</f>
        <v>62327.43</v>
      </c>
      <c r="P214" s="78">
        <f>Helena!$B$4</f>
        <v>57886.77</v>
      </c>
      <c r="Q214" s="78">
        <f>Duluth!$B$4</f>
        <v>61729.84</v>
      </c>
      <c r="R214" s="78">
        <f>Fairbanks!$B$4</f>
        <v>72549.87</v>
      </c>
    </row>
    <row r="215" spans="1:18" s="77" customFormat="1">
      <c r="A215" s="51"/>
      <c r="B215" s="87" t="s">
        <v>619</v>
      </c>
      <c r="C215" s="78">
        <f>Miami!$C$4</f>
        <v>1416.95</v>
      </c>
      <c r="D215" s="78">
        <f>Houston!$C$4</f>
        <v>1522.13</v>
      </c>
      <c r="E215" s="78">
        <f>Phoenix!$C$4</f>
        <v>1274.04</v>
      </c>
      <c r="F215" s="78">
        <f>Atlanta!$C$4</f>
        <v>1303.19</v>
      </c>
      <c r="G215" s="78">
        <f>LosAngeles!$C$4</f>
        <v>1089.3399999999999</v>
      </c>
      <c r="H215" s="78">
        <f>LasVegas!$C$4</f>
        <v>1299.3900000000001</v>
      </c>
      <c r="I215" s="78">
        <f>SanFrancisco!$C$4</f>
        <v>1080.1600000000001</v>
      </c>
      <c r="J215" s="78">
        <f>Baltimore!$C$4</f>
        <v>1405.23</v>
      </c>
      <c r="K215" s="78">
        <f>Albuquerque!$C$4</f>
        <v>1168.1600000000001</v>
      </c>
      <c r="L215" s="78">
        <f>Seattle!$C$4</f>
        <v>660.72</v>
      </c>
      <c r="M215" s="78">
        <f>Chicago!$C$4</f>
        <v>1368.33</v>
      </c>
      <c r="N215" s="78">
        <f>Boulder!$C$4</f>
        <v>1169.04</v>
      </c>
      <c r="O215" s="78">
        <f>Minneapolis!$C$4</f>
        <v>1345.57</v>
      </c>
      <c r="P215" s="78">
        <f>Helena!$C$4</f>
        <v>1249.7</v>
      </c>
      <c r="Q215" s="78">
        <f>Duluth!$C$4</f>
        <v>1332.67</v>
      </c>
      <c r="R215" s="78">
        <f>Fairbanks!$C$4</f>
        <v>1566.26</v>
      </c>
    </row>
    <row r="216" spans="1:18">
      <c r="A216" s="70" t="s">
        <v>300</v>
      </c>
      <c r="B216" s="71"/>
    </row>
    <row r="217" spans="1:18">
      <c r="A217" s="70"/>
      <c r="B217" s="72" t="s">
        <v>71</v>
      </c>
      <c r="C217" s="60">
        <f>Miami!$G$14</f>
        <v>0</v>
      </c>
      <c r="D217" s="60">
        <f>Houston!$G$14</f>
        <v>0</v>
      </c>
      <c r="E217" s="60">
        <f>Phoenix!$G$14</f>
        <v>0</v>
      </c>
      <c r="F217" s="60">
        <f>Atlanta!$G$14</f>
        <v>0</v>
      </c>
      <c r="G217" s="60">
        <f>LosAngeles!$G$14</f>
        <v>0</v>
      </c>
      <c r="H217" s="60">
        <f>LasVegas!$G$14</f>
        <v>0</v>
      </c>
      <c r="I217" s="60">
        <f>SanFrancisco!$G$14</f>
        <v>0</v>
      </c>
      <c r="J217" s="60">
        <f>Baltimore!$G$14</f>
        <v>0</v>
      </c>
      <c r="K217" s="60">
        <f>Albuquerque!$G$14</f>
        <v>0</v>
      </c>
      <c r="L217" s="60">
        <f>Seattle!$G$14</f>
        <v>0</v>
      </c>
      <c r="M217" s="60">
        <f>Chicago!$G$14</f>
        <v>0</v>
      </c>
      <c r="N217" s="60">
        <f>Boulder!$G$14</f>
        <v>0</v>
      </c>
      <c r="O217" s="60">
        <f>Minneapolis!$G$14</f>
        <v>0</v>
      </c>
      <c r="P217" s="60">
        <f>Helena!$G$14</f>
        <v>0</v>
      </c>
      <c r="Q217" s="60">
        <f>Duluth!$G$14</f>
        <v>0</v>
      </c>
      <c r="R217" s="60">
        <f>Fairbanks!$G$14</f>
        <v>0</v>
      </c>
    </row>
    <row r="218" spans="1:18">
      <c r="A218" s="70"/>
      <c r="B218" s="72" t="s">
        <v>85</v>
      </c>
      <c r="C218" s="60">
        <f>Miami!$G$21</f>
        <v>19601.490000000002</v>
      </c>
      <c r="D218" s="60">
        <f>Houston!$G$21</f>
        <v>16201.37</v>
      </c>
      <c r="E218" s="60">
        <f>Phoenix!$G$21</f>
        <v>25891.02</v>
      </c>
      <c r="F218" s="60">
        <f>Atlanta!$G$21</f>
        <v>12124.71</v>
      </c>
      <c r="G218" s="60">
        <f>LosAngeles!$G$21</f>
        <v>8392.0499999999993</v>
      </c>
      <c r="H218" s="60">
        <f>LasVegas!$G$21</f>
        <v>18765.73</v>
      </c>
      <c r="I218" s="60">
        <f>SanFrancisco!$G$21</f>
        <v>4961.9399999999996</v>
      </c>
      <c r="J218" s="60">
        <f>Baltimore!$G$21</f>
        <v>11092.61</v>
      </c>
      <c r="K218" s="60">
        <f>Albuquerque!$G$21</f>
        <v>11038.61</v>
      </c>
      <c r="L218" s="60">
        <f>Seattle!$G$21</f>
        <v>4036.61</v>
      </c>
      <c r="M218" s="60">
        <f>Chicago!$G$21</f>
        <v>7714.07</v>
      </c>
      <c r="N218" s="60">
        <f>Boulder!$G$21</f>
        <v>7971.2</v>
      </c>
      <c r="O218" s="60">
        <f>Minneapolis!$G$21</f>
        <v>6386.8</v>
      </c>
      <c r="P218" s="60">
        <f>Helena!$G$21</f>
        <v>5544.58</v>
      </c>
      <c r="Q218" s="60">
        <f>Duluth!$G$21</f>
        <v>3673.4</v>
      </c>
      <c r="R218" s="60">
        <f>Fairbanks!$G$21</f>
        <v>3693.09</v>
      </c>
    </row>
    <row r="219" spans="1:18">
      <c r="A219" s="70"/>
      <c r="B219" s="72" t="s">
        <v>87</v>
      </c>
      <c r="C219" s="60">
        <f>Miami!$G$24</f>
        <v>1504.13</v>
      </c>
      <c r="D219" s="60">
        <f>Houston!$G$24</f>
        <v>1504.13</v>
      </c>
      <c r="E219" s="60">
        <f>Phoenix!$G$24</f>
        <v>1504.13</v>
      </c>
      <c r="F219" s="60">
        <f>Atlanta!$G$24</f>
        <v>1504.13</v>
      </c>
      <c r="G219" s="60">
        <f>LosAngeles!$G$24</f>
        <v>1504.13</v>
      </c>
      <c r="H219" s="60">
        <f>LasVegas!$G$24</f>
        <v>1504.13</v>
      </c>
      <c r="I219" s="60">
        <f>SanFrancisco!$G$24</f>
        <v>1504.13</v>
      </c>
      <c r="J219" s="60">
        <f>Baltimore!$G$24</f>
        <v>1504.13</v>
      </c>
      <c r="K219" s="60">
        <f>Albuquerque!$G$24</f>
        <v>1504.13</v>
      </c>
      <c r="L219" s="60">
        <f>Seattle!$G$24</f>
        <v>1504.13</v>
      </c>
      <c r="M219" s="60">
        <f>Chicago!$G$24</f>
        <v>1504.13</v>
      </c>
      <c r="N219" s="60">
        <f>Boulder!$G$24</f>
        <v>1504.13</v>
      </c>
      <c r="O219" s="60">
        <f>Minneapolis!$G$24</f>
        <v>1504.13</v>
      </c>
      <c r="P219" s="60">
        <f>Helena!$G$24</f>
        <v>1504.13</v>
      </c>
      <c r="Q219" s="60">
        <f>Duluth!$G$24</f>
        <v>1504.13</v>
      </c>
      <c r="R219" s="60">
        <f>Fairbanks!$G$24</f>
        <v>1504.13</v>
      </c>
    </row>
    <row r="220" spans="1:18">
      <c r="A220" s="70"/>
      <c r="B220" s="71" t="s">
        <v>301</v>
      </c>
      <c r="C220" s="60">
        <f>Miami!$G$28</f>
        <v>21105.63</v>
      </c>
      <c r="D220" s="60">
        <f>Houston!$G$28</f>
        <v>17705.5</v>
      </c>
      <c r="E220" s="60">
        <f>Phoenix!$G$28</f>
        <v>27395.15</v>
      </c>
      <c r="F220" s="60">
        <f>Atlanta!$G$28</f>
        <v>13628.85</v>
      </c>
      <c r="G220" s="60">
        <f>LosAngeles!$G$28</f>
        <v>9896.18</v>
      </c>
      <c r="H220" s="60">
        <f>LasVegas!$G$28</f>
        <v>20269.87</v>
      </c>
      <c r="I220" s="60">
        <f>SanFrancisco!$G$28</f>
        <v>6466.07</v>
      </c>
      <c r="J220" s="60">
        <f>Baltimore!$G$28</f>
        <v>12596.75</v>
      </c>
      <c r="K220" s="60">
        <f>Albuquerque!$G$28</f>
        <v>12542.75</v>
      </c>
      <c r="L220" s="60">
        <f>Seattle!$G$28</f>
        <v>5540.74</v>
      </c>
      <c r="M220" s="60">
        <f>Chicago!$G$28</f>
        <v>9218.2099999999991</v>
      </c>
      <c r="N220" s="60">
        <f>Boulder!$G$28</f>
        <v>9475.33</v>
      </c>
      <c r="O220" s="60">
        <f>Minneapolis!$G$28</f>
        <v>7890.93</v>
      </c>
      <c r="P220" s="60">
        <f>Helena!$G$28</f>
        <v>7048.71</v>
      </c>
      <c r="Q220" s="60">
        <f>Duluth!$G$28</f>
        <v>5177.54</v>
      </c>
      <c r="R220" s="60">
        <f>Fairbanks!$G$28</f>
        <v>5197.22</v>
      </c>
    </row>
    <row r="221" spans="1:18">
      <c r="A221" s="70" t="s">
        <v>302</v>
      </c>
      <c r="B221" s="72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</row>
    <row r="222" spans="1:18">
      <c r="A222" s="51"/>
      <c r="B222" s="68" t="s">
        <v>303</v>
      </c>
      <c r="C222" s="60">
        <f>Miami!$H$165</f>
        <v>1504440</v>
      </c>
      <c r="D222" s="60">
        <f>Houston!$H$165</f>
        <v>1773620</v>
      </c>
      <c r="E222" s="60">
        <f>Phoenix!$H$165</f>
        <v>1543250</v>
      </c>
      <c r="F222" s="60">
        <f>Atlanta!$H$165</f>
        <v>1509330</v>
      </c>
      <c r="G222" s="60">
        <f>LosAngeles!$H$165</f>
        <v>535297.16780000005</v>
      </c>
      <c r="H222" s="60">
        <f>LasVegas!$H$165</f>
        <v>1559990</v>
      </c>
      <c r="I222" s="60">
        <f>SanFrancisco!$H$165</f>
        <v>547899.09219999996</v>
      </c>
      <c r="J222" s="60">
        <f>Baltimore!$H$165</f>
        <v>1342750</v>
      </c>
      <c r="K222" s="60">
        <f>Albuquerque!$H$165</f>
        <v>1800370</v>
      </c>
      <c r="L222" s="60">
        <f>Seattle!$H$165</f>
        <v>381115.89769999997</v>
      </c>
      <c r="M222" s="60">
        <f>Chicago!$H$165</f>
        <v>2459220</v>
      </c>
      <c r="N222" s="60">
        <f>Boulder!$H$165</f>
        <v>1772320</v>
      </c>
      <c r="O222" s="60">
        <f>Minneapolis!$H$165</f>
        <v>1619920</v>
      </c>
      <c r="P222" s="60">
        <f>Helena!$H$165</f>
        <v>1599900</v>
      </c>
      <c r="Q222" s="60">
        <f>Duluth!$H$165</f>
        <v>1583220</v>
      </c>
      <c r="R222" s="60">
        <f>Fairbanks!$H$165</f>
        <v>1483090</v>
      </c>
    </row>
    <row r="223" spans="1:18">
      <c r="A223" s="51"/>
      <c r="B223" s="52" t="s">
        <v>304</v>
      </c>
      <c r="C223" s="60">
        <f>Miami!$B$165</f>
        <v>3487940</v>
      </c>
      <c r="D223" s="60">
        <f>Houston!$B$165</f>
        <v>4467980</v>
      </c>
      <c r="E223" s="60">
        <f>Phoenix!$B$165</f>
        <v>3648140</v>
      </c>
      <c r="F223" s="60">
        <f>Atlanta!$B$165</f>
        <v>3455480</v>
      </c>
      <c r="G223" s="60">
        <f>LosAngeles!$B$165</f>
        <v>1432790</v>
      </c>
      <c r="H223" s="60">
        <f>LasVegas!$B$165</f>
        <v>3709470</v>
      </c>
      <c r="I223" s="60">
        <f>SanFrancisco!$B$165</f>
        <v>1476690</v>
      </c>
      <c r="J223" s="60">
        <f>Baltimore!$B$165</f>
        <v>3063190</v>
      </c>
      <c r="K223" s="60">
        <f>Albuquerque!$B$165</f>
        <v>4221210</v>
      </c>
      <c r="L223" s="60">
        <f>Seattle!$B$165</f>
        <v>949781.09820000001</v>
      </c>
      <c r="M223" s="60">
        <f>Chicago!$B$165</f>
        <v>5745580</v>
      </c>
      <c r="N223" s="60">
        <f>Boulder!$B$165</f>
        <v>4171220</v>
      </c>
      <c r="O223" s="60">
        <f>Minneapolis!$B$165</f>
        <v>3824730</v>
      </c>
      <c r="P223" s="60">
        <f>Helena!$B$165</f>
        <v>3787550</v>
      </c>
      <c r="Q223" s="60">
        <f>Duluth!$B$165</f>
        <v>3757560</v>
      </c>
      <c r="R223" s="60">
        <f>Fairbanks!$B$165</f>
        <v>3838610</v>
      </c>
    </row>
    <row r="224" spans="1:18">
      <c r="A224" s="51"/>
      <c r="B224" s="68" t="s">
        <v>305</v>
      </c>
      <c r="C224" s="60">
        <f>Miami!$C$165</f>
        <v>6132.6544999999996</v>
      </c>
      <c r="D224" s="60">
        <f>Houston!$C$165</f>
        <v>5818.7529000000004</v>
      </c>
      <c r="E224" s="60">
        <f>Phoenix!$C$165</f>
        <v>6086.5403999999999</v>
      </c>
      <c r="F224" s="60">
        <f>Atlanta!$C$165</f>
        <v>6529.8220000000001</v>
      </c>
      <c r="G224" s="60">
        <f>LosAngeles!$C$165</f>
        <v>1228.6419000000001</v>
      </c>
      <c r="H224" s="60">
        <f>LasVegas!$C$165</f>
        <v>6023.9368000000004</v>
      </c>
      <c r="I224" s="60">
        <f>SanFrancisco!$C$165</f>
        <v>1273.2521999999999</v>
      </c>
      <c r="J224" s="60">
        <f>Baltimore!$C$165</f>
        <v>5870.8706000000002</v>
      </c>
      <c r="K224" s="60">
        <f>Albuquerque!$C$165</f>
        <v>7291.8176999999996</v>
      </c>
      <c r="L224" s="60">
        <f>Seattle!$C$165</f>
        <v>1351.3488</v>
      </c>
      <c r="M224" s="60">
        <f>Chicago!$C$165</f>
        <v>10138.001200000001</v>
      </c>
      <c r="N224" s="60">
        <f>Boulder!$C$165</f>
        <v>7136.8608000000004</v>
      </c>
      <c r="O224" s="60">
        <f>Minneapolis!$C$165</f>
        <v>6570.1872000000003</v>
      </c>
      <c r="P224" s="60">
        <f>Helena!$C$165</f>
        <v>6427.9139999999998</v>
      </c>
      <c r="Q224" s="60">
        <f>Duluth!$C$165</f>
        <v>6368.4652999999998</v>
      </c>
      <c r="R224" s="60">
        <f>Fairbanks!$C$165</f>
        <v>4488.8380999999999</v>
      </c>
    </row>
    <row r="225" spans="1:18">
      <c r="A225" s="51"/>
      <c r="B225" s="68" t="s">
        <v>306</v>
      </c>
      <c r="C225" s="60">
        <f>Miami!$D$165</f>
        <v>23362.839800000002</v>
      </c>
      <c r="D225" s="60">
        <f>Houston!$D$165</f>
        <v>24706.4395</v>
      </c>
      <c r="E225" s="60">
        <f>Phoenix!$D$165</f>
        <v>20089.7</v>
      </c>
      <c r="F225" s="60">
        <f>Atlanta!$D$165</f>
        <v>16649.0098</v>
      </c>
      <c r="G225" s="60">
        <f>LosAngeles!$D$165</f>
        <v>12915.9056</v>
      </c>
      <c r="H225" s="60">
        <f>LasVegas!$D$165</f>
        <v>24985.713599999999</v>
      </c>
      <c r="I225" s="60">
        <f>SanFrancisco!$D$165</f>
        <v>12065.9509</v>
      </c>
      <c r="J225" s="60">
        <f>Baltimore!$D$165</f>
        <v>17076.794300000001</v>
      </c>
      <c r="K225" s="60">
        <f>Albuquerque!$D$165</f>
        <v>18746.348000000002</v>
      </c>
      <c r="L225" s="60">
        <f>Seattle!$D$165</f>
        <v>3127.5306999999998</v>
      </c>
      <c r="M225" s="60">
        <f>Chicago!$D$165</f>
        <v>29534.191500000001</v>
      </c>
      <c r="N225" s="60">
        <f>Boulder!$D$165</f>
        <v>18153.0278</v>
      </c>
      <c r="O225" s="60">
        <f>Minneapolis!$D$165</f>
        <v>10106.704100000001</v>
      </c>
      <c r="P225" s="60">
        <f>Helena!$D$165</f>
        <v>10830.316199999999</v>
      </c>
      <c r="Q225" s="60">
        <f>Duluth!$D$165</f>
        <v>9648.0998999999993</v>
      </c>
      <c r="R225" s="60">
        <f>Fairbanks!$D$165</f>
        <v>21022.105299999999</v>
      </c>
    </row>
    <row r="226" spans="1:18">
      <c r="A226" s="51"/>
      <c r="B226" s="68" t="s">
        <v>307</v>
      </c>
      <c r="C226" s="60">
        <f>Miami!$E$165</f>
        <v>0</v>
      </c>
      <c r="D226" s="60">
        <f>Houston!$E$165</f>
        <v>0</v>
      </c>
      <c r="E226" s="60">
        <f>Phoenix!$E$165</f>
        <v>0</v>
      </c>
      <c r="F226" s="60">
        <f>Atlanta!$E$165</f>
        <v>0</v>
      </c>
      <c r="G226" s="60">
        <f>LosAngeles!$E$165</f>
        <v>0</v>
      </c>
      <c r="H226" s="60">
        <f>LasVegas!$E$165</f>
        <v>0</v>
      </c>
      <c r="I226" s="60">
        <f>SanFrancisco!$E$165</f>
        <v>0</v>
      </c>
      <c r="J226" s="60">
        <f>Baltimore!$E$165</f>
        <v>0</v>
      </c>
      <c r="K226" s="60">
        <f>Albuquerque!$E$165</f>
        <v>0</v>
      </c>
      <c r="L226" s="60">
        <f>Seattle!$E$165</f>
        <v>0</v>
      </c>
      <c r="M226" s="60">
        <f>Chicago!$E$165</f>
        <v>0</v>
      </c>
      <c r="N226" s="60">
        <f>Boulder!$E$165</f>
        <v>0</v>
      </c>
      <c r="O226" s="60">
        <f>Minneapolis!$E$165</f>
        <v>0</v>
      </c>
      <c r="P226" s="60">
        <f>Helena!$E$165</f>
        <v>0</v>
      </c>
      <c r="Q226" s="60">
        <f>Duluth!$E$165</f>
        <v>0</v>
      </c>
      <c r="R226" s="60">
        <f>Fairbanks!$E$165</f>
        <v>0</v>
      </c>
    </row>
    <row r="227" spans="1:18">
      <c r="A227" s="51"/>
      <c r="B227" s="68" t="s">
        <v>308</v>
      </c>
      <c r="C227" s="73">
        <f>Miami!$F$165</f>
        <v>0.1065</v>
      </c>
      <c r="D227" s="73">
        <f>Houston!$F$165</f>
        <v>6.9699999999999998E-2</v>
      </c>
      <c r="E227" s="73">
        <f>Phoenix!$F$165</f>
        <v>5.4699999999999999E-2</v>
      </c>
      <c r="F227" s="73">
        <f>Atlanta!$F$165</f>
        <v>6.0999999999999999E-2</v>
      </c>
      <c r="G227" s="73">
        <f>LosAngeles!$F$165</f>
        <v>5.8999999999999999E-3</v>
      </c>
      <c r="H227" s="73">
        <f>LasVegas!$F$165</f>
        <v>4.7E-2</v>
      </c>
      <c r="I227" s="73">
        <f>SanFrancisco!$F$165</f>
        <v>5.7999999999999996E-3</v>
      </c>
      <c r="J227" s="73">
        <f>Baltimore!$F$165</f>
        <v>6.93E-2</v>
      </c>
      <c r="K227" s="73">
        <f>Albuquerque!$F$165</f>
        <v>7.3300000000000004E-2</v>
      </c>
      <c r="L227" s="73">
        <f>Seattle!$F$165</f>
        <v>1.2699999999999999E-2</v>
      </c>
      <c r="M227" s="73">
        <f>Chicago!$F$165</f>
        <v>8.9700000000000002E-2</v>
      </c>
      <c r="N227" s="73">
        <f>Boulder!$F$165</f>
        <v>7.1099999999999997E-2</v>
      </c>
      <c r="O227" s="73">
        <f>Minneapolis!$F$165</f>
        <v>7.46E-2</v>
      </c>
      <c r="P227" s="73">
        <f>Helena!$F$165</f>
        <v>7.5800000000000006E-2</v>
      </c>
      <c r="Q227" s="73">
        <f>Duluth!$F$165</f>
        <v>7.1400000000000005E-2</v>
      </c>
      <c r="R227" s="73">
        <f>Fairbanks!$F$165</f>
        <v>7.2999999999999995E-2</v>
      </c>
    </row>
    <row r="228" spans="1:18">
      <c r="A228" s="51"/>
      <c r="B228" s="68" t="s">
        <v>333</v>
      </c>
      <c r="C228" s="60">
        <f>10^(-3)*Miami!$G$165</f>
        <v>2891.46</v>
      </c>
      <c r="D228" s="60">
        <f>10^(-3)*Houston!$G$165</f>
        <v>8427.5</v>
      </c>
      <c r="E228" s="60">
        <f>10^(-3)*Phoenix!$G$165</f>
        <v>148398</v>
      </c>
      <c r="F228" s="60">
        <f>10^(-3)*Atlanta!$G$165</f>
        <v>29614</v>
      </c>
      <c r="G228" s="60">
        <f>10^(-3)*LosAngeles!$G$165</f>
        <v>77931.100000000006</v>
      </c>
      <c r="H228" s="60">
        <f>10^(-3)*LasVegas!$G$165</f>
        <v>124609</v>
      </c>
      <c r="I228" s="60">
        <f>10^(-3)*SanFrancisco!$G$165</f>
        <v>72798.400000000009</v>
      </c>
      <c r="J228" s="60">
        <f>10^(-3)*Baltimore!$G$165</f>
        <v>1062.02</v>
      </c>
      <c r="K228" s="60">
        <f>10^(-3)*Albuquerque!$G$165</f>
        <v>19492.600000000002</v>
      </c>
      <c r="L228" s="60">
        <f>10^(-3)*Seattle!$G$165</f>
        <v>41324.1</v>
      </c>
      <c r="M228" s="60">
        <f>10^(-3)*Chicago!$G$165</f>
        <v>6798.68</v>
      </c>
      <c r="N228" s="60">
        <f>10^(-3)*Boulder!$G$165</f>
        <v>18875.2</v>
      </c>
      <c r="O228" s="60">
        <f>10^(-3)*Minneapolis!$G$165</f>
        <v>6642.09</v>
      </c>
      <c r="P228" s="60">
        <f>10^(-3)*Helena!$G$165</f>
        <v>256890</v>
      </c>
      <c r="Q228" s="60">
        <f>10^(-3)*Duluth!$G$165</f>
        <v>6340.33</v>
      </c>
      <c r="R228" s="60">
        <f>10^(-3)*Fairbanks!$G$165</f>
        <v>4218.33</v>
      </c>
    </row>
    <row r="229" spans="1:18">
      <c r="B229" s="65"/>
      <c r="C229" s="66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1:18">
      <c r="B230" s="65"/>
      <c r="C230" s="66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</row>
    <row r="231" spans="1:18">
      <c r="B231" s="65"/>
      <c r="C231" s="66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</row>
    <row r="232" spans="1:18">
      <c r="B232" s="65"/>
      <c r="C232" s="6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1:18">
      <c r="B233" s="65"/>
      <c r="C233" s="66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1:18">
      <c r="B234" s="65"/>
      <c r="C234" s="66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</row>
    <row r="235" spans="1:18">
      <c r="B235" s="65"/>
      <c r="C235" s="66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</row>
    <row r="236" spans="1:18">
      <c r="B236" s="65"/>
      <c r="C236" s="6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1:18">
      <c r="B237" s="65"/>
      <c r="C237" s="66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1:18">
      <c r="B238" s="65"/>
      <c r="C238" s="66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</row>
    <row r="239" spans="1:18">
      <c r="B239" s="65"/>
      <c r="C239" s="66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</row>
    <row r="240" spans="1:18">
      <c r="B240" s="65"/>
      <c r="C240" s="6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>
      <c r="B241" s="65"/>
      <c r="C241" s="66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65"/>
      <c r="C242" s="66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</row>
    <row r="243" spans="2:18">
      <c r="B243" s="65"/>
      <c r="C243" s="66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</row>
    <row r="244" spans="2:18">
      <c r="B244" s="65"/>
      <c r="C244" s="6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>
      <c r="B245" s="65"/>
      <c r="C245" s="66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</row>
    <row r="246" spans="2:18">
      <c r="B246" s="65"/>
      <c r="C246" s="66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</row>
    <row r="247" spans="2:18">
      <c r="B247" s="65"/>
      <c r="C247" s="66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</row>
    <row r="248" spans="2:18">
      <c r="B248" s="65"/>
      <c r="C248" s="6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>
      <c r="B249" s="65"/>
      <c r="C249" s="66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</row>
    <row r="250" spans="2:18">
      <c r="B250" s="65"/>
      <c r="C250" s="66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</row>
    <row r="252" spans="2:18">
      <c r="B252" s="64"/>
    </row>
    <row r="253" spans="2:18">
      <c r="B253" s="65"/>
      <c r="C253" s="66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</row>
    <row r="254" spans="2:18">
      <c r="B254" s="65"/>
      <c r="C254" s="66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</row>
    <row r="255" spans="2:18">
      <c r="B255" s="65"/>
      <c r="C255" s="66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</row>
    <row r="256" spans="2:18">
      <c r="B256" s="65"/>
      <c r="C256" s="6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>
      <c r="B257" s="65"/>
      <c r="C257" s="66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</row>
    <row r="258" spans="2:18">
      <c r="B258" s="65"/>
      <c r="C258" s="66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</row>
    <row r="259" spans="2:18">
      <c r="B259" s="65"/>
      <c r="C259" s="66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</row>
    <row r="260" spans="2:18">
      <c r="B260" s="65"/>
      <c r="C260" s="6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>
      <c r="B261" s="65"/>
      <c r="C261" s="66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</row>
    <row r="262" spans="2:18">
      <c r="B262" s="65"/>
      <c r="C262" s="66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</row>
    <row r="263" spans="2:18">
      <c r="B263" s="65"/>
      <c r="C263" s="66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</row>
    <row r="264" spans="2:18">
      <c r="B264" s="65"/>
      <c r="C264" s="6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>
      <c r="B265" s="65"/>
      <c r="C265" s="66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</row>
    <row r="266" spans="2:18">
      <c r="B266" s="65"/>
      <c r="C266" s="66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</row>
    <row r="267" spans="2:18">
      <c r="B267" s="65"/>
      <c r="C267" s="66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</row>
    <row r="268" spans="2:18">
      <c r="B268" s="65"/>
      <c r="C268" s="6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>
      <c r="B269" s="65"/>
      <c r="C269" s="66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</row>
    <row r="270" spans="2:18">
      <c r="B270" s="65"/>
      <c r="C270" s="66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</row>
    <row r="271" spans="2:18">
      <c r="B271" s="65"/>
      <c r="C271" s="66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</row>
    <row r="272" spans="2:18">
      <c r="B272" s="65"/>
      <c r="C272" s="6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>
      <c r="B273" s="65"/>
      <c r="C273" s="66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</row>
    <row r="274" spans="2:18">
      <c r="B274" s="65"/>
      <c r="C274" s="66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</row>
    <row r="275" spans="2:18">
      <c r="B275" s="65"/>
      <c r="C275" s="66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</row>
    <row r="276" spans="2:18">
      <c r="B276" s="65"/>
      <c r="C276" s="6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>
      <c r="B277" s="65"/>
      <c r="C277" s="66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</row>
    <row r="278" spans="2:18">
      <c r="B278" s="65"/>
      <c r="C278" s="66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</row>
    <row r="279" spans="2:18">
      <c r="B279" s="65"/>
      <c r="C279" s="66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</row>
    <row r="280" spans="2:18">
      <c r="B280" s="65"/>
      <c r="C280" s="6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>
      <c r="B281" s="65"/>
      <c r="C281" s="66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</row>
    <row r="283" spans="2:18">
      <c r="B283" s="64"/>
    </row>
    <row r="284" spans="2:18">
      <c r="B284" s="65"/>
      <c r="C284" s="6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>
      <c r="B285" s="65"/>
      <c r="C285" s="66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</row>
    <row r="286" spans="2:18">
      <c r="B286" s="65"/>
      <c r="C286" s="66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</row>
    <row r="287" spans="2:18">
      <c r="B287" s="65"/>
      <c r="C287" s="66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</row>
    <row r="288" spans="2:18">
      <c r="B288" s="65"/>
      <c r="C288" s="6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>
      <c r="B289" s="65"/>
      <c r="C289" s="66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</row>
    <row r="290" spans="2:18">
      <c r="B290" s="65"/>
      <c r="C290" s="66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</row>
    <row r="291" spans="2:18">
      <c r="B291" s="65"/>
      <c r="C291" s="66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</row>
    <row r="292" spans="2:18">
      <c r="B292" s="65"/>
      <c r="C292" s="6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>
      <c r="B293" s="65"/>
      <c r="C293" s="66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</row>
    <row r="294" spans="2:18">
      <c r="B294" s="65"/>
      <c r="C294" s="66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</row>
    <row r="295" spans="2:18">
      <c r="B295" s="65"/>
      <c r="C295" s="66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</row>
    <row r="296" spans="2:18">
      <c r="B296" s="65"/>
      <c r="C296" s="6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>
      <c r="B297" s="65"/>
      <c r="C297" s="66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</row>
    <row r="298" spans="2:18">
      <c r="B298" s="65"/>
      <c r="C298" s="66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</row>
    <row r="299" spans="2:18">
      <c r="B299" s="65"/>
      <c r="C299" s="66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</row>
    <row r="300" spans="2:18">
      <c r="B300" s="65"/>
      <c r="C300" s="6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>
      <c r="B301" s="65"/>
      <c r="C301" s="66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</row>
    <row r="302" spans="2:18">
      <c r="B302" s="65"/>
      <c r="C302" s="66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</row>
    <row r="303" spans="2:18">
      <c r="B303" s="65"/>
      <c r="C303" s="66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</row>
    <row r="304" spans="2:18">
      <c r="B304" s="65"/>
      <c r="C304" s="6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>
      <c r="B305" s="65"/>
      <c r="C305" s="66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</row>
    <row r="306" spans="2:18">
      <c r="B306" s="65"/>
      <c r="C306" s="66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</row>
    <row r="307" spans="2:18">
      <c r="B307" s="65"/>
      <c r="C307" s="66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</row>
    <row r="308" spans="2:18">
      <c r="B308" s="65"/>
      <c r="C308" s="6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>
      <c r="B309" s="65"/>
      <c r="C309" s="66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</row>
    <row r="310" spans="2:18">
      <c r="B310" s="65"/>
      <c r="C310" s="66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</row>
    <row r="311" spans="2:18">
      <c r="B311" s="65"/>
      <c r="C311" s="66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</row>
    <row r="312" spans="2:18">
      <c r="B312" s="65"/>
      <c r="C312" s="6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4" spans="2:18">
      <c r="B314" s="64"/>
    </row>
    <row r="315" spans="2:18">
      <c r="B315" s="65"/>
      <c r="C315" s="66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</row>
    <row r="316" spans="2:18">
      <c r="B316" s="65"/>
      <c r="C316" s="6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>
      <c r="B317" s="65"/>
      <c r="C317" s="66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65"/>
      <c r="C318" s="66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</row>
    <row r="319" spans="2:18">
      <c r="B319" s="65"/>
      <c r="C319" s="66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</row>
    <row r="320" spans="2:18">
      <c r="B320" s="65"/>
      <c r="C320" s="6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>
      <c r="B321" s="65"/>
      <c r="C321" s="66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</row>
    <row r="322" spans="2:18">
      <c r="B322" s="65"/>
      <c r="C322" s="66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</row>
    <row r="323" spans="2:18">
      <c r="B323" s="65"/>
      <c r="C323" s="66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</row>
    <row r="324" spans="2:18">
      <c r="B324" s="65"/>
      <c r="C324" s="6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>
      <c r="B325" s="65"/>
      <c r="C325" s="66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</row>
    <row r="326" spans="2:18">
      <c r="B326" s="65"/>
      <c r="C326" s="66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</row>
    <row r="327" spans="2:18">
      <c r="B327" s="65"/>
      <c r="C327" s="66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</row>
    <row r="328" spans="2:18">
      <c r="B328" s="65"/>
      <c r="C328" s="6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>
      <c r="B329" s="65"/>
      <c r="C329" s="66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</row>
    <row r="330" spans="2:18">
      <c r="B330" s="65"/>
      <c r="C330" s="66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</row>
    <row r="331" spans="2:18">
      <c r="B331" s="65"/>
      <c r="C331" s="66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</row>
    <row r="332" spans="2:18">
      <c r="B332" s="65"/>
      <c r="C332" s="6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>
      <c r="B333" s="65"/>
      <c r="C333" s="66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</row>
    <row r="334" spans="2:18">
      <c r="B334" s="65"/>
      <c r="C334" s="66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</row>
    <row r="335" spans="2:18">
      <c r="B335" s="65"/>
      <c r="C335" s="66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</row>
    <row r="336" spans="2:18">
      <c r="B336" s="65"/>
      <c r="C336" s="6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>
      <c r="B337" s="65"/>
      <c r="C337" s="66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</row>
    <row r="338" spans="2:18">
      <c r="B338" s="65"/>
      <c r="C338" s="66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</row>
    <row r="339" spans="2:18">
      <c r="B339" s="65"/>
      <c r="C339" s="66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</row>
    <row r="340" spans="2:18">
      <c r="B340" s="65"/>
      <c r="C340" s="6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>
      <c r="B341" s="65"/>
      <c r="C341" s="66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</row>
    <row r="342" spans="2:18">
      <c r="B342" s="65"/>
      <c r="C342" s="66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</row>
    <row r="343" spans="2:18">
      <c r="B343" s="65"/>
      <c r="C343" s="66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</row>
    <row r="345" spans="2:18">
      <c r="B345" s="64"/>
    </row>
    <row r="346" spans="2:18">
      <c r="B346" s="65"/>
      <c r="C346" s="66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</row>
    <row r="347" spans="2:18">
      <c r="B347" s="65"/>
      <c r="C347" s="66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</row>
    <row r="348" spans="2:18">
      <c r="B348" s="65"/>
      <c r="C348" s="6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>
      <c r="B349" s="65"/>
      <c r="C349" s="66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</row>
    <row r="350" spans="2:18">
      <c r="B350" s="65"/>
      <c r="C350" s="66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</row>
    <row r="351" spans="2:18">
      <c r="B351" s="65"/>
      <c r="C351" s="66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</row>
    <row r="352" spans="2:18">
      <c r="B352" s="65"/>
      <c r="C352" s="6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>
      <c r="B353" s="65"/>
      <c r="C353" s="66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</row>
    <row r="354" spans="2:18">
      <c r="B354" s="65"/>
      <c r="C354" s="66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</row>
    <row r="355" spans="2:18">
      <c r="B355" s="65"/>
      <c r="C355" s="66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</row>
    <row r="356" spans="2:18">
      <c r="B356" s="65"/>
      <c r="C356" s="6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>
      <c r="B357" s="65"/>
      <c r="C357" s="66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</row>
    <row r="358" spans="2:18">
      <c r="B358" s="65"/>
      <c r="C358" s="66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</row>
    <row r="359" spans="2:18">
      <c r="B359" s="65"/>
      <c r="C359" s="66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</row>
    <row r="360" spans="2:18">
      <c r="B360" s="65"/>
      <c r="C360" s="6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>
      <c r="B361" s="65"/>
      <c r="C361" s="66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</row>
    <row r="362" spans="2:18">
      <c r="B362" s="65"/>
      <c r="C362" s="66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</row>
    <row r="363" spans="2:18">
      <c r="B363" s="65"/>
      <c r="C363" s="66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</row>
    <row r="364" spans="2:18">
      <c r="B364" s="65"/>
      <c r="C364" s="6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>
      <c r="B365" s="65"/>
      <c r="C365" s="66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</row>
    <row r="366" spans="2:18">
      <c r="B366" s="65"/>
      <c r="C366" s="66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</row>
    <row r="367" spans="2:18">
      <c r="B367" s="65"/>
      <c r="C367" s="66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</row>
    <row r="368" spans="2:18">
      <c r="B368" s="65"/>
      <c r="C368" s="6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>
      <c r="B369" s="65"/>
      <c r="C369" s="66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</row>
    <row r="370" spans="2:18">
      <c r="B370" s="65"/>
      <c r="C370" s="66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</row>
    <row r="371" spans="2:18">
      <c r="B371" s="65"/>
      <c r="C371" s="66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</row>
    <row r="372" spans="2:18">
      <c r="B372" s="65"/>
      <c r="C372" s="6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>
      <c r="B373" s="65"/>
      <c r="C373" s="66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</row>
    <row r="374" spans="2:18">
      <c r="B374" s="65"/>
      <c r="C374" s="66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</row>
    <row r="376" spans="2:18">
      <c r="B376" s="64"/>
    </row>
    <row r="377" spans="2:18">
      <c r="B377" s="65"/>
      <c r="C377" s="66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</row>
    <row r="378" spans="2:18">
      <c r="B378" s="65"/>
      <c r="C378" s="66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</row>
    <row r="379" spans="2:18">
      <c r="B379" s="65"/>
      <c r="C379" s="66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</row>
    <row r="380" spans="2:18">
      <c r="B380" s="65"/>
      <c r="C380" s="6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>
      <c r="B381" s="65"/>
      <c r="C381" s="66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</row>
    <row r="382" spans="2:18">
      <c r="B382" s="65"/>
      <c r="C382" s="66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</row>
    <row r="383" spans="2:18">
      <c r="B383" s="65"/>
      <c r="C383" s="66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</row>
    <row r="384" spans="2:18">
      <c r="B384" s="65"/>
      <c r="C384" s="6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>
      <c r="B385" s="65"/>
      <c r="C385" s="66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</row>
    <row r="386" spans="2:18">
      <c r="B386" s="65"/>
      <c r="C386" s="66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</row>
    <row r="387" spans="2:18">
      <c r="B387" s="65"/>
      <c r="C387" s="66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</row>
    <row r="388" spans="2:18">
      <c r="B388" s="65"/>
      <c r="C388" s="6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>
      <c r="B389" s="65"/>
      <c r="C389" s="66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</row>
    <row r="390" spans="2:18">
      <c r="B390" s="65"/>
      <c r="C390" s="66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</row>
    <row r="391" spans="2:18">
      <c r="B391" s="65"/>
      <c r="C391" s="66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</row>
    <row r="392" spans="2:18">
      <c r="B392" s="65"/>
      <c r="C392" s="6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>
      <c r="B393" s="65"/>
      <c r="C393" s="66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</row>
    <row r="394" spans="2:18">
      <c r="B394" s="65"/>
      <c r="C394" s="66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</row>
    <row r="395" spans="2:18">
      <c r="B395" s="65"/>
      <c r="C395" s="66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</row>
    <row r="396" spans="2:18">
      <c r="B396" s="65"/>
      <c r="C396" s="6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>
      <c r="B397" s="65"/>
      <c r="C397" s="66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</row>
    <row r="398" spans="2:18">
      <c r="B398" s="65"/>
      <c r="C398" s="66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</row>
    <row r="399" spans="2:18">
      <c r="B399" s="65"/>
      <c r="C399" s="66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</row>
    <row r="400" spans="2:18">
      <c r="B400" s="65"/>
      <c r="C400" s="6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>
      <c r="B401" s="65"/>
      <c r="C401" s="66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</row>
    <row r="402" spans="2:18">
      <c r="B402" s="65"/>
      <c r="C402" s="66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</row>
    <row r="403" spans="2:18">
      <c r="B403" s="65"/>
      <c r="C403" s="66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</row>
    <row r="404" spans="2:18">
      <c r="B404" s="65"/>
      <c r="C404" s="6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>
      <c r="B405" s="65"/>
      <c r="C405" s="66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</row>
    <row r="407" spans="2:18">
      <c r="B407" s="64"/>
    </row>
    <row r="408" spans="2:18">
      <c r="B408" s="65"/>
      <c r="C408" s="6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>
      <c r="B409" s="65"/>
      <c r="C409" s="66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</row>
    <row r="410" spans="2:18">
      <c r="B410" s="65"/>
      <c r="C410" s="66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</row>
    <row r="411" spans="2:18">
      <c r="B411" s="65"/>
      <c r="C411" s="66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</row>
    <row r="412" spans="2:18">
      <c r="B412" s="65"/>
      <c r="C412" s="6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>
      <c r="B413" s="65"/>
      <c r="C413" s="66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</row>
    <row r="414" spans="2:18">
      <c r="B414" s="65"/>
      <c r="C414" s="66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</row>
    <row r="415" spans="2:18">
      <c r="B415" s="65"/>
      <c r="C415" s="66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</row>
    <row r="416" spans="2:18">
      <c r="B416" s="65"/>
      <c r="C416" s="6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>
      <c r="B417" s="65"/>
      <c r="C417" s="66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</row>
    <row r="418" spans="2:18">
      <c r="B418" s="65"/>
      <c r="C418" s="66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</row>
    <row r="419" spans="2:18">
      <c r="B419" s="65"/>
      <c r="C419" s="66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</row>
    <row r="420" spans="2:18">
      <c r="B420" s="65"/>
      <c r="C420" s="6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>
      <c r="B421" s="65"/>
      <c r="C421" s="66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</row>
    <row r="422" spans="2:18">
      <c r="B422" s="65"/>
      <c r="C422" s="66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</row>
    <row r="423" spans="2:18">
      <c r="B423" s="65"/>
      <c r="C423" s="66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</row>
    <row r="424" spans="2:18">
      <c r="B424" s="65"/>
      <c r="C424" s="6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>
      <c r="B425" s="65"/>
      <c r="C425" s="66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</row>
    <row r="426" spans="2:18">
      <c r="B426" s="65"/>
      <c r="C426" s="66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</row>
    <row r="427" spans="2:18">
      <c r="B427" s="65"/>
      <c r="C427" s="66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</row>
    <row r="428" spans="2:18">
      <c r="B428" s="65"/>
      <c r="C428" s="6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>
      <c r="B429" s="65"/>
      <c r="C429" s="66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</row>
    <row r="430" spans="2:18">
      <c r="B430" s="65"/>
      <c r="C430" s="66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</row>
    <row r="431" spans="2:18">
      <c r="B431" s="65"/>
      <c r="C431" s="66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</row>
    <row r="432" spans="2:18">
      <c r="B432" s="65"/>
      <c r="C432" s="6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>
      <c r="B433" s="65"/>
      <c r="C433" s="66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</row>
    <row r="434" spans="2:18">
      <c r="B434" s="65"/>
      <c r="C434" s="66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</row>
    <row r="435" spans="2:18">
      <c r="B435" s="65"/>
      <c r="C435" s="66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</row>
    <row r="436" spans="2:18">
      <c r="B436" s="65"/>
      <c r="C436" s="6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8" spans="2:18">
      <c r="B438" s="64"/>
    </row>
    <row r="439" spans="2:18">
      <c r="B439" s="65"/>
      <c r="C439" s="66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</row>
    <row r="440" spans="2:18">
      <c r="B440" s="65"/>
      <c r="C440" s="6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>
      <c r="B441" s="65"/>
      <c r="C441" s="66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</row>
    <row r="442" spans="2:18">
      <c r="B442" s="65"/>
      <c r="C442" s="66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</row>
    <row r="443" spans="2:18">
      <c r="B443" s="65"/>
      <c r="C443" s="66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</row>
    <row r="444" spans="2:18">
      <c r="B444" s="65"/>
      <c r="C444" s="6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>
      <c r="B445" s="65"/>
      <c r="C445" s="66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</row>
    <row r="446" spans="2:18">
      <c r="B446" s="65"/>
      <c r="C446" s="66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</row>
    <row r="447" spans="2:18">
      <c r="B447" s="65"/>
      <c r="C447" s="66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</row>
    <row r="448" spans="2:18">
      <c r="B448" s="65"/>
      <c r="C448" s="6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>
      <c r="B449" s="65"/>
      <c r="C449" s="66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</row>
    <row r="450" spans="2:18">
      <c r="B450" s="65"/>
      <c r="C450" s="66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</row>
    <row r="451" spans="2:18">
      <c r="B451" s="65"/>
      <c r="C451" s="66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</row>
    <row r="452" spans="2:18">
      <c r="B452" s="65"/>
      <c r="C452" s="6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>
      <c r="B453" s="65"/>
      <c r="C453" s="66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</row>
    <row r="454" spans="2:18">
      <c r="B454" s="65"/>
      <c r="C454" s="66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</row>
    <row r="455" spans="2:18">
      <c r="B455" s="65"/>
      <c r="C455" s="66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</row>
    <row r="456" spans="2:18">
      <c r="B456" s="65"/>
      <c r="C456" s="6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>
      <c r="B457" s="65"/>
      <c r="C457" s="66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</row>
    <row r="458" spans="2:18">
      <c r="B458" s="65"/>
      <c r="C458" s="66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</row>
    <row r="459" spans="2:18">
      <c r="B459" s="65"/>
      <c r="C459" s="66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</row>
    <row r="460" spans="2:18">
      <c r="B460" s="65"/>
      <c r="C460" s="6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>
      <c r="B461" s="65"/>
      <c r="C461" s="66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65"/>
      <c r="C462" s="66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</row>
    <row r="463" spans="2:18">
      <c r="B463" s="65"/>
      <c r="C463" s="66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</row>
    <row r="464" spans="2:18">
      <c r="B464" s="65"/>
      <c r="C464" s="6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>
      <c r="B465" s="65"/>
      <c r="C465" s="66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65"/>
      <c r="C466" s="66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</row>
    <row r="467" spans="2:18">
      <c r="B467" s="65"/>
      <c r="C467" s="66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</row>
    <row r="469" spans="2:18">
      <c r="B469" s="64"/>
    </row>
    <row r="470" spans="2:18">
      <c r="B470" s="65"/>
      <c r="C470" s="66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</row>
    <row r="471" spans="2:18">
      <c r="B471" s="65"/>
      <c r="C471" s="66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</row>
    <row r="472" spans="2:18">
      <c r="B472" s="65"/>
      <c r="C472" s="6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>
      <c r="B473" s="65"/>
      <c r="C473" s="66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65"/>
      <c r="C474" s="66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</row>
    <row r="475" spans="2:18">
      <c r="B475" s="65"/>
      <c r="C475" s="66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</row>
    <row r="476" spans="2:18">
      <c r="B476" s="65"/>
      <c r="C476" s="6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>
      <c r="B477" s="65"/>
      <c r="C477" s="66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65"/>
      <c r="C478" s="66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</row>
    <row r="479" spans="2:18">
      <c r="B479" s="65"/>
      <c r="C479" s="66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</row>
    <row r="480" spans="2:18">
      <c r="B480" s="65"/>
      <c r="C480" s="6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>
      <c r="B481" s="65"/>
      <c r="C481" s="66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65"/>
      <c r="C482" s="66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</row>
    <row r="483" spans="2:18">
      <c r="B483" s="65"/>
      <c r="C483" s="66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</row>
    <row r="484" spans="2:18">
      <c r="B484" s="65"/>
      <c r="C484" s="66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</row>
    <row r="485" spans="2:18">
      <c r="B485" s="65"/>
      <c r="C485" s="66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</row>
    <row r="486" spans="2:18">
      <c r="B486" s="65"/>
      <c r="C486" s="66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</row>
    <row r="487" spans="2:18">
      <c r="B487" s="65"/>
      <c r="C487" s="66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</row>
    <row r="488" spans="2:18">
      <c r="B488" s="65"/>
      <c r="C488" s="66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</row>
    <row r="489" spans="2:18">
      <c r="B489" s="65"/>
      <c r="C489" s="66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</row>
    <row r="490" spans="2:18">
      <c r="B490" s="65"/>
      <c r="C490" s="66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</row>
    <row r="491" spans="2:18">
      <c r="B491" s="65"/>
      <c r="C491" s="66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</row>
    <row r="492" spans="2:18">
      <c r="B492" s="65"/>
      <c r="C492" s="66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</row>
    <row r="493" spans="2:18">
      <c r="B493" s="65"/>
      <c r="C493" s="66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</row>
    <row r="494" spans="2:18">
      <c r="B494" s="65"/>
      <c r="C494" s="66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</row>
    <row r="495" spans="2:18">
      <c r="B495" s="65"/>
      <c r="C495" s="66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</row>
    <row r="496" spans="2:18">
      <c r="B496" s="65"/>
      <c r="C496" s="66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</row>
    <row r="497" spans="2:18">
      <c r="B497" s="65"/>
      <c r="C497" s="66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</row>
    <row r="498" spans="2:18">
      <c r="B498" s="65"/>
      <c r="C498" s="66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</row>
    <row r="500" spans="2:18">
      <c r="B500" s="64"/>
    </row>
    <row r="501" spans="2:18">
      <c r="B501" s="65"/>
      <c r="C501" s="66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</row>
    <row r="502" spans="2:18">
      <c r="B502" s="65"/>
      <c r="C502" s="66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</row>
    <row r="503" spans="2:18">
      <c r="B503" s="65"/>
      <c r="C503" s="66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</row>
    <row r="504" spans="2:18">
      <c r="B504" s="65"/>
      <c r="C504" s="66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</row>
    <row r="505" spans="2:18">
      <c r="B505" s="65"/>
      <c r="C505" s="66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</row>
    <row r="506" spans="2:18">
      <c r="B506" s="65"/>
      <c r="C506" s="66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</row>
    <row r="507" spans="2:18">
      <c r="B507" s="65"/>
      <c r="C507" s="66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</row>
    <row r="508" spans="2:18">
      <c r="B508" s="65"/>
      <c r="C508" s="66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</row>
    <row r="509" spans="2:18">
      <c r="B509" s="65"/>
      <c r="C509" s="66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</row>
    <row r="510" spans="2:18">
      <c r="B510" s="65"/>
      <c r="C510" s="66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</row>
    <row r="511" spans="2:18">
      <c r="B511" s="65"/>
      <c r="C511" s="66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</row>
    <row r="512" spans="2:18">
      <c r="B512" s="65"/>
      <c r="C512" s="66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</row>
    <row r="513" spans="2:18">
      <c r="B513" s="65"/>
      <c r="C513" s="66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</row>
    <row r="514" spans="2:18">
      <c r="B514" s="65"/>
      <c r="C514" s="66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</row>
    <row r="515" spans="2:18">
      <c r="B515" s="65"/>
      <c r="C515" s="66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</row>
    <row r="516" spans="2:18">
      <c r="B516" s="65"/>
      <c r="C516" s="66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</row>
    <row r="517" spans="2:18">
      <c r="B517" s="65"/>
      <c r="C517" s="66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</row>
    <row r="518" spans="2:18">
      <c r="B518" s="65"/>
      <c r="C518" s="66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</row>
    <row r="519" spans="2:18">
      <c r="B519" s="65"/>
      <c r="C519" s="66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</row>
    <row r="520" spans="2:18">
      <c r="B520" s="65"/>
      <c r="C520" s="66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</row>
    <row r="521" spans="2:18">
      <c r="B521" s="65"/>
      <c r="C521" s="66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</row>
    <row r="522" spans="2:18">
      <c r="B522" s="65"/>
      <c r="C522" s="66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</row>
    <row r="523" spans="2:18">
      <c r="B523" s="65"/>
      <c r="C523" s="66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</row>
    <row r="524" spans="2:18">
      <c r="B524" s="65"/>
      <c r="C524" s="66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</row>
    <row r="525" spans="2:18">
      <c r="B525" s="65"/>
      <c r="C525" s="66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</row>
    <row r="526" spans="2:18">
      <c r="B526" s="65"/>
      <c r="C526" s="66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</row>
    <row r="527" spans="2:18">
      <c r="B527" s="65"/>
      <c r="C527" s="66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</row>
    <row r="528" spans="2:18">
      <c r="B528" s="65"/>
      <c r="C528" s="66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</row>
    <row r="529" spans="2:18">
      <c r="B529" s="65"/>
      <c r="C529" s="66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</row>
    <row r="531" spans="2:18">
      <c r="B531" s="64"/>
    </row>
    <row r="532" spans="2:18">
      <c r="B532" s="65"/>
      <c r="C532" s="66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</row>
    <row r="533" spans="2:18">
      <c r="B533" s="65"/>
      <c r="C533" s="66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</row>
    <row r="534" spans="2:18">
      <c r="B534" s="65"/>
      <c r="C534" s="66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</row>
    <row r="535" spans="2:18">
      <c r="B535" s="65"/>
      <c r="C535" s="66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</row>
    <row r="536" spans="2:18">
      <c r="B536" s="65"/>
      <c r="C536" s="66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</row>
    <row r="537" spans="2:18">
      <c r="B537" s="65"/>
      <c r="C537" s="66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</row>
    <row r="538" spans="2:18">
      <c r="B538" s="65"/>
      <c r="C538" s="66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</row>
    <row r="539" spans="2:18">
      <c r="B539" s="65"/>
      <c r="C539" s="66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</row>
    <row r="540" spans="2:18">
      <c r="B540" s="65"/>
      <c r="C540" s="66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</row>
    <row r="541" spans="2:18">
      <c r="B541" s="65"/>
      <c r="C541" s="66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</row>
    <row r="542" spans="2:18">
      <c r="B542" s="65"/>
      <c r="C542" s="66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</row>
    <row r="543" spans="2:18">
      <c r="B543" s="65"/>
      <c r="C543" s="66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</row>
    <row r="544" spans="2:18">
      <c r="B544" s="65"/>
      <c r="C544" s="66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</row>
    <row r="545" spans="2:18">
      <c r="B545" s="65"/>
      <c r="C545" s="66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</row>
    <row r="546" spans="2:18">
      <c r="B546" s="65"/>
      <c r="C546" s="66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</row>
    <row r="547" spans="2:18">
      <c r="B547" s="65"/>
      <c r="C547" s="66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</row>
    <row r="548" spans="2:18">
      <c r="B548" s="65"/>
      <c r="C548" s="66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</row>
    <row r="549" spans="2:18">
      <c r="B549" s="65"/>
      <c r="C549" s="66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</row>
    <row r="550" spans="2:18">
      <c r="B550" s="65"/>
      <c r="C550" s="66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</row>
    <row r="551" spans="2:18">
      <c r="B551" s="65"/>
      <c r="C551" s="66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</row>
    <row r="552" spans="2:18">
      <c r="B552" s="65"/>
      <c r="C552" s="66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</row>
    <row r="553" spans="2:18">
      <c r="B553" s="65"/>
      <c r="C553" s="66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</row>
    <row r="554" spans="2:18">
      <c r="B554" s="65"/>
      <c r="C554" s="66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</row>
    <row r="555" spans="2:18">
      <c r="B555" s="65"/>
      <c r="C555" s="66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</row>
    <row r="556" spans="2:18">
      <c r="B556" s="65"/>
      <c r="C556" s="66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</row>
    <row r="557" spans="2:18">
      <c r="B557" s="65"/>
      <c r="C557" s="66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</row>
    <row r="558" spans="2:18">
      <c r="B558" s="65"/>
      <c r="C558" s="66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</row>
    <row r="559" spans="2:18">
      <c r="B559" s="65"/>
      <c r="C559" s="66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</row>
    <row r="560" spans="2:18">
      <c r="B560" s="65"/>
      <c r="C560" s="66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</row>
    <row r="562" spans="2:18">
      <c r="B562" s="64"/>
    </row>
    <row r="563" spans="2:18">
      <c r="B563" s="65"/>
      <c r="C563" s="66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</row>
    <row r="564" spans="2:18">
      <c r="B564" s="65"/>
      <c r="C564" s="66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</row>
    <row r="565" spans="2:18">
      <c r="B565" s="65"/>
      <c r="C565" s="66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</row>
    <row r="566" spans="2:18">
      <c r="B566" s="65"/>
      <c r="C566" s="66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</row>
    <row r="567" spans="2:18">
      <c r="B567" s="65"/>
      <c r="C567" s="66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</row>
    <row r="568" spans="2:18">
      <c r="B568" s="65"/>
      <c r="C568" s="66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</row>
    <row r="569" spans="2:18">
      <c r="B569" s="65"/>
      <c r="C569" s="66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</row>
    <row r="570" spans="2:18">
      <c r="B570" s="65"/>
      <c r="C570" s="66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</row>
    <row r="571" spans="2:18">
      <c r="B571" s="65"/>
      <c r="C571" s="66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</row>
    <row r="572" spans="2:18">
      <c r="B572" s="65"/>
      <c r="C572" s="66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</row>
    <row r="573" spans="2:18">
      <c r="B573" s="65"/>
      <c r="C573" s="66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</row>
    <row r="574" spans="2:18">
      <c r="B574" s="65"/>
      <c r="C574" s="66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</row>
    <row r="575" spans="2:18">
      <c r="B575" s="65"/>
      <c r="C575" s="66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</row>
    <row r="576" spans="2:18">
      <c r="B576" s="65"/>
      <c r="C576" s="66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</row>
    <row r="577" spans="2:18">
      <c r="B577" s="65"/>
      <c r="C577" s="66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</row>
    <row r="578" spans="2:18">
      <c r="B578" s="65"/>
      <c r="C578" s="66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</row>
    <row r="579" spans="2:18">
      <c r="B579" s="65"/>
      <c r="C579" s="66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</row>
    <row r="580" spans="2:18">
      <c r="B580" s="65"/>
      <c r="C580" s="66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</row>
    <row r="581" spans="2:18">
      <c r="B581" s="65"/>
      <c r="C581" s="66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</row>
    <row r="582" spans="2:18">
      <c r="B582" s="65"/>
      <c r="C582" s="66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</row>
    <row r="583" spans="2:18">
      <c r="B583" s="65"/>
      <c r="C583" s="66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</row>
    <row r="584" spans="2:18">
      <c r="B584" s="65"/>
      <c r="C584" s="66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</row>
    <row r="585" spans="2:18">
      <c r="B585" s="65"/>
      <c r="C585" s="66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</row>
    <row r="586" spans="2:18">
      <c r="B586" s="65"/>
      <c r="C586" s="66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</row>
    <row r="587" spans="2:18">
      <c r="B587" s="65"/>
      <c r="C587" s="66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</row>
    <row r="588" spans="2:18">
      <c r="B588" s="65"/>
      <c r="C588" s="66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</row>
    <row r="589" spans="2:18">
      <c r="B589" s="65"/>
      <c r="C589" s="66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</row>
    <row r="590" spans="2:18">
      <c r="B590" s="65"/>
      <c r="C590" s="66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</row>
    <row r="591" spans="2:18">
      <c r="B591" s="65"/>
      <c r="C591" s="66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</row>
    <row r="593" spans="2:18">
      <c r="B593" s="64"/>
    </row>
    <row r="594" spans="2:18">
      <c r="B594" s="65"/>
      <c r="C594" s="66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</row>
    <row r="595" spans="2:18">
      <c r="B595" s="65"/>
      <c r="C595" s="66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</row>
    <row r="596" spans="2:18">
      <c r="B596" s="65"/>
      <c r="C596" s="66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</row>
    <row r="597" spans="2:18">
      <c r="B597" s="65"/>
      <c r="C597" s="66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</row>
    <row r="598" spans="2:18">
      <c r="B598" s="65"/>
      <c r="C598" s="66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</row>
    <row r="599" spans="2:18">
      <c r="B599" s="65"/>
      <c r="C599" s="66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</row>
    <row r="600" spans="2:18">
      <c r="B600" s="65"/>
      <c r="C600" s="66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</row>
    <row r="601" spans="2:18">
      <c r="B601" s="65"/>
      <c r="C601" s="66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</row>
    <row r="602" spans="2:18">
      <c r="B602" s="65"/>
      <c r="C602" s="66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</row>
    <row r="603" spans="2:18">
      <c r="B603" s="65"/>
      <c r="C603" s="66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</row>
    <row r="604" spans="2:18">
      <c r="B604" s="65"/>
      <c r="C604" s="66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</row>
    <row r="605" spans="2:18">
      <c r="B605" s="65"/>
      <c r="C605" s="66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</row>
    <row r="606" spans="2:18">
      <c r="B606" s="65"/>
      <c r="C606" s="66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</row>
    <row r="607" spans="2:18">
      <c r="B607" s="65"/>
      <c r="C607" s="66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</row>
    <row r="608" spans="2:18">
      <c r="B608" s="65"/>
      <c r="C608" s="66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</row>
    <row r="609" spans="2:18">
      <c r="B609" s="65"/>
      <c r="C609" s="66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</row>
    <row r="610" spans="2:18">
      <c r="B610" s="65"/>
      <c r="C610" s="66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</row>
    <row r="611" spans="2:18">
      <c r="B611" s="65"/>
      <c r="C611" s="66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</row>
    <row r="612" spans="2:18">
      <c r="B612" s="65"/>
      <c r="C612" s="66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</row>
    <row r="613" spans="2:18">
      <c r="B613" s="65"/>
      <c r="C613" s="66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</row>
    <row r="614" spans="2:18">
      <c r="B614" s="65"/>
      <c r="C614" s="66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</row>
    <row r="615" spans="2:18">
      <c r="B615" s="65"/>
      <c r="C615" s="66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</row>
    <row r="616" spans="2:18">
      <c r="B616" s="65"/>
      <c r="C616" s="66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</row>
    <row r="617" spans="2:18">
      <c r="B617" s="65"/>
      <c r="C617" s="66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</row>
    <row r="618" spans="2:18">
      <c r="B618" s="65"/>
      <c r="C618" s="66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</row>
    <row r="619" spans="2:18">
      <c r="B619" s="65"/>
      <c r="C619" s="66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</row>
    <row r="620" spans="2:18">
      <c r="B620" s="65"/>
      <c r="C620" s="66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</row>
    <row r="621" spans="2:18">
      <c r="B621" s="65"/>
      <c r="C621" s="66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</row>
    <row r="622" spans="2:18">
      <c r="B622" s="65"/>
      <c r="C622" s="66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</row>
    <row r="624" spans="2:18">
      <c r="B624" s="64"/>
    </row>
    <row r="625" spans="2:18">
      <c r="B625" s="65"/>
      <c r="C625" s="66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</row>
    <row r="626" spans="2:18">
      <c r="B626" s="65"/>
      <c r="C626" s="66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</row>
    <row r="627" spans="2:18">
      <c r="B627" s="65"/>
      <c r="C627" s="66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</row>
    <row r="628" spans="2:18">
      <c r="B628" s="65"/>
      <c r="C628" s="66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</row>
    <row r="629" spans="2:18">
      <c r="B629" s="65"/>
      <c r="C629" s="66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</row>
    <row r="630" spans="2:18">
      <c r="B630" s="65"/>
      <c r="C630" s="66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</row>
    <row r="631" spans="2:18">
      <c r="B631" s="65"/>
      <c r="C631" s="66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</row>
    <row r="632" spans="2:18">
      <c r="B632" s="65"/>
      <c r="C632" s="66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</row>
    <row r="633" spans="2:18">
      <c r="B633" s="65"/>
      <c r="C633" s="66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</row>
    <row r="634" spans="2:18">
      <c r="B634" s="65"/>
      <c r="C634" s="66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</row>
    <row r="635" spans="2:18">
      <c r="B635" s="65"/>
      <c r="C635" s="66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</row>
    <row r="636" spans="2:18">
      <c r="B636" s="65"/>
      <c r="C636" s="66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</row>
    <row r="637" spans="2:18">
      <c r="B637" s="65"/>
      <c r="C637" s="66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</row>
    <row r="638" spans="2:18">
      <c r="B638" s="65"/>
      <c r="C638" s="66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</row>
    <row r="639" spans="2:18">
      <c r="B639" s="65"/>
      <c r="C639" s="66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</row>
    <row r="640" spans="2:18">
      <c r="B640" s="65"/>
      <c r="C640" s="66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</row>
    <row r="641" spans="2:18">
      <c r="B641" s="65"/>
      <c r="C641" s="66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</row>
    <row r="642" spans="2:18">
      <c r="B642" s="65"/>
      <c r="C642" s="66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</row>
    <row r="643" spans="2:18">
      <c r="B643" s="65"/>
      <c r="C643" s="66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</row>
    <row r="644" spans="2:18">
      <c r="B644" s="65"/>
      <c r="C644" s="66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</row>
    <row r="645" spans="2:18">
      <c r="B645" s="65"/>
      <c r="C645" s="66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</row>
    <row r="646" spans="2:18">
      <c r="B646" s="65"/>
      <c r="C646" s="66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</row>
    <row r="647" spans="2:18">
      <c r="B647" s="65"/>
      <c r="C647" s="66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</row>
    <row r="648" spans="2:18">
      <c r="B648" s="65"/>
      <c r="C648" s="66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</row>
    <row r="649" spans="2:18">
      <c r="B649" s="65"/>
      <c r="C649" s="66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</row>
    <row r="650" spans="2:18">
      <c r="B650" s="65"/>
      <c r="C650" s="66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</row>
    <row r="651" spans="2:18">
      <c r="B651" s="65"/>
      <c r="C651" s="66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</row>
    <row r="652" spans="2:18">
      <c r="B652" s="65"/>
      <c r="C652" s="66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</row>
    <row r="653" spans="2:18">
      <c r="B653" s="65"/>
      <c r="C653" s="66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20068.36</v>
      </c>
      <c r="C2" s="88">
        <v>433.25</v>
      </c>
      <c r="D2" s="88">
        <v>433.25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20068.36</v>
      </c>
      <c r="C3" s="88">
        <v>433.25</v>
      </c>
      <c r="D3" s="88">
        <v>433.25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65633.8</v>
      </c>
      <c r="C4" s="88">
        <v>1416.95</v>
      </c>
      <c r="D4" s="88">
        <v>1416.95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65633.8</v>
      </c>
      <c r="C5" s="88">
        <v>1416.95</v>
      </c>
      <c r="D5" s="88">
        <v>1416.95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246.89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4336.13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39.32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576.61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1043.18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842.77</v>
      </c>
      <c r="C21" s="88">
        <v>0</v>
      </c>
      <c r="D21" s="88">
        <v>0</v>
      </c>
      <c r="E21" s="88">
        <v>0</v>
      </c>
      <c r="F21" s="88">
        <v>0</v>
      </c>
      <c r="G21" s="88">
        <v>19601.490000000002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172.41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19649.060000000001</v>
      </c>
      <c r="C28" s="88">
        <v>419.31</v>
      </c>
      <c r="D28" s="88">
        <v>0</v>
      </c>
      <c r="E28" s="88">
        <v>0</v>
      </c>
      <c r="F28" s="88">
        <v>0</v>
      </c>
      <c r="G28" s="88">
        <v>21105.63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2.3769999999999998</v>
      </c>
      <c r="E60" s="88">
        <v>3.6909999999999998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2.3769999999999998</v>
      </c>
      <c r="E61" s="88">
        <v>3.6909999999999998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2.3769999999999998</v>
      </c>
      <c r="E62" s="88">
        <v>3.6909999999999998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2.3769999999999998</v>
      </c>
      <c r="E63" s="88">
        <v>3.6909999999999998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2.3769999999999998</v>
      </c>
      <c r="E64" s="88">
        <v>3.6909999999999998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2.3769999999999998</v>
      </c>
      <c r="E65" s="88">
        <v>3.6909999999999998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2.3769999999999998</v>
      </c>
      <c r="E66" s="88">
        <v>3.6909999999999998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2.3769999999999998</v>
      </c>
      <c r="E67" s="88">
        <v>3.6909999999999998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2.3769999999999998</v>
      </c>
      <c r="E68" s="88">
        <v>3.6909999999999998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2.3769999999999998</v>
      </c>
      <c r="E69" s="88">
        <v>3.6909999999999998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2.3769999999999998</v>
      </c>
      <c r="E70" s="88">
        <v>3.6909999999999998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2.3769999999999998</v>
      </c>
      <c r="E71" s="88">
        <v>3.6909999999999998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2.3769999999999998</v>
      </c>
      <c r="E72" s="88">
        <v>3.6909999999999998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2.3769999999999998</v>
      </c>
      <c r="E73" s="88">
        <v>3.6909999999999998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2.3769999999999998</v>
      </c>
      <c r="E74" s="88">
        <v>3.6909999999999998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2.3769999999999998</v>
      </c>
      <c r="E75" s="88">
        <v>3.6909999999999998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2.3769999999999998</v>
      </c>
      <c r="E76" s="88">
        <v>3.6909999999999998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2.3769999999999998</v>
      </c>
      <c r="E77" s="88">
        <v>3.6909999999999998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2.3769999999999998</v>
      </c>
      <c r="E78" s="88">
        <v>3.6909999999999998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2.3769999999999998</v>
      </c>
      <c r="E79" s="88">
        <v>3.6909999999999998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2.3769999999999998</v>
      </c>
      <c r="E80" s="88">
        <v>3.6909999999999998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2.3769999999999998</v>
      </c>
      <c r="E81" s="88">
        <v>3.6909999999999998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2.3769999999999998</v>
      </c>
      <c r="E82" s="88">
        <v>3.6909999999999998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2.3769999999999998</v>
      </c>
      <c r="E83" s="88">
        <v>3.6909999999999998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5.835</v>
      </c>
      <c r="F87" s="88">
        <v>0.251</v>
      </c>
      <c r="G87" s="88">
        <v>0.11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5.835</v>
      </c>
      <c r="F88" s="88">
        <v>0.251</v>
      </c>
      <c r="G88" s="88">
        <v>0.11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5.835</v>
      </c>
      <c r="F89" s="88">
        <v>0.251</v>
      </c>
      <c r="G89" s="88">
        <v>0.11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5.835</v>
      </c>
      <c r="F90" s="88">
        <v>0.251</v>
      </c>
      <c r="G90" s="88">
        <v>0.11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5.835</v>
      </c>
      <c r="F91" s="88">
        <v>0.251</v>
      </c>
      <c r="G91" s="88">
        <v>0.11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5.835</v>
      </c>
      <c r="F92" s="88">
        <v>0.251</v>
      </c>
      <c r="G92" s="88">
        <v>0.11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5.835</v>
      </c>
      <c r="F93" s="88">
        <v>0.251</v>
      </c>
      <c r="G93" s="88">
        <v>0.11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5.835</v>
      </c>
      <c r="F94" s="88">
        <v>0.251</v>
      </c>
      <c r="G94" s="88">
        <v>0.11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5.835</v>
      </c>
      <c r="F95" s="88">
        <v>0.251</v>
      </c>
      <c r="G95" s="88">
        <v>0.11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5.835</v>
      </c>
      <c r="F96" s="88">
        <v>0.251</v>
      </c>
      <c r="G96" s="88">
        <v>0.11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5.835</v>
      </c>
      <c r="F97" s="88">
        <v>0.251</v>
      </c>
      <c r="G97" s="88">
        <v>0.11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5.835</v>
      </c>
      <c r="F98" s="88">
        <v>0.251</v>
      </c>
      <c r="G98" s="88">
        <v>0.11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5.83</v>
      </c>
      <c r="F99" s="88">
        <v>0.251</v>
      </c>
      <c r="G99" s="88">
        <v>0.11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5.83</v>
      </c>
      <c r="F100" s="88">
        <v>0.251</v>
      </c>
      <c r="G100" s="88">
        <v>0.11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5.83</v>
      </c>
      <c r="F101" s="88">
        <v>0.251</v>
      </c>
      <c r="G101" s="88">
        <v>0.11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3871930.48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2569911.83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3660734.27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360264.43</v>
      </c>
      <c r="D109" s="88">
        <v>250095.74</v>
      </c>
      <c r="E109" s="88">
        <v>110168.68</v>
      </c>
      <c r="F109" s="88">
        <v>0.69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3833178.23</v>
      </c>
      <c r="D110" s="88">
        <v>2667406.06</v>
      </c>
      <c r="E110" s="88">
        <v>1165772.17</v>
      </c>
      <c r="F110" s="88">
        <v>0.7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407433.85</v>
      </c>
      <c r="D111" s="88">
        <v>284446.06</v>
      </c>
      <c r="E111" s="88">
        <v>122987.79</v>
      </c>
      <c r="F111" s="88">
        <v>0.7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148482.17000000001</v>
      </c>
      <c r="D112" s="88">
        <v>102884.41</v>
      </c>
      <c r="E112" s="88">
        <v>45597.760000000002</v>
      </c>
      <c r="F112" s="88">
        <v>0.69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77875.78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111480.19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1239267.53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136166.96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15905.88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20272.27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16897.89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23326.799999999999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160769.89000000001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200323.45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170695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235027.05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15981.25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19608.849999999999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18502.97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24057.77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6222.13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46270.32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2896.93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26615.279999999999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15.31</v>
      </c>
      <c r="F137" s="88">
        <v>25942.39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163.49</v>
      </c>
      <c r="F138" s="88">
        <v>269413.67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17.47</v>
      </c>
      <c r="F139" s="88">
        <v>29401.51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6.35</v>
      </c>
      <c r="F140" s="88">
        <v>11906.03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35480.879999999997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14555.34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51666.16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275580.8357</v>
      </c>
      <c r="C152" s="88">
        <v>480.93729999999999</v>
      </c>
      <c r="D152" s="88">
        <v>1817.5427999999999</v>
      </c>
      <c r="E152" s="88">
        <v>0</v>
      </c>
      <c r="F152" s="88">
        <v>8.3000000000000001E-3</v>
      </c>
      <c r="G152" s="88">
        <v>224941.9853</v>
      </c>
      <c r="H152" s="88">
        <v>118504.0527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249395.0336</v>
      </c>
      <c r="C153" s="88">
        <v>437.14870000000002</v>
      </c>
      <c r="D153" s="88">
        <v>1659.8748000000001</v>
      </c>
      <c r="E153" s="88">
        <v>0</v>
      </c>
      <c r="F153" s="88">
        <v>7.6E-3</v>
      </c>
      <c r="G153" s="88">
        <v>205430.1905</v>
      </c>
      <c r="H153" s="88">
        <v>107435.1652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288041.16399999999</v>
      </c>
      <c r="C154" s="88">
        <v>505.7869</v>
      </c>
      <c r="D154" s="88">
        <v>1924.1543999999999</v>
      </c>
      <c r="E154" s="88">
        <v>0</v>
      </c>
      <c r="F154" s="88">
        <v>8.8000000000000005E-3</v>
      </c>
      <c r="G154" s="88">
        <v>238138.7659</v>
      </c>
      <c r="H154" s="88">
        <v>124173.2243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273442.0466</v>
      </c>
      <c r="C155" s="88">
        <v>481.51990000000001</v>
      </c>
      <c r="D155" s="88">
        <v>1837.4004</v>
      </c>
      <c r="E155" s="88">
        <v>0</v>
      </c>
      <c r="F155" s="88">
        <v>8.3999999999999995E-3</v>
      </c>
      <c r="G155" s="88">
        <v>227402.86910000001</v>
      </c>
      <c r="H155" s="88">
        <v>118016.7234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307355.10600000003</v>
      </c>
      <c r="C156" s="88">
        <v>541.34090000000003</v>
      </c>
      <c r="D156" s="88">
        <v>2066.0792999999999</v>
      </c>
      <c r="E156" s="88">
        <v>0</v>
      </c>
      <c r="F156" s="88">
        <v>9.4000000000000004E-3</v>
      </c>
      <c r="G156" s="88">
        <v>255705.0147</v>
      </c>
      <c r="H156" s="88">
        <v>132663.66800000001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311093.68469999998</v>
      </c>
      <c r="C157" s="88">
        <v>548.05359999999996</v>
      </c>
      <c r="D157" s="88">
        <v>2092.2175999999999</v>
      </c>
      <c r="E157" s="88">
        <v>0</v>
      </c>
      <c r="F157" s="88">
        <v>9.4999999999999998E-3</v>
      </c>
      <c r="G157" s="88">
        <v>258940.08170000001</v>
      </c>
      <c r="H157" s="88">
        <v>134290.17249999999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312194.05440000002</v>
      </c>
      <c r="C158" s="88">
        <v>550.03650000000005</v>
      </c>
      <c r="D158" s="88">
        <v>2099.9675000000002</v>
      </c>
      <c r="E158" s="88">
        <v>0</v>
      </c>
      <c r="F158" s="88">
        <v>9.5999999999999992E-3</v>
      </c>
      <c r="G158" s="88">
        <v>259899.26560000001</v>
      </c>
      <c r="H158" s="88">
        <v>134769.61960000001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330648.06800000003</v>
      </c>
      <c r="C159" s="88">
        <v>582.51710000000003</v>
      </c>
      <c r="D159" s="88">
        <v>2223.8425000000002</v>
      </c>
      <c r="E159" s="88">
        <v>0</v>
      </c>
      <c r="F159" s="88">
        <v>1.01E-2</v>
      </c>
      <c r="G159" s="88">
        <v>275230.44199999998</v>
      </c>
      <c r="H159" s="88">
        <v>142732.69440000001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301322.08769999997</v>
      </c>
      <c r="C160" s="88">
        <v>530.74390000000005</v>
      </c>
      <c r="D160" s="88">
        <v>2025.7520999999999</v>
      </c>
      <c r="E160" s="88">
        <v>0</v>
      </c>
      <c r="F160" s="88">
        <v>9.1999999999999998E-3</v>
      </c>
      <c r="G160" s="88">
        <v>250714.00750000001</v>
      </c>
      <c r="H160" s="88">
        <v>130062.53320000001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295869.19339999999</v>
      </c>
      <c r="C161" s="88">
        <v>521.03440000000001</v>
      </c>
      <c r="D161" s="88">
        <v>1988.2674999999999</v>
      </c>
      <c r="E161" s="88">
        <v>0</v>
      </c>
      <c r="F161" s="88">
        <v>9.1000000000000004E-3</v>
      </c>
      <c r="G161" s="88">
        <v>246074.7102</v>
      </c>
      <c r="H161" s="88">
        <v>127698.34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276227.88640000002</v>
      </c>
      <c r="C162" s="88">
        <v>486.14479999999998</v>
      </c>
      <c r="D162" s="88">
        <v>1853.9091000000001</v>
      </c>
      <c r="E162" s="88">
        <v>0</v>
      </c>
      <c r="F162" s="88">
        <v>8.3999999999999995E-3</v>
      </c>
      <c r="G162" s="88">
        <v>229445.83069999999</v>
      </c>
      <c r="H162" s="88">
        <v>119190.9374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266770.22830000002</v>
      </c>
      <c r="C163" s="88">
        <v>467.39049999999997</v>
      </c>
      <c r="D163" s="88">
        <v>1773.8318999999999</v>
      </c>
      <c r="E163" s="88">
        <v>0</v>
      </c>
      <c r="F163" s="88">
        <v>8.0999999999999996E-3</v>
      </c>
      <c r="G163" s="88">
        <v>219533.6476</v>
      </c>
      <c r="H163" s="88">
        <v>114898.65059999999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3487940</v>
      </c>
      <c r="C165" s="88">
        <v>6132.6544999999996</v>
      </c>
      <c r="D165" s="88">
        <v>23362.839800000002</v>
      </c>
      <c r="E165" s="88">
        <v>0</v>
      </c>
      <c r="F165" s="88">
        <v>0.1065</v>
      </c>
      <c r="G165" s="89">
        <v>2891460</v>
      </c>
      <c r="H165" s="89">
        <v>1504440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249395.0336</v>
      </c>
      <c r="C166" s="88">
        <v>437.14870000000002</v>
      </c>
      <c r="D166" s="88">
        <v>1659.8748000000001</v>
      </c>
      <c r="E166" s="88">
        <v>0</v>
      </c>
      <c r="F166" s="88">
        <v>7.6E-3</v>
      </c>
      <c r="G166" s="88">
        <v>205430.1905</v>
      </c>
      <c r="H166" s="88">
        <v>107435.1652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330648.06800000003</v>
      </c>
      <c r="C167" s="88">
        <v>582.51710000000003</v>
      </c>
      <c r="D167" s="88">
        <v>2223.8425000000002</v>
      </c>
      <c r="E167" s="88">
        <v>0</v>
      </c>
      <c r="F167" s="88">
        <v>1.01E-2</v>
      </c>
      <c r="G167" s="88">
        <v>275230.44199999998</v>
      </c>
      <c r="H167" s="88">
        <v>142732.69440000001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1528610000000</v>
      </c>
      <c r="C170" s="88">
        <v>1289448.9129999999</v>
      </c>
      <c r="D170" s="88" t="s">
        <v>629</v>
      </c>
      <c r="E170" s="88">
        <v>448566.54399999999</v>
      </c>
      <c r="F170" s="88">
        <v>326066.95799999998</v>
      </c>
      <c r="G170" s="88">
        <v>39280.845999999998</v>
      </c>
      <c r="H170" s="88">
        <v>0</v>
      </c>
      <c r="I170" s="88">
        <v>281078.772</v>
      </c>
      <c r="J170" s="88">
        <v>0</v>
      </c>
      <c r="K170" s="88">
        <v>60853.27</v>
      </c>
      <c r="L170" s="88">
        <v>48047.137000000002</v>
      </c>
      <c r="M170" s="88">
        <v>85555.384999999995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1396010000000</v>
      </c>
      <c r="C171" s="88">
        <v>1314043.0989999999</v>
      </c>
      <c r="D171" s="88" t="s">
        <v>630</v>
      </c>
      <c r="E171" s="88">
        <v>448566.54399999999</v>
      </c>
      <c r="F171" s="88">
        <v>326066.95799999998</v>
      </c>
      <c r="G171" s="88">
        <v>42377.506999999998</v>
      </c>
      <c r="H171" s="88">
        <v>0</v>
      </c>
      <c r="I171" s="88">
        <v>301881.179</v>
      </c>
      <c r="J171" s="88">
        <v>0</v>
      </c>
      <c r="K171" s="88">
        <v>61548.387999999999</v>
      </c>
      <c r="L171" s="88">
        <v>48047.137000000002</v>
      </c>
      <c r="M171" s="88">
        <v>85555.384999999995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1618290000000</v>
      </c>
      <c r="C172" s="88">
        <v>1321864.8019999999</v>
      </c>
      <c r="D172" s="88" t="s">
        <v>631</v>
      </c>
      <c r="E172" s="88">
        <v>448566.54399999999</v>
      </c>
      <c r="F172" s="88">
        <v>326066.95799999998</v>
      </c>
      <c r="G172" s="88">
        <v>42991.038999999997</v>
      </c>
      <c r="H172" s="88">
        <v>0</v>
      </c>
      <c r="I172" s="88">
        <v>308905.81699999998</v>
      </c>
      <c r="J172" s="88">
        <v>0</v>
      </c>
      <c r="K172" s="88">
        <v>61731.921000000002</v>
      </c>
      <c r="L172" s="88">
        <v>48047.137000000002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1545330000000</v>
      </c>
      <c r="C173" s="88">
        <v>1359956.9369999999</v>
      </c>
      <c r="D173" s="88" t="s">
        <v>632</v>
      </c>
      <c r="E173" s="88">
        <v>448566.54399999999</v>
      </c>
      <c r="F173" s="88">
        <v>326066.95799999998</v>
      </c>
      <c r="G173" s="88">
        <v>47816.714</v>
      </c>
      <c r="H173" s="88">
        <v>0</v>
      </c>
      <c r="I173" s="88">
        <v>341220.103</v>
      </c>
      <c r="J173" s="88">
        <v>0</v>
      </c>
      <c r="K173" s="88">
        <v>62684.095999999998</v>
      </c>
      <c r="L173" s="88">
        <v>48047.137000000002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1737660000000</v>
      </c>
      <c r="C174" s="88">
        <v>1445308.632</v>
      </c>
      <c r="D174" s="88" t="s">
        <v>550</v>
      </c>
      <c r="E174" s="88">
        <v>448566.54399999999</v>
      </c>
      <c r="F174" s="88">
        <v>326066.95799999998</v>
      </c>
      <c r="G174" s="88">
        <v>51408.6</v>
      </c>
      <c r="H174" s="88">
        <v>0</v>
      </c>
      <c r="I174" s="88">
        <v>421021.48200000002</v>
      </c>
      <c r="J174" s="88">
        <v>0</v>
      </c>
      <c r="K174" s="88">
        <v>64642.525999999998</v>
      </c>
      <c r="L174" s="88">
        <v>48047.137000000002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1759640000000</v>
      </c>
      <c r="C175" s="88">
        <v>1505371.08</v>
      </c>
      <c r="D175" s="88" t="s">
        <v>633</v>
      </c>
      <c r="E175" s="88">
        <v>448566.54399999999</v>
      </c>
      <c r="F175" s="88">
        <v>326066.95799999998</v>
      </c>
      <c r="G175" s="88">
        <v>50381.235000000001</v>
      </c>
      <c r="H175" s="88">
        <v>0</v>
      </c>
      <c r="I175" s="88">
        <v>481362.17800000001</v>
      </c>
      <c r="J175" s="88">
        <v>0</v>
      </c>
      <c r="K175" s="88">
        <v>65391.642999999996</v>
      </c>
      <c r="L175" s="88">
        <v>48047.137000000002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1766160000000</v>
      </c>
      <c r="C176" s="88">
        <v>1479465.17</v>
      </c>
      <c r="D176" s="88" t="s">
        <v>622</v>
      </c>
      <c r="E176" s="88">
        <v>448566.54399999999</v>
      </c>
      <c r="F176" s="88">
        <v>326066.95799999998</v>
      </c>
      <c r="G176" s="88">
        <v>49587.029000000002</v>
      </c>
      <c r="H176" s="88">
        <v>0</v>
      </c>
      <c r="I176" s="88">
        <v>420441.52299999999</v>
      </c>
      <c r="J176" s="88">
        <v>0</v>
      </c>
      <c r="K176" s="88">
        <v>64534.000999999997</v>
      </c>
      <c r="L176" s="88">
        <v>48047.137000000002</v>
      </c>
      <c r="M176" s="88">
        <v>122221.978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1870340000000</v>
      </c>
      <c r="C177" s="88">
        <v>1511702.929</v>
      </c>
      <c r="D177" s="88" t="s">
        <v>634</v>
      </c>
      <c r="E177" s="88">
        <v>448566.54399999999</v>
      </c>
      <c r="F177" s="88">
        <v>326066.95799999998</v>
      </c>
      <c r="G177" s="88">
        <v>55841.98</v>
      </c>
      <c r="H177" s="88">
        <v>0</v>
      </c>
      <c r="I177" s="88">
        <v>481775.98800000001</v>
      </c>
      <c r="J177" s="88">
        <v>0</v>
      </c>
      <c r="K177" s="88">
        <v>65848.937000000005</v>
      </c>
      <c r="L177" s="88">
        <v>48047.137000000002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1703740000000</v>
      </c>
      <c r="C178" s="88">
        <v>1453404.38</v>
      </c>
      <c r="D178" s="88" t="s">
        <v>635</v>
      </c>
      <c r="E178" s="88">
        <v>448566.54399999999</v>
      </c>
      <c r="F178" s="88">
        <v>326066.95799999998</v>
      </c>
      <c r="G178" s="88">
        <v>54988.646999999997</v>
      </c>
      <c r="H178" s="88">
        <v>0</v>
      </c>
      <c r="I178" s="88">
        <v>425328.36700000003</v>
      </c>
      <c r="J178" s="88">
        <v>0</v>
      </c>
      <c r="K178" s="88">
        <v>64851.341999999997</v>
      </c>
      <c r="L178" s="88">
        <v>48047.137000000002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1672210000000</v>
      </c>
      <c r="C179" s="88">
        <v>1427539.621</v>
      </c>
      <c r="D179" s="88" t="s">
        <v>582</v>
      </c>
      <c r="E179" s="88">
        <v>448566.54399999999</v>
      </c>
      <c r="F179" s="88">
        <v>326066.95799999998</v>
      </c>
      <c r="G179" s="88">
        <v>48862.328000000001</v>
      </c>
      <c r="H179" s="88">
        <v>0</v>
      </c>
      <c r="I179" s="88">
        <v>406330.77</v>
      </c>
      <c r="J179" s="88">
        <v>0</v>
      </c>
      <c r="K179" s="88">
        <v>64110.5</v>
      </c>
      <c r="L179" s="88">
        <v>48047.137000000002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1559210000000</v>
      </c>
      <c r="C180" s="88">
        <v>1325582.933</v>
      </c>
      <c r="D180" s="88" t="s">
        <v>636</v>
      </c>
      <c r="E180" s="88">
        <v>448566.54399999999</v>
      </c>
      <c r="F180" s="88">
        <v>326066.95799999998</v>
      </c>
      <c r="G180" s="88">
        <v>35031.108</v>
      </c>
      <c r="H180" s="88">
        <v>0</v>
      </c>
      <c r="I180" s="88">
        <v>321115.38900000002</v>
      </c>
      <c r="J180" s="88">
        <v>0</v>
      </c>
      <c r="K180" s="88">
        <v>61200.411999999997</v>
      </c>
      <c r="L180" s="88">
        <v>48047.137000000002</v>
      </c>
      <c r="M180" s="88">
        <v>85555.384999999995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1491850000000</v>
      </c>
      <c r="C181" s="88">
        <v>1280572.6359999999</v>
      </c>
      <c r="D181" s="88" t="s">
        <v>637</v>
      </c>
      <c r="E181" s="88">
        <v>448566.54399999999</v>
      </c>
      <c r="F181" s="88">
        <v>326066.95799999998</v>
      </c>
      <c r="G181" s="88">
        <v>32982.071000000004</v>
      </c>
      <c r="H181" s="88">
        <v>0</v>
      </c>
      <c r="I181" s="88">
        <v>279105.97600000002</v>
      </c>
      <c r="J181" s="88">
        <v>0</v>
      </c>
      <c r="K181" s="88">
        <v>60248.565000000002</v>
      </c>
      <c r="L181" s="88">
        <v>48047.137000000002</v>
      </c>
      <c r="M181" s="88">
        <v>85555.384999999995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19649100000000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1396010000000</v>
      </c>
      <c r="C184" s="88">
        <v>1280572.6359999999</v>
      </c>
      <c r="D184" s="88"/>
      <c r="E184" s="88">
        <v>448566.54399999999</v>
      </c>
      <c r="F184" s="88">
        <v>326066.95799999998</v>
      </c>
      <c r="G184" s="88">
        <v>32982.071000000004</v>
      </c>
      <c r="H184" s="88">
        <v>0</v>
      </c>
      <c r="I184" s="88">
        <v>279105.97600000002</v>
      </c>
      <c r="J184" s="88">
        <v>0</v>
      </c>
      <c r="K184" s="88">
        <v>60248.565000000002</v>
      </c>
      <c r="L184" s="88">
        <v>48047.137000000002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1870340000000</v>
      </c>
      <c r="C185" s="88">
        <v>1511702.929</v>
      </c>
      <c r="D185" s="88"/>
      <c r="E185" s="88">
        <v>448566.54399999999</v>
      </c>
      <c r="F185" s="88">
        <v>326066.95799999998</v>
      </c>
      <c r="G185" s="88">
        <v>55841.98</v>
      </c>
      <c r="H185" s="88">
        <v>0</v>
      </c>
      <c r="I185" s="88">
        <v>481775.98800000001</v>
      </c>
      <c r="J185" s="88">
        <v>0</v>
      </c>
      <c r="K185" s="88">
        <v>65848.937000000005</v>
      </c>
      <c r="L185" s="88">
        <v>48047.137000000002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458590.23</v>
      </c>
      <c r="C188" s="88">
        <v>4776.37</v>
      </c>
      <c r="D188" s="88">
        <v>0</v>
      </c>
      <c r="E188" s="88">
        <v>463366.6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9.9</v>
      </c>
      <c r="C189" s="88">
        <v>0.1</v>
      </c>
      <c r="D189" s="88">
        <v>0</v>
      </c>
      <c r="E189" s="88">
        <v>10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9.9</v>
      </c>
      <c r="C190" s="88">
        <v>0.1</v>
      </c>
      <c r="D190" s="88">
        <v>0</v>
      </c>
      <c r="E190" s="88">
        <v>10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21195.11</v>
      </c>
      <c r="C2" s="88">
        <v>457.58</v>
      </c>
      <c r="D2" s="88">
        <v>457.58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21195.11</v>
      </c>
      <c r="C3" s="88">
        <v>457.58</v>
      </c>
      <c r="D3" s="88">
        <v>457.58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70505.53</v>
      </c>
      <c r="C4" s="88">
        <v>1522.13</v>
      </c>
      <c r="D4" s="88">
        <v>1522.13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70505.53</v>
      </c>
      <c r="C5" s="88">
        <v>1522.13</v>
      </c>
      <c r="D5" s="88">
        <v>1522.13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2342.96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3468.06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39.31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563.33000000000004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1000.49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763.62</v>
      </c>
      <c r="C21" s="88">
        <v>0</v>
      </c>
      <c r="D21" s="88">
        <v>0</v>
      </c>
      <c r="E21" s="88">
        <v>0</v>
      </c>
      <c r="F21" s="88">
        <v>0</v>
      </c>
      <c r="G21" s="88">
        <v>16201.37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206.3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18645.849999999999</v>
      </c>
      <c r="C28" s="88">
        <v>2549.2600000000002</v>
      </c>
      <c r="D28" s="88">
        <v>0</v>
      </c>
      <c r="E28" s="88">
        <v>0</v>
      </c>
      <c r="F28" s="88">
        <v>0</v>
      </c>
      <c r="G28" s="88">
        <v>17705.5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2.3769999999999998</v>
      </c>
      <c r="E60" s="88">
        <v>3.6909999999999998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2.3769999999999998</v>
      </c>
      <c r="E61" s="88">
        <v>3.6909999999999998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2.3769999999999998</v>
      </c>
      <c r="E62" s="88">
        <v>3.6909999999999998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2.3769999999999998</v>
      </c>
      <c r="E63" s="88">
        <v>3.6909999999999998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2.3769999999999998</v>
      </c>
      <c r="E64" s="88">
        <v>3.6909999999999998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2.3769999999999998</v>
      </c>
      <c r="E65" s="88">
        <v>3.6909999999999998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2.3769999999999998</v>
      </c>
      <c r="E66" s="88">
        <v>3.6909999999999998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2.3769999999999998</v>
      </c>
      <c r="E67" s="88">
        <v>3.6909999999999998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2.3769999999999998</v>
      </c>
      <c r="E68" s="88">
        <v>3.6909999999999998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2.3769999999999998</v>
      </c>
      <c r="E69" s="88">
        <v>3.6909999999999998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2.3769999999999998</v>
      </c>
      <c r="E70" s="88">
        <v>3.6909999999999998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2.3769999999999998</v>
      </c>
      <c r="E71" s="88">
        <v>3.6909999999999998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2.3769999999999998</v>
      </c>
      <c r="E72" s="88">
        <v>3.6909999999999998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2.3769999999999998</v>
      </c>
      <c r="E73" s="88">
        <v>3.6909999999999998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2.3769999999999998</v>
      </c>
      <c r="E74" s="88">
        <v>3.6909999999999998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2.3769999999999998</v>
      </c>
      <c r="E75" s="88">
        <v>3.6909999999999998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2.3769999999999998</v>
      </c>
      <c r="E76" s="88">
        <v>3.6909999999999998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2.3769999999999998</v>
      </c>
      <c r="E77" s="88">
        <v>3.6909999999999998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2.3769999999999998</v>
      </c>
      <c r="E78" s="88">
        <v>3.6909999999999998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2.3769999999999998</v>
      </c>
      <c r="E79" s="88">
        <v>3.6909999999999998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2.3769999999999998</v>
      </c>
      <c r="E80" s="88">
        <v>3.6909999999999998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2.3769999999999998</v>
      </c>
      <c r="E81" s="88">
        <v>3.6909999999999998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2.3769999999999998</v>
      </c>
      <c r="E82" s="88">
        <v>3.6909999999999998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2.3769999999999998</v>
      </c>
      <c r="E83" s="88">
        <v>3.6909999999999998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5.835</v>
      </c>
      <c r="F87" s="88">
        <v>0.251</v>
      </c>
      <c r="G87" s="88">
        <v>0.11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5.835</v>
      </c>
      <c r="F88" s="88">
        <v>0.251</v>
      </c>
      <c r="G88" s="88">
        <v>0.11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5.835</v>
      </c>
      <c r="F89" s="88">
        <v>0.251</v>
      </c>
      <c r="G89" s="88">
        <v>0.11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5.835</v>
      </c>
      <c r="F90" s="88">
        <v>0.251</v>
      </c>
      <c r="G90" s="88">
        <v>0.11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5.835</v>
      </c>
      <c r="F91" s="88">
        <v>0.251</v>
      </c>
      <c r="G91" s="88">
        <v>0.11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5.835</v>
      </c>
      <c r="F92" s="88">
        <v>0.251</v>
      </c>
      <c r="G92" s="88">
        <v>0.11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5.835</v>
      </c>
      <c r="F93" s="88">
        <v>0.251</v>
      </c>
      <c r="G93" s="88">
        <v>0.11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5.835</v>
      </c>
      <c r="F94" s="88">
        <v>0.251</v>
      </c>
      <c r="G94" s="88">
        <v>0.11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5.835</v>
      </c>
      <c r="F95" s="88">
        <v>0.251</v>
      </c>
      <c r="G95" s="88">
        <v>0.11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5.835</v>
      </c>
      <c r="F96" s="88">
        <v>0.251</v>
      </c>
      <c r="G96" s="88">
        <v>0.11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5.835</v>
      </c>
      <c r="F97" s="88">
        <v>0.251</v>
      </c>
      <c r="G97" s="88">
        <v>0.11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5.835</v>
      </c>
      <c r="F98" s="88">
        <v>0.251</v>
      </c>
      <c r="G98" s="88">
        <v>0.11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5.83</v>
      </c>
      <c r="F99" s="88">
        <v>0.251</v>
      </c>
      <c r="G99" s="88">
        <v>0.11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5.83</v>
      </c>
      <c r="F100" s="88">
        <v>0.251</v>
      </c>
      <c r="G100" s="88">
        <v>0.11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5.83</v>
      </c>
      <c r="F101" s="88">
        <v>0.251</v>
      </c>
      <c r="G101" s="88">
        <v>0.11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3733139.83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2854699.3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3529514.02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357071.72</v>
      </c>
      <c r="D109" s="88">
        <v>248318.3</v>
      </c>
      <c r="E109" s="88">
        <v>108753.43</v>
      </c>
      <c r="F109" s="88">
        <v>0.7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3793131.47</v>
      </c>
      <c r="D110" s="88">
        <v>2644353.4</v>
      </c>
      <c r="E110" s="88">
        <v>1148778.07</v>
      </c>
      <c r="F110" s="88">
        <v>0.7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404687.55</v>
      </c>
      <c r="D111" s="88">
        <v>282938.51</v>
      </c>
      <c r="E111" s="88">
        <v>121749.04</v>
      </c>
      <c r="F111" s="88">
        <v>0.7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139997.60999999999</v>
      </c>
      <c r="D112" s="88">
        <v>97500.2</v>
      </c>
      <c r="E112" s="88">
        <v>42497.41</v>
      </c>
      <c r="F112" s="88">
        <v>0.7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75250.41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110967.27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1229397.07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134890.19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17356.03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20084.29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16740.990000000002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23988.85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175579.85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200599.02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170007.75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241179.27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18057.150000000001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19645.78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18741.849999999999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24720.41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28941.29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275192.11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25852.2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16559.14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15.47</v>
      </c>
      <c r="F137" s="88">
        <v>26211.48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164.96</v>
      </c>
      <c r="F138" s="88">
        <v>271842.5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17.670000000000002</v>
      </c>
      <c r="F139" s="88">
        <v>29748.720000000001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6.16</v>
      </c>
      <c r="F140" s="88">
        <v>11546.89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34209.06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16168.31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49814.17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360904.391</v>
      </c>
      <c r="C152" s="88">
        <v>460.36529999999999</v>
      </c>
      <c r="D152" s="88">
        <v>1860.5429999999999</v>
      </c>
      <c r="E152" s="88">
        <v>0</v>
      </c>
      <c r="F152" s="88">
        <v>5.3E-3</v>
      </c>
      <c r="G152" s="88">
        <v>634598.12049999996</v>
      </c>
      <c r="H152" s="88">
        <v>142021.55710000001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316923.76669999998</v>
      </c>
      <c r="C153" s="88">
        <v>404.2747</v>
      </c>
      <c r="D153" s="88">
        <v>1633.9603</v>
      </c>
      <c r="E153" s="88">
        <v>0</v>
      </c>
      <c r="F153" s="88">
        <v>4.7000000000000002E-3</v>
      </c>
      <c r="G153" s="88">
        <v>557314.83239999996</v>
      </c>
      <c r="H153" s="88">
        <v>124715.84450000001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366687.01250000001</v>
      </c>
      <c r="C154" s="88">
        <v>476.07389999999998</v>
      </c>
      <c r="D154" s="88">
        <v>2007.0515</v>
      </c>
      <c r="E154" s="88">
        <v>0</v>
      </c>
      <c r="F154" s="88">
        <v>5.7000000000000002E-3</v>
      </c>
      <c r="G154" s="88">
        <v>684609.31680000003</v>
      </c>
      <c r="H154" s="88">
        <v>145371.12849999999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344604.99089999998</v>
      </c>
      <c r="C155" s="88">
        <v>450.9828</v>
      </c>
      <c r="D155" s="88">
        <v>1936.3015</v>
      </c>
      <c r="E155" s="88">
        <v>0</v>
      </c>
      <c r="F155" s="88">
        <v>5.4000000000000003E-3</v>
      </c>
      <c r="G155" s="88">
        <v>660492.44999999995</v>
      </c>
      <c r="H155" s="88">
        <v>137078.06090000001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387615.63089999999</v>
      </c>
      <c r="C156" s="88">
        <v>508.91250000000002</v>
      </c>
      <c r="D156" s="88">
        <v>2200.9701</v>
      </c>
      <c r="E156" s="88">
        <v>0</v>
      </c>
      <c r="F156" s="88">
        <v>6.1999999999999998E-3</v>
      </c>
      <c r="G156" s="88">
        <v>750780.83490000002</v>
      </c>
      <c r="H156" s="88">
        <v>154398.61139999999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408880.00209999998</v>
      </c>
      <c r="C157" s="88">
        <v>537.11739999999998</v>
      </c>
      <c r="D157" s="88">
        <v>2325.7229000000002</v>
      </c>
      <c r="E157" s="88">
        <v>0</v>
      </c>
      <c r="F157" s="88">
        <v>6.4999999999999997E-3</v>
      </c>
      <c r="G157" s="88">
        <v>793336.93819999998</v>
      </c>
      <c r="H157" s="88">
        <v>162905.7254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411974.7916</v>
      </c>
      <c r="C158" s="88">
        <v>541.20939999999996</v>
      </c>
      <c r="D158" s="88">
        <v>2343.6983</v>
      </c>
      <c r="E158" s="88">
        <v>0</v>
      </c>
      <c r="F158" s="88">
        <v>6.6E-3</v>
      </c>
      <c r="G158" s="88">
        <v>799468.71660000004</v>
      </c>
      <c r="H158" s="88">
        <v>164142.17449999999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434051.38439999998</v>
      </c>
      <c r="C159" s="88">
        <v>570.19359999999995</v>
      </c>
      <c r="D159" s="88">
        <v>2469.0432000000001</v>
      </c>
      <c r="E159" s="88">
        <v>0</v>
      </c>
      <c r="F159" s="88">
        <v>6.8999999999999999E-3</v>
      </c>
      <c r="G159" s="88">
        <v>842225.55160000001</v>
      </c>
      <c r="H159" s="88">
        <v>172935.82339999999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374978.93540000002</v>
      </c>
      <c r="C160" s="88">
        <v>492.54610000000002</v>
      </c>
      <c r="D160" s="88">
        <v>2132.3620999999998</v>
      </c>
      <c r="E160" s="88">
        <v>0</v>
      </c>
      <c r="F160" s="88">
        <v>6.0000000000000001E-3</v>
      </c>
      <c r="G160" s="88">
        <v>727378.68909999996</v>
      </c>
      <c r="H160" s="88">
        <v>149394.00150000001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365412.68219999998</v>
      </c>
      <c r="C161" s="88">
        <v>479.18299999999999</v>
      </c>
      <c r="D161" s="88">
        <v>2066.7934</v>
      </c>
      <c r="E161" s="88">
        <v>0</v>
      </c>
      <c r="F161" s="88">
        <v>5.7999999999999996E-3</v>
      </c>
      <c r="G161" s="88">
        <v>705008.83219999995</v>
      </c>
      <c r="H161" s="88">
        <v>145479.95139999999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342087.09289999999</v>
      </c>
      <c r="C162" s="88">
        <v>445.99489999999997</v>
      </c>
      <c r="D162" s="88">
        <v>1898.4463000000001</v>
      </c>
      <c r="E162" s="88">
        <v>0</v>
      </c>
      <c r="F162" s="88">
        <v>5.4000000000000003E-3</v>
      </c>
      <c r="G162" s="88">
        <v>647572.24710000004</v>
      </c>
      <c r="H162" s="88">
        <v>135858.2947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353856.71429999999</v>
      </c>
      <c r="C163" s="88">
        <v>451.89920000000001</v>
      </c>
      <c r="D163" s="88">
        <v>1831.5468000000001</v>
      </c>
      <c r="E163" s="88">
        <v>0</v>
      </c>
      <c r="F163" s="88">
        <v>5.1999999999999998E-3</v>
      </c>
      <c r="G163" s="88">
        <v>624710.55539999995</v>
      </c>
      <c r="H163" s="88">
        <v>139315.70379999999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4467980</v>
      </c>
      <c r="C165" s="88">
        <v>5818.7529000000004</v>
      </c>
      <c r="D165" s="88">
        <v>24706.4395</v>
      </c>
      <c r="E165" s="88">
        <v>0</v>
      </c>
      <c r="F165" s="88">
        <v>6.9699999999999998E-2</v>
      </c>
      <c r="G165" s="89">
        <v>8427500</v>
      </c>
      <c r="H165" s="89">
        <v>1773620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316923.76669999998</v>
      </c>
      <c r="C166" s="88">
        <v>404.2747</v>
      </c>
      <c r="D166" s="88">
        <v>1633.9603</v>
      </c>
      <c r="E166" s="88">
        <v>0</v>
      </c>
      <c r="F166" s="88">
        <v>4.7000000000000002E-3</v>
      </c>
      <c r="G166" s="88">
        <v>557314.83239999996</v>
      </c>
      <c r="H166" s="88">
        <v>124715.84450000001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434051.38439999998</v>
      </c>
      <c r="C167" s="88">
        <v>570.19359999999995</v>
      </c>
      <c r="D167" s="88">
        <v>2469.0432000000001</v>
      </c>
      <c r="E167" s="88">
        <v>0</v>
      </c>
      <c r="F167" s="88">
        <v>6.8999999999999999E-3</v>
      </c>
      <c r="G167" s="88">
        <v>842225.55160000001</v>
      </c>
      <c r="H167" s="88">
        <v>172935.82339999999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1404050000000</v>
      </c>
      <c r="C170" s="88">
        <v>1242579.9140000001</v>
      </c>
      <c r="D170" s="88" t="s">
        <v>590</v>
      </c>
      <c r="E170" s="88">
        <v>448566.54399999999</v>
      </c>
      <c r="F170" s="88">
        <v>326066.95799999998</v>
      </c>
      <c r="G170" s="88">
        <v>29214.949000000001</v>
      </c>
      <c r="H170" s="88">
        <v>0</v>
      </c>
      <c r="I170" s="88">
        <v>213450.761</v>
      </c>
      <c r="J170" s="88">
        <v>0</v>
      </c>
      <c r="K170" s="88">
        <v>56733.853000000003</v>
      </c>
      <c r="L170" s="88">
        <v>46324.870999999999</v>
      </c>
      <c r="M170" s="88">
        <v>122221.978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1233060000000</v>
      </c>
      <c r="C171" s="88">
        <v>1191586.963</v>
      </c>
      <c r="D171" s="88" t="s">
        <v>638</v>
      </c>
      <c r="E171" s="88">
        <v>448566.54399999999</v>
      </c>
      <c r="F171" s="88">
        <v>326066.95799999998</v>
      </c>
      <c r="G171" s="88">
        <v>29215.746999999999</v>
      </c>
      <c r="H171" s="88">
        <v>0</v>
      </c>
      <c r="I171" s="88">
        <v>199559.72</v>
      </c>
      <c r="J171" s="88">
        <v>0</v>
      </c>
      <c r="K171" s="88">
        <v>56297.737999999998</v>
      </c>
      <c r="L171" s="88">
        <v>46324.870999999999</v>
      </c>
      <c r="M171" s="88">
        <v>85555.384999999995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1514700000000</v>
      </c>
      <c r="C172" s="88">
        <v>1231640.024</v>
      </c>
      <c r="D172" s="88" t="s">
        <v>558</v>
      </c>
      <c r="E172" s="88">
        <v>448566.54399999999</v>
      </c>
      <c r="F172" s="88">
        <v>326066.95799999998</v>
      </c>
      <c r="G172" s="88">
        <v>29214.949000000001</v>
      </c>
      <c r="H172" s="88">
        <v>0</v>
      </c>
      <c r="I172" s="88">
        <v>202776.36</v>
      </c>
      <c r="J172" s="88">
        <v>0</v>
      </c>
      <c r="K172" s="88">
        <v>56468.362999999998</v>
      </c>
      <c r="L172" s="88">
        <v>46324.870999999999</v>
      </c>
      <c r="M172" s="88">
        <v>122221.978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1461340000000</v>
      </c>
      <c r="C173" s="88">
        <v>1270366.1780000001</v>
      </c>
      <c r="D173" s="88" t="s">
        <v>639</v>
      </c>
      <c r="E173" s="88">
        <v>448566.54399999999</v>
      </c>
      <c r="F173" s="88">
        <v>326066.95799999998</v>
      </c>
      <c r="G173" s="88">
        <v>33186.082000000002</v>
      </c>
      <c r="H173" s="88">
        <v>0</v>
      </c>
      <c r="I173" s="88">
        <v>272317.41700000002</v>
      </c>
      <c r="J173" s="88">
        <v>0</v>
      </c>
      <c r="K173" s="88">
        <v>58348.921000000002</v>
      </c>
      <c r="L173" s="88">
        <v>46324.870999999999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1661100000000</v>
      </c>
      <c r="C174" s="88">
        <v>1431817.473</v>
      </c>
      <c r="D174" s="88" t="s">
        <v>559</v>
      </c>
      <c r="E174" s="88">
        <v>448566.54399999999</v>
      </c>
      <c r="F174" s="88">
        <v>326066.95799999998</v>
      </c>
      <c r="G174" s="88">
        <v>48369.237999999998</v>
      </c>
      <c r="H174" s="88">
        <v>0</v>
      </c>
      <c r="I174" s="88">
        <v>378340.50699999998</v>
      </c>
      <c r="J174" s="88">
        <v>0</v>
      </c>
      <c r="K174" s="88">
        <v>61927.375999999997</v>
      </c>
      <c r="L174" s="88">
        <v>46324.870999999999</v>
      </c>
      <c r="M174" s="88">
        <v>122221.978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1755260000000</v>
      </c>
      <c r="C175" s="88">
        <v>1415225.6540000001</v>
      </c>
      <c r="D175" s="88" t="s">
        <v>611</v>
      </c>
      <c r="E175" s="88">
        <v>448566.54399999999</v>
      </c>
      <c r="F175" s="88">
        <v>326066.95799999998</v>
      </c>
      <c r="G175" s="88">
        <v>45618.527000000002</v>
      </c>
      <c r="H175" s="88">
        <v>0</v>
      </c>
      <c r="I175" s="88">
        <v>401252.179</v>
      </c>
      <c r="J175" s="88">
        <v>0</v>
      </c>
      <c r="K175" s="88">
        <v>61841.19</v>
      </c>
      <c r="L175" s="88">
        <v>46324.870999999999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1768830000000</v>
      </c>
      <c r="C176" s="88">
        <v>1519681.7379999999</v>
      </c>
      <c r="D176" s="88" t="s">
        <v>591</v>
      </c>
      <c r="E176" s="88">
        <v>448566.54399999999</v>
      </c>
      <c r="F176" s="88">
        <v>326066.95799999998</v>
      </c>
      <c r="G176" s="88">
        <v>56153.383000000002</v>
      </c>
      <c r="H176" s="88">
        <v>0</v>
      </c>
      <c r="I176" s="88">
        <v>492571.94900000002</v>
      </c>
      <c r="J176" s="88">
        <v>0</v>
      </c>
      <c r="K176" s="88">
        <v>64442.648000000001</v>
      </c>
      <c r="L176" s="88">
        <v>46324.870999999999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1863430000000</v>
      </c>
      <c r="C177" s="88">
        <v>1475771.6259999999</v>
      </c>
      <c r="D177" s="88" t="s">
        <v>560</v>
      </c>
      <c r="E177" s="88">
        <v>448566.54399999999</v>
      </c>
      <c r="F177" s="88">
        <v>326066.95799999998</v>
      </c>
      <c r="G177" s="88">
        <v>55744.93</v>
      </c>
      <c r="H177" s="88">
        <v>0</v>
      </c>
      <c r="I177" s="88">
        <v>449860.80800000002</v>
      </c>
      <c r="J177" s="88">
        <v>0</v>
      </c>
      <c r="K177" s="88">
        <v>63652.13</v>
      </c>
      <c r="L177" s="88">
        <v>46324.870999999999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1609330000000</v>
      </c>
      <c r="C178" s="88">
        <v>1443126.541</v>
      </c>
      <c r="D178" s="88" t="s">
        <v>640</v>
      </c>
      <c r="E178" s="88">
        <v>448566.54399999999</v>
      </c>
      <c r="F178" s="88">
        <v>326066.95799999998</v>
      </c>
      <c r="G178" s="88">
        <v>40610.650999999998</v>
      </c>
      <c r="H178" s="88">
        <v>0</v>
      </c>
      <c r="I178" s="88">
        <v>434221.86900000001</v>
      </c>
      <c r="J178" s="88">
        <v>0</v>
      </c>
      <c r="K178" s="88">
        <v>61780.262999999999</v>
      </c>
      <c r="L178" s="88">
        <v>46324.870999999999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1559830000000</v>
      </c>
      <c r="C179" s="88">
        <v>1337910.1850000001</v>
      </c>
      <c r="D179" s="88" t="s">
        <v>641</v>
      </c>
      <c r="E179" s="88">
        <v>448566.54399999999</v>
      </c>
      <c r="F179" s="88">
        <v>326066.95799999998</v>
      </c>
      <c r="G179" s="88">
        <v>33771.991999999998</v>
      </c>
      <c r="H179" s="88">
        <v>0</v>
      </c>
      <c r="I179" s="88">
        <v>338091.75799999997</v>
      </c>
      <c r="J179" s="88">
        <v>0</v>
      </c>
      <c r="K179" s="88">
        <v>59532.675999999999</v>
      </c>
      <c r="L179" s="88">
        <v>46324.870999999999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1432750000000</v>
      </c>
      <c r="C180" s="88">
        <v>1275950.371</v>
      </c>
      <c r="D180" s="88" t="s">
        <v>642</v>
      </c>
      <c r="E180" s="88">
        <v>448566.54399999999</v>
      </c>
      <c r="F180" s="88">
        <v>326066.95799999998</v>
      </c>
      <c r="G180" s="88">
        <v>29220.83</v>
      </c>
      <c r="H180" s="88">
        <v>0</v>
      </c>
      <c r="I180" s="88">
        <v>246149.20199999999</v>
      </c>
      <c r="J180" s="88">
        <v>0</v>
      </c>
      <c r="K180" s="88">
        <v>57399.987000000001</v>
      </c>
      <c r="L180" s="88">
        <v>46324.870999999999</v>
      </c>
      <c r="M180" s="88">
        <v>122221.978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1382170000000</v>
      </c>
      <c r="C181" s="88">
        <v>1221844.9909999999</v>
      </c>
      <c r="D181" s="88" t="s">
        <v>623</v>
      </c>
      <c r="E181" s="88">
        <v>448566.54399999999</v>
      </c>
      <c r="F181" s="88">
        <v>326066.95799999998</v>
      </c>
      <c r="G181" s="88">
        <v>29214.949000000001</v>
      </c>
      <c r="H181" s="88">
        <v>0</v>
      </c>
      <c r="I181" s="88">
        <v>193122.84</v>
      </c>
      <c r="J181" s="88">
        <v>0</v>
      </c>
      <c r="K181" s="88">
        <v>56326.851000000002</v>
      </c>
      <c r="L181" s="88">
        <v>46324.870999999999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18645900000000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1233060000000</v>
      </c>
      <c r="C184" s="88">
        <v>1191586.963</v>
      </c>
      <c r="D184" s="88"/>
      <c r="E184" s="88">
        <v>448566.54399999999</v>
      </c>
      <c r="F184" s="88">
        <v>326066.95799999998</v>
      </c>
      <c r="G184" s="88">
        <v>29214.949000000001</v>
      </c>
      <c r="H184" s="88">
        <v>0</v>
      </c>
      <c r="I184" s="88">
        <v>193122.84</v>
      </c>
      <c r="J184" s="88">
        <v>0</v>
      </c>
      <c r="K184" s="88">
        <v>56297.737999999998</v>
      </c>
      <c r="L184" s="88">
        <v>46324.870999999999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1863430000000</v>
      </c>
      <c r="C185" s="88">
        <v>1519681.7379999999</v>
      </c>
      <c r="D185" s="88"/>
      <c r="E185" s="88">
        <v>448566.54399999999</v>
      </c>
      <c r="F185" s="88">
        <v>326066.95799999998</v>
      </c>
      <c r="G185" s="88">
        <v>56153.383000000002</v>
      </c>
      <c r="H185" s="88">
        <v>0</v>
      </c>
      <c r="I185" s="88">
        <v>492571.94900000002</v>
      </c>
      <c r="J185" s="88">
        <v>0</v>
      </c>
      <c r="K185" s="88">
        <v>64442.648000000001</v>
      </c>
      <c r="L185" s="88">
        <v>46324.870999999999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558636.67000000004</v>
      </c>
      <c r="C188" s="88">
        <v>20532.5</v>
      </c>
      <c r="D188" s="88">
        <v>0</v>
      </c>
      <c r="E188" s="88">
        <v>579169.17000000004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12.06</v>
      </c>
      <c r="C189" s="88">
        <v>0.44</v>
      </c>
      <c r="D189" s="88">
        <v>0</v>
      </c>
      <c r="E189" s="88">
        <v>12.5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12.06</v>
      </c>
      <c r="C190" s="88">
        <v>0.44</v>
      </c>
      <c r="D190" s="88">
        <v>0</v>
      </c>
      <c r="E190" s="88">
        <v>12.5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19933.349999999999</v>
      </c>
      <c r="C2" s="88">
        <v>430.34</v>
      </c>
      <c r="D2" s="88">
        <v>430.34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19933.349999999999</v>
      </c>
      <c r="C3" s="88">
        <v>430.34</v>
      </c>
      <c r="D3" s="88">
        <v>430.34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59014.03</v>
      </c>
      <c r="C4" s="88">
        <v>1274.04</v>
      </c>
      <c r="D4" s="88">
        <v>1274.04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59014.03</v>
      </c>
      <c r="C5" s="88">
        <v>1274.04</v>
      </c>
      <c r="D5" s="88">
        <v>1274.04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1761.68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2740.05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39.299999999999997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690.76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939.23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764.56</v>
      </c>
      <c r="C21" s="88">
        <v>0</v>
      </c>
      <c r="D21" s="88">
        <v>0</v>
      </c>
      <c r="E21" s="88">
        <v>0</v>
      </c>
      <c r="F21" s="88">
        <v>0</v>
      </c>
      <c r="G21" s="88">
        <v>25891.02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186.73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17984.939999999999</v>
      </c>
      <c r="C28" s="88">
        <v>1948.41</v>
      </c>
      <c r="D28" s="88">
        <v>0</v>
      </c>
      <c r="E28" s="88">
        <v>0</v>
      </c>
      <c r="F28" s="88">
        <v>0</v>
      </c>
      <c r="G28" s="88">
        <v>27395.15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2.3769999999999998</v>
      </c>
      <c r="E60" s="88">
        <v>3.6909999999999998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2.3769999999999998</v>
      </c>
      <c r="E61" s="88">
        <v>3.6909999999999998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2.3769999999999998</v>
      </c>
      <c r="E62" s="88">
        <v>3.6909999999999998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2.3769999999999998</v>
      </c>
      <c r="E63" s="88">
        <v>3.6909999999999998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2.3769999999999998</v>
      </c>
      <c r="E64" s="88">
        <v>3.6909999999999998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2.3769999999999998</v>
      </c>
      <c r="E65" s="88">
        <v>3.6909999999999998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2.3769999999999998</v>
      </c>
      <c r="E66" s="88">
        <v>3.6909999999999998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2.3769999999999998</v>
      </c>
      <c r="E67" s="88">
        <v>3.6909999999999998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2.3769999999999998</v>
      </c>
      <c r="E68" s="88">
        <v>3.6909999999999998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2.3769999999999998</v>
      </c>
      <c r="E69" s="88">
        <v>3.6909999999999998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2.3769999999999998</v>
      </c>
      <c r="E70" s="88">
        <v>3.6909999999999998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2.3769999999999998</v>
      </c>
      <c r="E71" s="88">
        <v>3.6909999999999998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2.3769999999999998</v>
      </c>
      <c r="E72" s="88">
        <v>3.6909999999999998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2.3769999999999998</v>
      </c>
      <c r="E73" s="88">
        <v>3.6909999999999998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2.3769999999999998</v>
      </c>
      <c r="E74" s="88">
        <v>3.6909999999999998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2.3769999999999998</v>
      </c>
      <c r="E75" s="88">
        <v>3.6909999999999998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2.3769999999999998</v>
      </c>
      <c r="E76" s="88">
        <v>3.6909999999999998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2.3769999999999998</v>
      </c>
      <c r="E77" s="88">
        <v>3.6909999999999998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2.3769999999999998</v>
      </c>
      <c r="E78" s="88">
        <v>3.6909999999999998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2.3769999999999998</v>
      </c>
      <c r="E79" s="88">
        <v>3.6909999999999998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2.3769999999999998</v>
      </c>
      <c r="E80" s="88">
        <v>3.6909999999999998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2.3769999999999998</v>
      </c>
      <c r="E81" s="88">
        <v>3.6909999999999998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2.3769999999999998</v>
      </c>
      <c r="E82" s="88">
        <v>3.6909999999999998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2.3769999999999998</v>
      </c>
      <c r="E83" s="88">
        <v>3.6909999999999998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5.835</v>
      </c>
      <c r="F87" s="88">
        <v>0.251</v>
      </c>
      <c r="G87" s="88">
        <v>0.11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5.835</v>
      </c>
      <c r="F88" s="88">
        <v>0.251</v>
      </c>
      <c r="G88" s="88">
        <v>0.11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5.835</v>
      </c>
      <c r="F89" s="88">
        <v>0.251</v>
      </c>
      <c r="G89" s="88">
        <v>0.11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5.835</v>
      </c>
      <c r="F90" s="88">
        <v>0.251</v>
      </c>
      <c r="G90" s="88">
        <v>0.11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5.835</v>
      </c>
      <c r="F91" s="88">
        <v>0.251</v>
      </c>
      <c r="G91" s="88">
        <v>0.11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5.835</v>
      </c>
      <c r="F92" s="88">
        <v>0.251</v>
      </c>
      <c r="G92" s="88">
        <v>0.11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5.835</v>
      </c>
      <c r="F93" s="88">
        <v>0.251</v>
      </c>
      <c r="G93" s="88">
        <v>0.11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5.835</v>
      </c>
      <c r="F94" s="88">
        <v>0.251</v>
      </c>
      <c r="G94" s="88">
        <v>0.11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5.835</v>
      </c>
      <c r="F95" s="88">
        <v>0.251</v>
      </c>
      <c r="G95" s="88">
        <v>0.11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5.835</v>
      </c>
      <c r="F96" s="88">
        <v>0.251</v>
      </c>
      <c r="G96" s="88">
        <v>0.11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5.835</v>
      </c>
      <c r="F97" s="88">
        <v>0.251</v>
      </c>
      <c r="G97" s="88">
        <v>0.11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5.835</v>
      </c>
      <c r="F98" s="88">
        <v>0.251</v>
      </c>
      <c r="G98" s="88">
        <v>0.11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5.83</v>
      </c>
      <c r="F99" s="88">
        <v>0.251</v>
      </c>
      <c r="G99" s="88">
        <v>0.11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5.83</v>
      </c>
      <c r="F100" s="88">
        <v>0.251</v>
      </c>
      <c r="G100" s="88">
        <v>0.11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5.83</v>
      </c>
      <c r="F101" s="88">
        <v>0.251</v>
      </c>
      <c r="G101" s="88">
        <v>0.11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3802131.16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2845994.99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3594742.18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358622.15</v>
      </c>
      <c r="D109" s="88">
        <v>245177.26</v>
      </c>
      <c r="E109" s="88">
        <v>113444.89</v>
      </c>
      <c r="F109" s="88">
        <v>0.68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3986172.07</v>
      </c>
      <c r="D110" s="88">
        <v>2734614.14</v>
      </c>
      <c r="E110" s="88">
        <v>1251557.94</v>
      </c>
      <c r="F110" s="88">
        <v>0.69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425261.26</v>
      </c>
      <c r="D111" s="88">
        <v>292392.78999999998</v>
      </c>
      <c r="E111" s="88">
        <v>132868.46</v>
      </c>
      <c r="F111" s="88">
        <v>0.69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97287.039999999994</v>
      </c>
      <c r="D112" s="88">
        <v>65703.8</v>
      </c>
      <c r="E112" s="88">
        <v>31583.23</v>
      </c>
      <c r="F112" s="88">
        <v>0.68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53592.69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110411.11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1306854.97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143710.82999999999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21005.54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21321.61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18389.63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25456.28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219384.25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221068.31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192462.47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259163.9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22361.72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21835.86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21042.84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26517.9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15071.89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122265.73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10297.870000000001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12608.45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16.670000000000002</v>
      </c>
      <c r="F137" s="88">
        <v>28068.73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186.51</v>
      </c>
      <c r="F138" s="88">
        <v>307358.86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19.97</v>
      </c>
      <c r="F139" s="88">
        <v>33620.81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0.57999999999999996</v>
      </c>
      <c r="D140" s="88">
        <v>1109.6500000000001</v>
      </c>
      <c r="E140" s="88">
        <v>4.55</v>
      </c>
      <c r="F140" s="88">
        <v>8670.64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34841.269999999997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16119.01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50734.77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272874.94780000002</v>
      </c>
      <c r="C152" s="88">
        <v>441.40350000000001</v>
      </c>
      <c r="D152" s="88">
        <v>1402.4152999999999</v>
      </c>
      <c r="E152" s="88">
        <v>0</v>
      </c>
      <c r="F152" s="88">
        <v>3.8999999999999998E-3</v>
      </c>
      <c r="G152" s="89">
        <v>10358600</v>
      </c>
      <c r="H152" s="88">
        <v>114030.9794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247336.44020000001</v>
      </c>
      <c r="C153" s="88">
        <v>402.77170000000001</v>
      </c>
      <c r="D153" s="88">
        <v>1290.5454999999999</v>
      </c>
      <c r="E153" s="88">
        <v>0</v>
      </c>
      <c r="F153" s="88">
        <v>3.5000000000000001E-3</v>
      </c>
      <c r="G153" s="89">
        <v>9532450</v>
      </c>
      <c r="H153" s="88">
        <v>103629.70909999999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297148.66570000001</v>
      </c>
      <c r="C154" s="88">
        <v>494.82769999999999</v>
      </c>
      <c r="D154" s="88">
        <v>1629.5943</v>
      </c>
      <c r="E154" s="88">
        <v>0</v>
      </c>
      <c r="F154" s="88">
        <v>4.4000000000000003E-3</v>
      </c>
      <c r="G154" s="89">
        <v>12037400</v>
      </c>
      <c r="H154" s="88">
        <v>125606.4406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281837.26059999998</v>
      </c>
      <c r="C155" s="88">
        <v>474.52710000000002</v>
      </c>
      <c r="D155" s="88">
        <v>1583.2188000000001</v>
      </c>
      <c r="E155" s="88">
        <v>0</v>
      </c>
      <c r="F155" s="88">
        <v>4.3E-3</v>
      </c>
      <c r="G155" s="89">
        <v>11695100</v>
      </c>
      <c r="H155" s="88">
        <v>119659.73239999999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315018.12729999999</v>
      </c>
      <c r="C156" s="88">
        <v>531.7355</v>
      </c>
      <c r="D156" s="88">
        <v>1779.3207</v>
      </c>
      <c r="E156" s="88">
        <v>0</v>
      </c>
      <c r="F156" s="88">
        <v>4.7999999999999996E-3</v>
      </c>
      <c r="G156" s="89">
        <v>13143700</v>
      </c>
      <c r="H156" s="88">
        <v>133883.05590000001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340646.11320000002</v>
      </c>
      <c r="C157" s="88">
        <v>575.24900000000002</v>
      </c>
      <c r="D157" s="88">
        <v>1925.9177</v>
      </c>
      <c r="E157" s="88">
        <v>0</v>
      </c>
      <c r="F157" s="88">
        <v>5.1999999999999998E-3</v>
      </c>
      <c r="G157" s="89">
        <v>14226600</v>
      </c>
      <c r="H157" s="88">
        <v>144800.72899999999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352945.66340000002</v>
      </c>
      <c r="C158" s="88">
        <v>596.10440000000006</v>
      </c>
      <c r="D158" s="88">
        <v>1996.0723</v>
      </c>
      <c r="E158" s="88">
        <v>0</v>
      </c>
      <c r="F158" s="88">
        <v>5.4000000000000003E-3</v>
      </c>
      <c r="G158" s="89">
        <v>14744900</v>
      </c>
      <c r="H158" s="88">
        <v>150037.59770000001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365479.39720000001</v>
      </c>
      <c r="C159" s="88">
        <v>617.23580000000004</v>
      </c>
      <c r="D159" s="88">
        <v>2066.6862999999998</v>
      </c>
      <c r="E159" s="88">
        <v>0</v>
      </c>
      <c r="F159" s="88">
        <v>5.5999999999999999E-3</v>
      </c>
      <c r="G159" s="89">
        <v>15266500</v>
      </c>
      <c r="H159" s="88">
        <v>155361.92689999999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322764.48489999998</v>
      </c>
      <c r="C160" s="88">
        <v>545.01379999999995</v>
      </c>
      <c r="D160" s="88">
        <v>1824.5411999999999</v>
      </c>
      <c r="E160" s="88">
        <v>0</v>
      </c>
      <c r="F160" s="88">
        <v>4.8999999999999998E-3</v>
      </c>
      <c r="G160" s="89">
        <v>13477800</v>
      </c>
      <c r="H160" s="88">
        <v>137195.76879999999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301541.7316</v>
      </c>
      <c r="C161" s="88">
        <v>507.93970000000002</v>
      </c>
      <c r="D161" s="88">
        <v>1695.6185</v>
      </c>
      <c r="E161" s="88">
        <v>0</v>
      </c>
      <c r="F161" s="88">
        <v>4.5999999999999999E-3</v>
      </c>
      <c r="G161" s="89">
        <v>12525400</v>
      </c>
      <c r="H161" s="88">
        <v>128049.56879999999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275244.07919999998</v>
      </c>
      <c r="C162" s="88">
        <v>458.48610000000002</v>
      </c>
      <c r="D162" s="88">
        <v>1510.4446</v>
      </c>
      <c r="E162" s="88">
        <v>0</v>
      </c>
      <c r="F162" s="88">
        <v>4.1000000000000003E-3</v>
      </c>
      <c r="G162" s="89">
        <v>11157300</v>
      </c>
      <c r="H162" s="88">
        <v>116360.9087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275305.56400000001</v>
      </c>
      <c r="C163" s="88">
        <v>441.24590000000001</v>
      </c>
      <c r="D163" s="88">
        <v>1385.3246999999999</v>
      </c>
      <c r="E163" s="88">
        <v>0</v>
      </c>
      <c r="F163" s="88">
        <v>3.8E-3</v>
      </c>
      <c r="G163" s="89">
        <v>10232200</v>
      </c>
      <c r="H163" s="88">
        <v>114633.1802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3648140</v>
      </c>
      <c r="C165" s="88">
        <v>6086.5403999999999</v>
      </c>
      <c r="D165" s="88">
        <v>20089.7</v>
      </c>
      <c r="E165" s="88">
        <v>0</v>
      </c>
      <c r="F165" s="88">
        <v>5.4699999999999999E-2</v>
      </c>
      <c r="G165" s="89">
        <v>148398000</v>
      </c>
      <c r="H165" s="89">
        <v>1543250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247336.44020000001</v>
      </c>
      <c r="C166" s="88">
        <v>402.77170000000001</v>
      </c>
      <c r="D166" s="88">
        <v>1290.5454999999999</v>
      </c>
      <c r="E166" s="88">
        <v>0</v>
      </c>
      <c r="F166" s="88">
        <v>3.5000000000000001E-3</v>
      </c>
      <c r="G166" s="89">
        <v>9532450</v>
      </c>
      <c r="H166" s="88">
        <v>103629.70909999999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365479.39720000001</v>
      </c>
      <c r="C167" s="88">
        <v>617.23580000000004</v>
      </c>
      <c r="D167" s="88">
        <v>2066.6862999999998</v>
      </c>
      <c r="E167" s="88">
        <v>0</v>
      </c>
      <c r="F167" s="88">
        <v>5.5999999999999999E-3</v>
      </c>
      <c r="G167" s="89">
        <v>15266500</v>
      </c>
      <c r="H167" s="88">
        <v>155361.92689999999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1255400000000</v>
      </c>
      <c r="C170" s="88">
        <v>1139794.095</v>
      </c>
      <c r="D170" s="88" t="s">
        <v>643</v>
      </c>
      <c r="E170" s="88">
        <v>448566.54399999999</v>
      </c>
      <c r="F170" s="88">
        <v>326066.95799999998</v>
      </c>
      <c r="G170" s="88">
        <v>36278.803</v>
      </c>
      <c r="H170" s="88">
        <v>0</v>
      </c>
      <c r="I170" s="88">
        <v>141117.38800000001</v>
      </c>
      <c r="J170" s="88">
        <v>0</v>
      </c>
      <c r="K170" s="88">
        <v>55028.025999999998</v>
      </c>
      <c r="L170" s="88">
        <v>47180.991000000002</v>
      </c>
      <c r="M170" s="88">
        <v>85555.384999999995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1155280000000</v>
      </c>
      <c r="C171" s="88">
        <v>1160664.8470000001</v>
      </c>
      <c r="D171" s="88" t="s">
        <v>644</v>
      </c>
      <c r="E171" s="88">
        <v>448566.54399999999</v>
      </c>
      <c r="F171" s="88">
        <v>326066.95799999998</v>
      </c>
      <c r="G171" s="88">
        <v>37904.957000000002</v>
      </c>
      <c r="H171" s="88">
        <v>0</v>
      </c>
      <c r="I171" s="88">
        <v>159899.946</v>
      </c>
      <c r="J171" s="88">
        <v>0</v>
      </c>
      <c r="K171" s="88">
        <v>55490.065999999999</v>
      </c>
      <c r="L171" s="88">
        <v>47180.991000000002</v>
      </c>
      <c r="M171" s="88">
        <v>85555.384999999995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1458860000000</v>
      </c>
      <c r="C172" s="88">
        <v>1212185.5260000001</v>
      </c>
      <c r="D172" s="88" t="s">
        <v>561</v>
      </c>
      <c r="E172" s="88">
        <v>448566.54399999999</v>
      </c>
      <c r="F172" s="88">
        <v>326066.95799999998</v>
      </c>
      <c r="G172" s="88">
        <v>42882.512000000002</v>
      </c>
      <c r="H172" s="88">
        <v>0</v>
      </c>
      <c r="I172" s="88">
        <v>205356.171</v>
      </c>
      <c r="J172" s="88">
        <v>0</v>
      </c>
      <c r="K172" s="88">
        <v>56576.964999999997</v>
      </c>
      <c r="L172" s="88">
        <v>47180.991000000002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1417370000000</v>
      </c>
      <c r="C173" s="88">
        <v>1220995.4110000001</v>
      </c>
      <c r="D173" s="88" t="s">
        <v>645</v>
      </c>
      <c r="E173" s="88">
        <v>448566.54399999999</v>
      </c>
      <c r="F173" s="88">
        <v>326066.95799999998</v>
      </c>
      <c r="G173" s="88">
        <v>43008.777000000002</v>
      </c>
      <c r="H173" s="88">
        <v>0</v>
      </c>
      <c r="I173" s="88">
        <v>208054.88099999999</v>
      </c>
      <c r="J173" s="88">
        <v>0</v>
      </c>
      <c r="K173" s="88">
        <v>62561.874000000003</v>
      </c>
      <c r="L173" s="88">
        <v>47180.991000000002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1592940000000</v>
      </c>
      <c r="C174" s="88">
        <v>1308145.0730000001</v>
      </c>
      <c r="D174" s="88" t="s">
        <v>592</v>
      </c>
      <c r="E174" s="88">
        <v>448566.54399999999</v>
      </c>
      <c r="F174" s="88">
        <v>326066.95799999998</v>
      </c>
      <c r="G174" s="88">
        <v>60051.519</v>
      </c>
      <c r="H174" s="88">
        <v>0</v>
      </c>
      <c r="I174" s="88">
        <v>281656.09999999998</v>
      </c>
      <c r="J174" s="88">
        <v>0</v>
      </c>
      <c r="K174" s="88">
        <v>59067.576000000001</v>
      </c>
      <c r="L174" s="88">
        <v>47180.991000000002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1724180000000</v>
      </c>
      <c r="C175" s="88">
        <v>1452646.946</v>
      </c>
      <c r="D175" s="88" t="s">
        <v>562</v>
      </c>
      <c r="E175" s="88">
        <v>448566.54399999999</v>
      </c>
      <c r="F175" s="88">
        <v>326066.95799999998</v>
      </c>
      <c r="G175" s="88">
        <v>82857.464000000007</v>
      </c>
      <c r="H175" s="88">
        <v>0</v>
      </c>
      <c r="I175" s="88">
        <v>393815.88099999999</v>
      </c>
      <c r="J175" s="88">
        <v>0</v>
      </c>
      <c r="K175" s="88">
        <v>68603.724000000002</v>
      </c>
      <c r="L175" s="88">
        <v>47180.991000000002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1786990000000</v>
      </c>
      <c r="C176" s="88">
        <v>1488695.93</v>
      </c>
      <c r="D176" s="88" t="s">
        <v>563</v>
      </c>
      <c r="E176" s="88">
        <v>448566.54399999999</v>
      </c>
      <c r="F176" s="88">
        <v>326066.95799999998</v>
      </c>
      <c r="G176" s="88">
        <v>78936.77</v>
      </c>
      <c r="H176" s="88">
        <v>0</v>
      </c>
      <c r="I176" s="88">
        <v>435947.071</v>
      </c>
      <c r="J176" s="88">
        <v>0</v>
      </c>
      <c r="K176" s="88">
        <v>66442.210999999996</v>
      </c>
      <c r="L176" s="88">
        <v>47180.991000000002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1850210000000</v>
      </c>
      <c r="C177" s="88">
        <v>1449135.3659999999</v>
      </c>
      <c r="D177" s="88" t="s">
        <v>624</v>
      </c>
      <c r="E177" s="88">
        <v>448566.54399999999</v>
      </c>
      <c r="F177" s="88">
        <v>326066.95799999998</v>
      </c>
      <c r="G177" s="88">
        <v>71389.790999999997</v>
      </c>
      <c r="H177" s="88">
        <v>0</v>
      </c>
      <c r="I177" s="88">
        <v>405200.00099999999</v>
      </c>
      <c r="J177" s="88">
        <v>0</v>
      </c>
      <c r="K177" s="88">
        <v>65175.696000000004</v>
      </c>
      <c r="L177" s="88">
        <v>47180.991000000002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1633430000000</v>
      </c>
      <c r="C178" s="88">
        <v>1443708.436</v>
      </c>
      <c r="D178" s="88" t="s">
        <v>551</v>
      </c>
      <c r="E178" s="88">
        <v>448566.54399999999</v>
      </c>
      <c r="F178" s="88">
        <v>326066.95799999998</v>
      </c>
      <c r="G178" s="88">
        <v>54736.978999999999</v>
      </c>
      <c r="H178" s="88">
        <v>0</v>
      </c>
      <c r="I178" s="88">
        <v>379715.77299999999</v>
      </c>
      <c r="J178" s="88">
        <v>0</v>
      </c>
      <c r="K178" s="88">
        <v>65219.213000000003</v>
      </c>
      <c r="L178" s="88">
        <v>47180.991000000002</v>
      </c>
      <c r="M178" s="88">
        <v>122221.978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1518000000000</v>
      </c>
      <c r="C179" s="88">
        <v>1281664.2609999999</v>
      </c>
      <c r="D179" s="88" t="s">
        <v>646</v>
      </c>
      <c r="E179" s="88">
        <v>448566.54399999999</v>
      </c>
      <c r="F179" s="88">
        <v>326066.95799999998</v>
      </c>
      <c r="G179" s="88">
        <v>38355.095999999998</v>
      </c>
      <c r="H179" s="88">
        <v>0</v>
      </c>
      <c r="I179" s="88">
        <v>322951.11499999999</v>
      </c>
      <c r="J179" s="88">
        <v>0</v>
      </c>
      <c r="K179" s="88">
        <v>61876.963000000003</v>
      </c>
      <c r="L179" s="88">
        <v>47180.991000000002</v>
      </c>
      <c r="M179" s="88">
        <v>36666.593000000001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1352190000000</v>
      </c>
      <c r="C180" s="88">
        <v>1198810.1880000001</v>
      </c>
      <c r="D180" s="88" t="s">
        <v>647</v>
      </c>
      <c r="E180" s="88">
        <v>448566.54399999999</v>
      </c>
      <c r="F180" s="88">
        <v>326066.95799999998</v>
      </c>
      <c r="G180" s="88">
        <v>41642.934999999998</v>
      </c>
      <c r="H180" s="88">
        <v>0</v>
      </c>
      <c r="I180" s="88">
        <v>193516.68599999999</v>
      </c>
      <c r="J180" s="88">
        <v>0</v>
      </c>
      <c r="K180" s="88">
        <v>56280.688999999998</v>
      </c>
      <c r="L180" s="88">
        <v>47180.991000000002</v>
      </c>
      <c r="M180" s="88">
        <v>85555.384999999995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1240080000000</v>
      </c>
      <c r="C181" s="88">
        <v>1141517.7520000001</v>
      </c>
      <c r="D181" s="88" t="s">
        <v>648</v>
      </c>
      <c r="E181" s="88">
        <v>448566.54399999999</v>
      </c>
      <c r="F181" s="88">
        <v>326066.95799999998</v>
      </c>
      <c r="G181" s="88">
        <v>36050.095000000001</v>
      </c>
      <c r="H181" s="88">
        <v>0</v>
      </c>
      <c r="I181" s="88">
        <v>143095.302</v>
      </c>
      <c r="J181" s="88">
        <v>0</v>
      </c>
      <c r="K181" s="88">
        <v>55002.478000000003</v>
      </c>
      <c r="L181" s="88">
        <v>47180.991000000002</v>
      </c>
      <c r="M181" s="88">
        <v>85555.384999999995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17984900000000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1155280000000</v>
      </c>
      <c r="C184" s="88">
        <v>1139794.095</v>
      </c>
      <c r="D184" s="88"/>
      <c r="E184" s="88">
        <v>448566.54399999999</v>
      </c>
      <c r="F184" s="88">
        <v>326066.95799999998</v>
      </c>
      <c r="G184" s="88">
        <v>36050.095000000001</v>
      </c>
      <c r="H184" s="88">
        <v>0</v>
      </c>
      <c r="I184" s="88">
        <v>141117.38800000001</v>
      </c>
      <c r="J184" s="88">
        <v>0</v>
      </c>
      <c r="K184" s="88">
        <v>55002.478000000003</v>
      </c>
      <c r="L184" s="88">
        <v>47180.991000000002</v>
      </c>
      <c r="M184" s="88">
        <v>36666.593000000001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1850210000000</v>
      </c>
      <c r="C185" s="88">
        <v>1488695.93</v>
      </c>
      <c r="D185" s="88"/>
      <c r="E185" s="88">
        <v>448566.54399999999</v>
      </c>
      <c r="F185" s="88">
        <v>326066.95799999998</v>
      </c>
      <c r="G185" s="88">
        <v>82857.464000000007</v>
      </c>
      <c r="H185" s="88">
        <v>0</v>
      </c>
      <c r="I185" s="88">
        <v>435947.071</v>
      </c>
      <c r="J185" s="88">
        <v>0</v>
      </c>
      <c r="K185" s="88">
        <v>68603.724000000002</v>
      </c>
      <c r="L185" s="88">
        <v>47180.991000000002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391344.5</v>
      </c>
      <c r="C188" s="88">
        <v>15951.57</v>
      </c>
      <c r="D188" s="88">
        <v>0</v>
      </c>
      <c r="E188" s="88">
        <v>407296.07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8.4499999999999993</v>
      </c>
      <c r="C189" s="88">
        <v>0.34</v>
      </c>
      <c r="D189" s="88">
        <v>0</v>
      </c>
      <c r="E189" s="88">
        <v>8.7899999999999991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8.4499999999999993</v>
      </c>
      <c r="C190" s="88">
        <v>0.34</v>
      </c>
      <c r="D190" s="88">
        <v>0</v>
      </c>
      <c r="E190" s="88">
        <v>8.7899999999999991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3" width="9.33203125" style="80" customWidth="1"/>
    <col min="24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19752.400000000001</v>
      </c>
      <c r="C2" s="88">
        <v>426.43</v>
      </c>
      <c r="D2" s="88">
        <v>426.43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19752.400000000001</v>
      </c>
      <c r="C3" s="88">
        <v>426.43</v>
      </c>
      <c r="D3" s="88">
        <v>426.43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60364.41</v>
      </c>
      <c r="C4" s="88">
        <v>1303.19</v>
      </c>
      <c r="D4" s="88">
        <v>1303.19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60364.41</v>
      </c>
      <c r="C5" s="88">
        <v>1303.19</v>
      </c>
      <c r="D5" s="88">
        <v>1303.19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2438.19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2198.54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510.99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875.29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640.01</v>
      </c>
      <c r="C21" s="88">
        <v>0</v>
      </c>
      <c r="D21" s="88">
        <v>0</v>
      </c>
      <c r="E21" s="88">
        <v>0</v>
      </c>
      <c r="F21" s="88">
        <v>0</v>
      </c>
      <c r="G21" s="88">
        <v>12124.71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239.03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17075.169999999998</v>
      </c>
      <c r="C28" s="88">
        <v>2677.22</v>
      </c>
      <c r="D28" s="88">
        <v>0</v>
      </c>
      <c r="E28" s="88">
        <v>0</v>
      </c>
      <c r="F28" s="88">
        <v>0</v>
      </c>
      <c r="G28" s="88">
        <v>13628.85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0.85699999999999998</v>
      </c>
      <c r="E60" s="88">
        <v>0.98399999999999999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0.85699999999999998</v>
      </c>
      <c r="E61" s="88">
        <v>0.98399999999999999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0.85699999999999998</v>
      </c>
      <c r="E62" s="88">
        <v>0.98399999999999999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0.85699999999999998</v>
      </c>
      <c r="E63" s="88">
        <v>0.98399999999999999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0.85699999999999998</v>
      </c>
      <c r="E64" s="88">
        <v>0.98399999999999999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0.85699999999999998</v>
      </c>
      <c r="E65" s="88">
        <v>0.98399999999999999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0.85699999999999998</v>
      </c>
      <c r="E66" s="88">
        <v>0.98399999999999999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0.85699999999999998</v>
      </c>
      <c r="E67" s="88">
        <v>0.98399999999999999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0.85699999999999998</v>
      </c>
      <c r="E68" s="88">
        <v>0.98399999999999999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0.85699999999999998</v>
      </c>
      <c r="E69" s="88">
        <v>0.98399999999999999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0.85699999999999998</v>
      </c>
      <c r="E70" s="88">
        <v>0.98399999999999999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0.85699999999999998</v>
      </c>
      <c r="E71" s="88">
        <v>0.98399999999999999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0.85699999999999998</v>
      </c>
      <c r="E72" s="88">
        <v>0.98399999999999999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0.85699999999999998</v>
      </c>
      <c r="E73" s="88">
        <v>0.98399999999999999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0.85699999999999998</v>
      </c>
      <c r="E74" s="88">
        <v>0.98399999999999999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0.85699999999999998</v>
      </c>
      <c r="E75" s="88">
        <v>0.98399999999999999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0.85699999999999998</v>
      </c>
      <c r="E76" s="88">
        <v>0.98399999999999999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0.85699999999999998</v>
      </c>
      <c r="E77" s="88">
        <v>0.98399999999999999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0.85699999999999998</v>
      </c>
      <c r="E78" s="88">
        <v>0.98399999999999999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0.85699999999999998</v>
      </c>
      <c r="E79" s="88">
        <v>0.98399999999999999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0.85699999999999998</v>
      </c>
      <c r="E80" s="88">
        <v>0.98399999999999999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0.85699999999999998</v>
      </c>
      <c r="E81" s="88">
        <v>0.98399999999999999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0.85699999999999998</v>
      </c>
      <c r="E82" s="88">
        <v>0.98399999999999999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0.85699999999999998</v>
      </c>
      <c r="E83" s="88">
        <v>0.98399999999999999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0.252</v>
      </c>
      <c r="G87" s="88">
        <v>0.16200000000000001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0.252</v>
      </c>
      <c r="G88" s="88">
        <v>0.16200000000000001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0.252</v>
      </c>
      <c r="G89" s="88">
        <v>0.16200000000000001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0.252</v>
      </c>
      <c r="G90" s="88">
        <v>0.16200000000000001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0.252</v>
      </c>
      <c r="G91" s="88">
        <v>0.16200000000000001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0.252</v>
      </c>
      <c r="G92" s="88">
        <v>0.16200000000000001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0.252</v>
      </c>
      <c r="G93" s="88">
        <v>0.16200000000000001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0.252</v>
      </c>
      <c r="G94" s="88">
        <v>0.16200000000000001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0.252</v>
      </c>
      <c r="G95" s="88">
        <v>0.16200000000000001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0.252</v>
      </c>
      <c r="G96" s="88">
        <v>0.16200000000000001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0.252</v>
      </c>
      <c r="G97" s="88">
        <v>0.16200000000000001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0.252</v>
      </c>
      <c r="G98" s="88">
        <v>0.16200000000000001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0.252</v>
      </c>
      <c r="G99" s="88">
        <v>0.16200000000000001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0.252</v>
      </c>
      <c r="G100" s="88">
        <v>0.16200000000000001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0.252</v>
      </c>
      <c r="G101" s="88">
        <v>0.16200000000000001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3497221.31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2838014.07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3306463.79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314022.40999999997</v>
      </c>
      <c r="D109" s="88">
        <v>214099.21</v>
      </c>
      <c r="E109" s="88">
        <v>99923.199999999997</v>
      </c>
      <c r="F109" s="88">
        <v>0.68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3422165.17</v>
      </c>
      <c r="D110" s="88">
        <v>2342104.21</v>
      </c>
      <c r="E110" s="88">
        <v>1080060.95</v>
      </c>
      <c r="F110" s="88">
        <v>0.68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373289.81</v>
      </c>
      <c r="D111" s="88">
        <v>256317.11</v>
      </c>
      <c r="E111" s="88">
        <v>116972.7</v>
      </c>
      <c r="F111" s="88">
        <v>0.69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127232.98</v>
      </c>
      <c r="D112" s="88">
        <v>86581.16</v>
      </c>
      <c r="E112" s="88">
        <v>40651.82</v>
      </c>
      <c r="F112" s="88">
        <v>0.68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71021.84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108770.93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1215110.0900000001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134717.14000000001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14809.49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16926.11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13591.54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18830.82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151856.57999999999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178519.37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152667.09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197551.53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16829.52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18013.32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16939.77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20816.02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39055.32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373173.42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35387.17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21025.279999999999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14.63</v>
      </c>
      <c r="F137" s="88">
        <v>24780.61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160.33000000000001</v>
      </c>
      <c r="F138" s="88">
        <v>264218.61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17.53</v>
      </c>
      <c r="F139" s="88">
        <v>29516.560000000001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6.01</v>
      </c>
      <c r="F140" s="88">
        <v>11268.82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32047.19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16073.81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46666.12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290796.30410000001</v>
      </c>
      <c r="C152" s="88">
        <v>520.71230000000003</v>
      </c>
      <c r="D152" s="88">
        <v>1259.8927000000001</v>
      </c>
      <c r="E152" s="88">
        <v>0</v>
      </c>
      <c r="F152" s="88">
        <v>4.7000000000000002E-3</v>
      </c>
      <c r="G152" s="89">
        <v>2240740</v>
      </c>
      <c r="H152" s="88">
        <v>124357.2887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249784.2114</v>
      </c>
      <c r="C153" s="88">
        <v>455.779</v>
      </c>
      <c r="D153" s="88">
        <v>1123.8959</v>
      </c>
      <c r="E153" s="88">
        <v>0</v>
      </c>
      <c r="F153" s="88">
        <v>4.1999999999999997E-3</v>
      </c>
      <c r="G153" s="89">
        <v>1998950</v>
      </c>
      <c r="H153" s="88">
        <v>107604.1459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289151.35639999999</v>
      </c>
      <c r="C154" s="88">
        <v>544.47630000000004</v>
      </c>
      <c r="D154" s="88">
        <v>1383.6980000000001</v>
      </c>
      <c r="E154" s="88">
        <v>0</v>
      </c>
      <c r="F154" s="88">
        <v>5.1000000000000004E-3</v>
      </c>
      <c r="G154" s="89">
        <v>2461200</v>
      </c>
      <c r="H154" s="88">
        <v>126120.5385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271491.45529999997</v>
      </c>
      <c r="C155" s="88">
        <v>518.04070000000002</v>
      </c>
      <c r="D155" s="88">
        <v>1332.6122</v>
      </c>
      <c r="E155" s="88">
        <v>0</v>
      </c>
      <c r="F155" s="88">
        <v>4.8999999999999998E-3</v>
      </c>
      <c r="G155" s="89">
        <v>2370400</v>
      </c>
      <c r="H155" s="88">
        <v>119047.41869999999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294777.76319999999</v>
      </c>
      <c r="C156" s="88">
        <v>567.20320000000004</v>
      </c>
      <c r="D156" s="88">
        <v>1470.0958000000001</v>
      </c>
      <c r="E156" s="88">
        <v>0</v>
      </c>
      <c r="F156" s="88">
        <v>5.4000000000000003E-3</v>
      </c>
      <c r="G156" s="89">
        <v>2614990</v>
      </c>
      <c r="H156" s="88">
        <v>129695.08749999999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306592.75449999998</v>
      </c>
      <c r="C157" s="88">
        <v>591.07000000000005</v>
      </c>
      <c r="D157" s="88">
        <v>1534.5715</v>
      </c>
      <c r="E157" s="88">
        <v>0</v>
      </c>
      <c r="F157" s="88">
        <v>5.5999999999999999E-3</v>
      </c>
      <c r="G157" s="89">
        <v>2729690</v>
      </c>
      <c r="H157" s="88">
        <v>134998.0092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308958.09210000001</v>
      </c>
      <c r="C158" s="88">
        <v>595.64239999999995</v>
      </c>
      <c r="D158" s="88">
        <v>1546.4708000000001</v>
      </c>
      <c r="E158" s="88">
        <v>0</v>
      </c>
      <c r="F158" s="88">
        <v>5.5999999999999999E-3</v>
      </c>
      <c r="G158" s="89">
        <v>2750860</v>
      </c>
      <c r="H158" s="88">
        <v>136040.64199999999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328042.20370000001</v>
      </c>
      <c r="C159" s="88">
        <v>632.50969999999995</v>
      </c>
      <c r="D159" s="88">
        <v>1642.3628000000001</v>
      </c>
      <c r="E159" s="88">
        <v>0</v>
      </c>
      <c r="F159" s="88">
        <v>6.0000000000000001E-3</v>
      </c>
      <c r="G159" s="89">
        <v>2921430</v>
      </c>
      <c r="H159" s="88">
        <v>144450.69690000001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293584.05969999998</v>
      </c>
      <c r="C160" s="88">
        <v>565.74940000000004</v>
      </c>
      <c r="D160" s="88">
        <v>1468.2753</v>
      </c>
      <c r="E160" s="88">
        <v>0</v>
      </c>
      <c r="F160" s="88">
        <v>5.4000000000000003E-3</v>
      </c>
      <c r="G160" s="89">
        <v>2611760</v>
      </c>
      <c r="H160" s="88">
        <v>129247.7442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279967.91389999999</v>
      </c>
      <c r="C161" s="88">
        <v>535.68790000000001</v>
      </c>
      <c r="D161" s="88">
        <v>1381.4396999999999</v>
      </c>
      <c r="E161" s="88">
        <v>0</v>
      </c>
      <c r="F161" s="88">
        <v>5.0000000000000001E-3</v>
      </c>
      <c r="G161" s="89">
        <v>2457270</v>
      </c>
      <c r="H161" s="88">
        <v>122900.334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266716.31359999999</v>
      </c>
      <c r="C162" s="88">
        <v>500.68110000000001</v>
      </c>
      <c r="D162" s="88">
        <v>1268.7411999999999</v>
      </c>
      <c r="E162" s="88">
        <v>0</v>
      </c>
      <c r="F162" s="88">
        <v>4.7000000000000002E-3</v>
      </c>
      <c r="G162" s="89">
        <v>2256710</v>
      </c>
      <c r="H162" s="88">
        <v>116191.82120000001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275619.25569999998</v>
      </c>
      <c r="C163" s="88">
        <v>502.27</v>
      </c>
      <c r="D163" s="88">
        <v>1236.9539</v>
      </c>
      <c r="E163" s="88">
        <v>0</v>
      </c>
      <c r="F163" s="88">
        <v>4.5999999999999999E-3</v>
      </c>
      <c r="G163" s="89">
        <v>2200030</v>
      </c>
      <c r="H163" s="88">
        <v>118673.56299999999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3455480</v>
      </c>
      <c r="C165" s="88">
        <v>6529.8220000000001</v>
      </c>
      <c r="D165" s="88">
        <v>16649.0098</v>
      </c>
      <c r="E165" s="88">
        <v>0</v>
      </c>
      <c r="F165" s="88">
        <v>6.0999999999999999E-2</v>
      </c>
      <c r="G165" s="89">
        <v>29614000</v>
      </c>
      <c r="H165" s="89">
        <v>1509330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249784.2114</v>
      </c>
      <c r="C166" s="88">
        <v>455.779</v>
      </c>
      <c r="D166" s="88">
        <v>1123.8959</v>
      </c>
      <c r="E166" s="88">
        <v>0</v>
      </c>
      <c r="F166" s="88">
        <v>4.1999999999999997E-3</v>
      </c>
      <c r="G166" s="89">
        <v>1998950</v>
      </c>
      <c r="H166" s="88">
        <v>107604.1459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328042.20370000001</v>
      </c>
      <c r="C167" s="88">
        <v>632.50969999999995</v>
      </c>
      <c r="D167" s="88">
        <v>1642.3628000000001</v>
      </c>
      <c r="E167" s="88">
        <v>0</v>
      </c>
      <c r="F167" s="88">
        <v>6.0000000000000001E-3</v>
      </c>
      <c r="G167" s="89">
        <v>2921430</v>
      </c>
      <c r="H167" s="88">
        <v>144450.69690000001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1291990000000</v>
      </c>
      <c r="C170" s="88">
        <v>1116749.473</v>
      </c>
      <c r="D170" s="88" t="s">
        <v>593</v>
      </c>
      <c r="E170" s="88">
        <v>448566.54399999999</v>
      </c>
      <c r="F170" s="88">
        <v>326066.95799999998</v>
      </c>
      <c r="G170" s="88">
        <v>28391.489000000001</v>
      </c>
      <c r="H170" s="88">
        <v>0</v>
      </c>
      <c r="I170" s="88">
        <v>133160.36799999999</v>
      </c>
      <c r="J170" s="88">
        <v>0</v>
      </c>
      <c r="K170" s="88">
        <v>51611.392</v>
      </c>
      <c r="L170" s="88">
        <v>43397.337</v>
      </c>
      <c r="M170" s="88">
        <v>85555.384999999995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1152580000000</v>
      </c>
      <c r="C171" s="88">
        <v>1124013.527</v>
      </c>
      <c r="D171" s="88" t="s">
        <v>649</v>
      </c>
      <c r="E171" s="88">
        <v>448566.54399999999</v>
      </c>
      <c r="F171" s="88">
        <v>326066.95799999998</v>
      </c>
      <c r="G171" s="88">
        <v>28391.489000000001</v>
      </c>
      <c r="H171" s="88">
        <v>0</v>
      </c>
      <c r="I171" s="88">
        <v>104769.995</v>
      </c>
      <c r="J171" s="88">
        <v>0</v>
      </c>
      <c r="K171" s="88">
        <v>50599.226000000002</v>
      </c>
      <c r="L171" s="88">
        <v>43397.337</v>
      </c>
      <c r="M171" s="88">
        <v>122221.978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1419110000000</v>
      </c>
      <c r="C172" s="88">
        <v>1140399.3570000001</v>
      </c>
      <c r="D172" s="88" t="s">
        <v>650</v>
      </c>
      <c r="E172" s="88">
        <v>448566.54399999999</v>
      </c>
      <c r="F172" s="88">
        <v>326066.95799999998</v>
      </c>
      <c r="G172" s="88">
        <v>28391.489000000001</v>
      </c>
      <c r="H172" s="88">
        <v>0</v>
      </c>
      <c r="I172" s="88">
        <v>156173.807</v>
      </c>
      <c r="J172" s="88">
        <v>0</v>
      </c>
      <c r="K172" s="88">
        <v>52247.837</v>
      </c>
      <c r="L172" s="88">
        <v>43397.337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1366750000000</v>
      </c>
      <c r="C173" s="88">
        <v>1184879.105</v>
      </c>
      <c r="D173" s="88" t="s">
        <v>564</v>
      </c>
      <c r="E173" s="88">
        <v>448566.54399999999</v>
      </c>
      <c r="F173" s="88">
        <v>326066.95799999998</v>
      </c>
      <c r="G173" s="88">
        <v>32674.454000000002</v>
      </c>
      <c r="H173" s="88">
        <v>0</v>
      </c>
      <c r="I173" s="88">
        <v>195063.96299999999</v>
      </c>
      <c r="J173" s="88">
        <v>0</v>
      </c>
      <c r="K173" s="88">
        <v>53554.464999999997</v>
      </c>
      <c r="L173" s="88">
        <v>43397.337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1507780000000</v>
      </c>
      <c r="C174" s="88">
        <v>1285421.449</v>
      </c>
      <c r="D174" s="88" t="s">
        <v>565</v>
      </c>
      <c r="E174" s="88">
        <v>448566.54399999999</v>
      </c>
      <c r="F174" s="88">
        <v>326066.95799999998</v>
      </c>
      <c r="G174" s="88">
        <v>39446.71</v>
      </c>
      <c r="H174" s="88">
        <v>0</v>
      </c>
      <c r="I174" s="88">
        <v>286033.467</v>
      </c>
      <c r="J174" s="88">
        <v>0</v>
      </c>
      <c r="K174" s="88">
        <v>56355.048000000003</v>
      </c>
      <c r="L174" s="88">
        <v>43397.337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1573910000000</v>
      </c>
      <c r="C175" s="88">
        <v>1323661.5349999999</v>
      </c>
      <c r="D175" s="88" t="s">
        <v>566</v>
      </c>
      <c r="E175" s="88">
        <v>448566.54399999999</v>
      </c>
      <c r="F175" s="88">
        <v>326066.95799999998</v>
      </c>
      <c r="G175" s="88">
        <v>37130.048999999999</v>
      </c>
      <c r="H175" s="88">
        <v>0</v>
      </c>
      <c r="I175" s="88">
        <v>326087.40000000002</v>
      </c>
      <c r="J175" s="88">
        <v>0</v>
      </c>
      <c r="K175" s="88">
        <v>56857.862000000001</v>
      </c>
      <c r="L175" s="88">
        <v>43397.337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1586120000000</v>
      </c>
      <c r="C176" s="88">
        <v>1396057.4310000001</v>
      </c>
      <c r="D176" s="88" t="s">
        <v>594</v>
      </c>
      <c r="E176" s="88">
        <v>448566.54399999999</v>
      </c>
      <c r="F176" s="88">
        <v>326066.95799999998</v>
      </c>
      <c r="G176" s="88">
        <v>51241.786999999997</v>
      </c>
      <c r="H176" s="88">
        <v>0</v>
      </c>
      <c r="I176" s="88">
        <v>381918.29100000003</v>
      </c>
      <c r="J176" s="88">
        <v>0</v>
      </c>
      <c r="K176" s="88">
        <v>59311.127999999997</v>
      </c>
      <c r="L176" s="88">
        <v>43397.337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1684470000000</v>
      </c>
      <c r="C177" s="88">
        <v>1348678.8230000001</v>
      </c>
      <c r="D177" s="88" t="s">
        <v>651</v>
      </c>
      <c r="E177" s="88">
        <v>448566.54399999999</v>
      </c>
      <c r="F177" s="88">
        <v>326066.95799999998</v>
      </c>
      <c r="G177" s="88">
        <v>44888.048999999999</v>
      </c>
      <c r="H177" s="88">
        <v>0</v>
      </c>
      <c r="I177" s="88">
        <v>342279.79100000003</v>
      </c>
      <c r="J177" s="88">
        <v>0</v>
      </c>
      <c r="K177" s="88">
        <v>57924.758000000002</v>
      </c>
      <c r="L177" s="88">
        <v>43397.337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1505920000000</v>
      </c>
      <c r="C178" s="88">
        <v>1321372.9410000001</v>
      </c>
      <c r="D178" s="88" t="s">
        <v>568</v>
      </c>
      <c r="E178" s="88">
        <v>448566.54399999999</v>
      </c>
      <c r="F178" s="88">
        <v>326066.95799999998</v>
      </c>
      <c r="G178" s="88">
        <v>46212.366999999998</v>
      </c>
      <c r="H178" s="88">
        <v>0</v>
      </c>
      <c r="I178" s="88">
        <v>313922.02600000001</v>
      </c>
      <c r="J178" s="88">
        <v>0</v>
      </c>
      <c r="K178" s="88">
        <v>57652.322999999997</v>
      </c>
      <c r="L178" s="88">
        <v>43397.337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1416840000000</v>
      </c>
      <c r="C179" s="88">
        <v>1203348.0190000001</v>
      </c>
      <c r="D179" s="88" t="s">
        <v>595</v>
      </c>
      <c r="E179" s="88">
        <v>448566.54399999999</v>
      </c>
      <c r="F179" s="88">
        <v>326066.95799999998</v>
      </c>
      <c r="G179" s="88">
        <v>30582.34</v>
      </c>
      <c r="H179" s="88">
        <v>0</v>
      </c>
      <c r="I179" s="88">
        <v>215281.745</v>
      </c>
      <c r="J179" s="88">
        <v>0</v>
      </c>
      <c r="K179" s="88">
        <v>53897.71</v>
      </c>
      <c r="L179" s="88">
        <v>43397.337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1301200000000</v>
      </c>
      <c r="C180" s="88">
        <v>1132770.852</v>
      </c>
      <c r="D180" s="88" t="s">
        <v>569</v>
      </c>
      <c r="E180" s="88">
        <v>448566.54399999999</v>
      </c>
      <c r="F180" s="88">
        <v>326066.95799999998</v>
      </c>
      <c r="G180" s="88">
        <v>28391.489000000001</v>
      </c>
      <c r="H180" s="88">
        <v>0</v>
      </c>
      <c r="I180" s="88">
        <v>113234.50599999999</v>
      </c>
      <c r="J180" s="88">
        <v>0</v>
      </c>
      <c r="K180" s="88">
        <v>50892.04</v>
      </c>
      <c r="L180" s="88">
        <v>43397.337</v>
      </c>
      <c r="M180" s="88">
        <v>122221.978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1268520000000</v>
      </c>
      <c r="C181" s="88">
        <v>1116432.7320000001</v>
      </c>
      <c r="D181" s="88" t="s">
        <v>652</v>
      </c>
      <c r="E181" s="88">
        <v>448566.54399999999</v>
      </c>
      <c r="F181" s="88">
        <v>326066.95799999998</v>
      </c>
      <c r="G181" s="88">
        <v>28391.489000000001</v>
      </c>
      <c r="H181" s="88">
        <v>0</v>
      </c>
      <c r="I181" s="88">
        <v>133080.106</v>
      </c>
      <c r="J181" s="88">
        <v>0</v>
      </c>
      <c r="K181" s="88">
        <v>51374.913</v>
      </c>
      <c r="L181" s="88">
        <v>43397.337</v>
      </c>
      <c r="M181" s="88">
        <v>85555.384999999995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17075200000000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1152580000000</v>
      </c>
      <c r="C184" s="88">
        <v>1116432.7320000001</v>
      </c>
      <c r="D184" s="88"/>
      <c r="E184" s="88">
        <v>448566.54399999999</v>
      </c>
      <c r="F184" s="88">
        <v>326066.95799999998</v>
      </c>
      <c r="G184" s="88">
        <v>28391.489000000001</v>
      </c>
      <c r="H184" s="88">
        <v>0</v>
      </c>
      <c r="I184" s="88">
        <v>104769.995</v>
      </c>
      <c r="J184" s="88">
        <v>0</v>
      </c>
      <c r="K184" s="88">
        <v>50599.226000000002</v>
      </c>
      <c r="L184" s="88">
        <v>43397.337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1684470000000</v>
      </c>
      <c r="C185" s="88">
        <v>1396057.4310000001</v>
      </c>
      <c r="D185" s="88"/>
      <c r="E185" s="88">
        <v>448566.54399999999</v>
      </c>
      <c r="F185" s="88">
        <v>326066.95799999998</v>
      </c>
      <c r="G185" s="88">
        <v>51241.786999999997</v>
      </c>
      <c r="H185" s="88">
        <v>0</v>
      </c>
      <c r="I185" s="88">
        <v>381918.29100000003</v>
      </c>
      <c r="J185" s="88">
        <v>0</v>
      </c>
      <c r="K185" s="88">
        <v>59311.127999999997</v>
      </c>
      <c r="L185" s="88">
        <v>43397.337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467224.45</v>
      </c>
      <c r="C188" s="88">
        <v>25711.47</v>
      </c>
      <c r="D188" s="88">
        <v>0</v>
      </c>
      <c r="E188" s="88">
        <v>492935.93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10.09</v>
      </c>
      <c r="C189" s="88">
        <v>0.56000000000000005</v>
      </c>
      <c r="D189" s="88">
        <v>0</v>
      </c>
      <c r="E189" s="88">
        <v>10.64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10.09</v>
      </c>
      <c r="C190" s="88">
        <v>0.56000000000000005</v>
      </c>
      <c r="D190" s="88">
        <v>0</v>
      </c>
      <c r="E190" s="88">
        <v>10.64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16898.34</v>
      </c>
      <c r="C2" s="88">
        <v>364.81</v>
      </c>
      <c r="D2" s="88">
        <v>364.81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16898.34</v>
      </c>
      <c r="C3" s="88">
        <v>364.81</v>
      </c>
      <c r="D3" s="88">
        <v>364.81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50458.52</v>
      </c>
      <c r="C4" s="88">
        <v>1089.3399999999999</v>
      </c>
      <c r="D4" s="88">
        <v>1089.3399999999999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50458.52</v>
      </c>
      <c r="C5" s="88">
        <v>1089.3399999999999</v>
      </c>
      <c r="D5" s="88">
        <v>1089.3399999999999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686.78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1408.66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456.85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688.41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574.57000000000005</v>
      </c>
      <c r="C21" s="88">
        <v>0</v>
      </c>
      <c r="D21" s="88">
        <v>0</v>
      </c>
      <c r="E21" s="88">
        <v>0</v>
      </c>
      <c r="F21" s="88">
        <v>0</v>
      </c>
      <c r="G21" s="88">
        <v>8392.0499999999993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232.77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15978.79</v>
      </c>
      <c r="C28" s="88">
        <v>919.55</v>
      </c>
      <c r="D28" s="88">
        <v>0</v>
      </c>
      <c r="E28" s="88">
        <v>0</v>
      </c>
      <c r="F28" s="88">
        <v>0</v>
      </c>
      <c r="G28" s="88">
        <v>9896.18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0.85699999999999998</v>
      </c>
      <c r="E60" s="88">
        <v>0.98399999999999999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0.85699999999999998</v>
      </c>
      <c r="E61" s="88">
        <v>0.98399999999999999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0.85699999999999998</v>
      </c>
      <c r="E62" s="88">
        <v>0.98399999999999999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0.85699999999999998</v>
      </c>
      <c r="E63" s="88">
        <v>0.98399999999999999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0.85699999999999998</v>
      </c>
      <c r="E64" s="88">
        <v>0.98399999999999999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0.85699999999999998</v>
      </c>
      <c r="E65" s="88">
        <v>0.98399999999999999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0.85699999999999998</v>
      </c>
      <c r="E66" s="88">
        <v>0.98399999999999999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0.85699999999999998</v>
      </c>
      <c r="E67" s="88">
        <v>0.98399999999999999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0.85699999999999998</v>
      </c>
      <c r="E68" s="88">
        <v>0.98399999999999999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0.85699999999999998</v>
      </c>
      <c r="E69" s="88">
        <v>0.98399999999999999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0.85699999999999998</v>
      </c>
      <c r="E70" s="88">
        <v>0.98399999999999999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0.85699999999999998</v>
      </c>
      <c r="E71" s="88">
        <v>0.98399999999999999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0.85699999999999998</v>
      </c>
      <c r="E72" s="88">
        <v>0.98399999999999999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0.85699999999999998</v>
      </c>
      <c r="E73" s="88">
        <v>0.98399999999999999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0.85699999999999998</v>
      </c>
      <c r="E74" s="88">
        <v>0.98399999999999999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0.85699999999999998</v>
      </c>
      <c r="E75" s="88">
        <v>0.98399999999999999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0.85699999999999998</v>
      </c>
      <c r="E76" s="88">
        <v>0.98399999999999999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0.85699999999999998</v>
      </c>
      <c r="E77" s="88">
        <v>0.98399999999999999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0.85699999999999998</v>
      </c>
      <c r="E78" s="88">
        <v>0.98399999999999999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0.85699999999999998</v>
      </c>
      <c r="E79" s="88">
        <v>0.98399999999999999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0.85699999999999998</v>
      </c>
      <c r="E80" s="88">
        <v>0.98399999999999999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0.85699999999999998</v>
      </c>
      <c r="E81" s="88">
        <v>0.98399999999999999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0.85699999999999998</v>
      </c>
      <c r="E82" s="88">
        <v>0.98399999999999999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0.85699999999999998</v>
      </c>
      <c r="E83" s="88">
        <v>0.98399999999999999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0.252</v>
      </c>
      <c r="G87" s="88">
        <v>0.16200000000000001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0.252</v>
      </c>
      <c r="G88" s="88">
        <v>0.16200000000000001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0.252</v>
      </c>
      <c r="G89" s="88">
        <v>0.16200000000000001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0.252</v>
      </c>
      <c r="G90" s="88">
        <v>0.16200000000000001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0.252</v>
      </c>
      <c r="G91" s="88">
        <v>0.16200000000000001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0.252</v>
      </c>
      <c r="G92" s="88">
        <v>0.16200000000000001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0.252</v>
      </c>
      <c r="G93" s="88">
        <v>0.16200000000000001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0.252</v>
      </c>
      <c r="G94" s="88">
        <v>0.16200000000000001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0.252</v>
      </c>
      <c r="G95" s="88">
        <v>0.16200000000000001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0.252</v>
      </c>
      <c r="G96" s="88">
        <v>0.16200000000000001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0.252</v>
      </c>
      <c r="G97" s="88">
        <v>0.16200000000000001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0.252</v>
      </c>
      <c r="G98" s="88">
        <v>0.16200000000000001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0.252</v>
      </c>
      <c r="G99" s="88">
        <v>0.16200000000000001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0.252</v>
      </c>
      <c r="G100" s="88">
        <v>0.16200000000000001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0.252</v>
      </c>
      <c r="G101" s="88">
        <v>0.16200000000000001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3037658.75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2389855.85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2871968.27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307937.28000000003</v>
      </c>
      <c r="D109" s="88">
        <v>217024.98</v>
      </c>
      <c r="E109" s="88">
        <v>90912.3</v>
      </c>
      <c r="F109" s="88">
        <v>0.7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3359362.15</v>
      </c>
      <c r="D110" s="88">
        <v>2373635.86</v>
      </c>
      <c r="E110" s="88">
        <v>985726.29</v>
      </c>
      <c r="F110" s="88">
        <v>0.71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340191.12</v>
      </c>
      <c r="D111" s="88">
        <v>240675.42</v>
      </c>
      <c r="E111" s="88">
        <v>99515.7</v>
      </c>
      <c r="F111" s="88">
        <v>0.71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127687.06</v>
      </c>
      <c r="D112" s="88">
        <v>89955.37</v>
      </c>
      <c r="E112" s="88">
        <v>37731.68</v>
      </c>
      <c r="F112" s="88">
        <v>0.7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70209.5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106887.63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1197403.81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120561.89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15959.49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15700.91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11728.26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17610.73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165163.74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164035.85999999999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128209.77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183071.32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16592.57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16379.52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13957.76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18998.259999999998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11744.96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97969.600000000006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9462.75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7518.91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13.73</v>
      </c>
      <c r="F137" s="88">
        <v>23263.759999999998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150.31</v>
      </c>
      <c r="F138" s="88">
        <v>247701.9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15.25</v>
      </c>
      <c r="F139" s="88">
        <v>25841.54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0.59</v>
      </c>
      <c r="D140" s="88">
        <v>1109.6500000000001</v>
      </c>
      <c r="E140" s="88">
        <v>5.74</v>
      </c>
      <c r="F140" s="88">
        <v>10772.11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27835.94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13535.55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40533.83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116276.73510000001</v>
      </c>
      <c r="C152" s="88">
        <v>99.968400000000003</v>
      </c>
      <c r="D152" s="88">
        <v>1001.8132000000001</v>
      </c>
      <c r="E152" s="88">
        <v>0</v>
      </c>
      <c r="F152" s="88">
        <v>5.0000000000000001E-4</v>
      </c>
      <c r="G152" s="89">
        <v>6044510</v>
      </c>
      <c r="H152" s="88">
        <v>43300.065999999999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103924.4117</v>
      </c>
      <c r="C153" s="88">
        <v>89.286699999999996</v>
      </c>
      <c r="D153" s="88">
        <v>906.44399999999996</v>
      </c>
      <c r="E153" s="88">
        <v>0</v>
      </c>
      <c r="F153" s="88">
        <v>4.0000000000000002E-4</v>
      </c>
      <c r="G153" s="89">
        <v>5469130</v>
      </c>
      <c r="H153" s="88">
        <v>38733.938399999999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121563.3847</v>
      </c>
      <c r="C154" s="88">
        <v>104.36109999999999</v>
      </c>
      <c r="D154" s="88">
        <v>1074.6365000000001</v>
      </c>
      <c r="E154" s="88">
        <v>0</v>
      </c>
      <c r="F154" s="88">
        <v>5.0000000000000001E-4</v>
      </c>
      <c r="G154" s="89">
        <v>6483990</v>
      </c>
      <c r="H154" s="88">
        <v>45351.965100000001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112412.23179999999</v>
      </c>
      <c r="C155" s="88">
        <v>96.394499999999994</v>
      </c>
      <c r="D155" s="88">
        <v>1013.4976</v>
      </c>
      <c r="E155" s="88">
        <v>0</v>
      </c>
      <c r="F155" s="88">
        <v>5.0000000000000001E-4</v>
      </c>
      <c r="G155" s="89">
        <v>6115170</v>
      </c>
      <c r="H155" s="88">
        <v>41998.203500000003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122184.3655</v>
      </c>
      <c r="C156" s="88">
        <v>104.70610000000001</v>
      </c>
      <c r="D156" s="88">
        <v>1113.7788</v>
      </c>
      <c r="E156" s="88">
        <v>0</v>
      </c>
      <c r="F156" s="88">
        <v>5.0000000000000001E-4</v>
      </c>
      <c r="G156" s="89">
        <v>6720280</v>
      </c>
      <c r="H156" s="88">
        <v>45686.309200000003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122858.8187</v>
      </c>
      <c r="C157" s="88">
        <v>105.23220000000001</v>
      </c>
      <c r="D157" s="88">
        <v>1129.2106000000001</v>
      </c>
      <c r="E157" s="88">
        <v>0</v>
      </c>
      <c r="F157" s="88">
        <v>5.0000000000000001E-4</v>
      </c>
      <c r="G157" s="89">
        <v>6813420</v>
      </c>
      <c r="H157" s="88">
        <v>45966.820399999997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123482.72809999999</v>
      </c>
      <c r="C158" s="88">
        <v>105.72629999999999</v>
      </c>
      <c r="D158" s="88">
        <v>1142.1560999999999</v>
      </c>
      <c r="E158" s="88">
        <v>0</v>
      </c>
      <c r="F158" s="88">
        <v>5.0000000000000001E-4</v>
      </c>
      <c r="G158" s="89">
        <v>6891560</v>
      </c>
      <c r="H158" s="88">
        <v>46222.252699999997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135604.8947</v>
      </c>
      <c r="C159" s="88">
        <v>116.10760000000001</v>
      </c>
      <c r="D159" s="88">
        <v>1253.8788</v>
      </c>
      <c r="E159" s="88">
        <v>0</v>
      </c>
      <c r="F159" s="88">
        <v>5.9999999999999995E-4</v>
      </c>
      <c r="G159" s="89">
        <v>7565670</v>
      </c>
      <c r="H159" s="88">
        <v>50758.616699999999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121593.4026</v>
      </c>
      <c r="C160" s="88">
        <v>104.125</v>
      </c>
      <c r="D160" s="88">
        <v>1121.7544</v>
      </c>
      <c r="E160" s="88">
        <v>0</v>
      </c>
      <c r="F160" s="88">
        <v>5.0000000000000001E-4</v>
      </c>
      <c r="G160" s="89">
        <v>6768450</v>
      </c>
      <c r="H160" s="88">
        <v>45506.109299999996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121982.4767</v>
      </c>
      <c r="C161" s="88">
        <v>104.5072</v>
      </c>
      <c r="D161" s="88">
        <v>1116.5840000000001</v>
      </c>
      <c r="E161" s="88">
        <v>0</v>
      </c>
      <c r="F161" s="88">
        <v>5.0000000000000001E-4</v>
      </c>
      <c r="G161" s="89">
        <v>6737220</v>
      </c>
      <c r="H161" s="88">
        <v>45624.993799999997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115654.1011</v>
      </c>
      <c r="C162" s="88">
        <v>99.1922</v>
      </c>
      <c r="D162" s="88">
        <v>1039.5420999999999</v>
      </c>
      <c r="E162" s="88">
        <v>0</v>
      </c>
      <c r="F162" s="88">
        <v>5.0000000000000001E-4</v>
      </c>
      <c r="G162" s="89">
        <v>6272300</v>
      </c>
      <c r="H162" s="88">
        <v>43199.680699999997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115253.09450000001</v>
      </c>
      <c r="C163" s="88">
        <v>99.034599999999998</v>
      </c>
      <c r="D163" s="88">
        <v>1002.6096</v>
      </c>
      <c r="E163" s="88">
        <v>0</v>
      </c>
      <c r="F163" s="88">
        <v>5.0000000000000001E-4</v>
      </c>
      <c r="G163" s="89">
        <v>6049350</v>
      </c>
      <c r="H163" s="88">
        <v>42948.211900000002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1432790</v>
      </c>
      <c r="C165" s="88">
        <v>1228.6419000000001</v>
      </c>
      <c r="D165" s="88">
        <v>12915.9056</v>
      </c>
      <c r="E165" s="88">
        <v>0</v>
      </c>
      <c r="F165" s="88">
        <v>5.8999999999999999E-3</v>
      </c>
      <c r="G165" s="89">
        <v>77931100</v>
      </c>
      <c r="H165" s="88">
        <v>535297.16780000005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103924.4117</v>
      </c>
      <c r="C166" s="88">
        <v>89.286699999999996</v>
      </c>
      <c r="D166" s="88">
        <v>906.44399999999996</v>
      </c>
      <c r="E166" s="88">
        <v>0</v>
      </c>
      <c r="F166" s="88">
        <v>4.0000000000000002E-4</v>
      </c>
      <c r="G166" s="89">
        <v>5469130</v>
      </c>
      <c r="H166" s="88">
        <v>38733.938399999999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135604.8947</v>
      </c>
      <c r="C167" s="88">
        <v>116.10760000000001</v>
      </c>
      <c r="D167" s="88">
        <v>1253.8788</v>
      </c>
      <c r="E167" s="88">
        <v>0</v>
      </c>
      <c r="F167" s="88">
        <v>5.9999999999999995E-4</v>
      </c>
      <c r="G167" s="89">
        <v>7565670</v>
      </c>
      <c r="H167" s="88">
        <v>50758.616699999999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1239350000000</v>
      </c>
      <c r="C170" s="88">
        <v>1094232.041</v>
      </c>
      <c r="D170" s="88" t="s">
        <v>653</v>
      </c>
      <c r="E170" s="88">
        <v>448566.54399999999</v>
      </c>
      <c r="F170" s="88">
        <v>326066.95799999998</v>
      </c>
      <c r="G170" s="88">
        <v>28812.988000000001</v>
      </c>
      <c r="H170" s="88">
        <v>0</v>
      </c>
      <c r="I170" s="88">
        <v>123435.427</v>
      </c>
      <c r="J170" s="88">
        <v>0</v>
      </c>
      <c r="K170" s="88">
        <v>44100.156999999999</v>
      </c>
      <c r="L170" s="88">
        <v>37694.584000000003</v>
      </c>
      <c r="M170" s="88">
        <v>85555.384999999995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1121380000000</v>
      </c>
      <c r="C171" s="88">
        <v>1085989.5009999999</v>
      </c>
      <c r="D171" s="88" t="s">
        <v>573</v>
      </c>
      <c r="E171" s="88">
        <v>448566.54399999999</v>
      </c>
      <c r="F171" s="88">
        <v>326066.95799999998</v>
      </c>
      <c r="G171" s="88">
        <v>26557.151999999998</v>
      </c>
      <c r="H171" s="88">
        <v>0</v>
      </c>
      <c r="I171" s="88">
        <v>81739.495999999999</v>
      </c>
      <c r="J171" s="88">
        <v>0</v>
      </c>
      <c r="K171" s="88">
        <v>43142.788999999997</v>
      </c>
      <c r="L171" s="88">
        <v>37694.584000000003</v>
      </c>
      <c r="M171" s="88">
        <v>122221.978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1329460000000</v>
      </c>
      <c r="C172" s="88">
        <v>1091265.4620000001</v>
      </c>
      <c r="D172" s="88" t="s">
        <v>654</v>
      </c>
      <c r="E172" s="88">
        <v>448566.54399999999</v>
      </c>
      <c r="F172" s="88">
        <v>326066.95799999998</v>
      </c>
      <c r="G172" s="88">
        <v>29350.833999999999</v>
      </c>
      <c r="H172" s="88">
        <v>0</v>
      </c>
      <c r="I172" s="88">
        <v>119950.049</v>
      </c>
      <c r="J172" s="88">
        <v>0</v>
      </c>
      <c r="K172" s="88">
        <v>44081.108</v>
      </c>
      <c r="L172" s="88">
        <v>37694.584000000003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1253840000000</v>
      </c>
      <c r="C173" s="88">
        <v>1128927.432</v>
      </c>
      <c r="D173" s="88" t="s">
        <v>570</v>
      </c>
      <c r="E173" s="88">
        <v>448566.54399999999</v>
      </c>
      <c r="F173" s="88">
        <v>326066.95799999998</v>
      </c>
      <c r="G173" s="88">
        <v>29627.097000000002</v>
      </c>
      <c r="H173" s="88">
        <v>0</v>
      </c>
      <c r="I173" s="88">
        <v>153335.628</v>
      </c>
      <c r="J173" s="88">
        <v>0</v>
      </c>
      <c r="K173" s="88">
        <v>48081.237000000001</v>
      </c>
      <c r="L173" s="88">
        <v>37694.584000000003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1377910000000</v>
      </c>
      <c r="C174" s="88">
        <v>1209413.125</v>
      </c>
      <c r="D174" s="88" t="s">
        <v>559</v>
      </c>
      <c r="E174" s="88">
        <v>448566.54399999999</v>
      </c>
      <c r="F174" s="88">
        <v>326066.95799999998</v>
      </c>
      <c r="G174" s="88">
        <v>29023.466</v>
      </c>
      <c r="H174" s="88">
        <v>0</v>
      </c>
      <c r="I174" s="88">
        <v>198094.67800000001</v>
      </c>
      <c r="J174" s="88">
        <v>0</v>
      </c>
      <c r="K174" s="88">
        <v>47744.917999999998</v>
      </c>
      <c r="L174" s="88">
        <v>37694.584000000003</v>
      </c>
      <c r="M174" s="88">
        <v>122221.978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1397010000000</v>
      </c>
      <c r="C175" s="88">
        <v>1167971.3149999999</v>
      </c>
      <c r="D175" s="88" t="s">
        <v>655</v>
      </c>
      <c r="E175" s="88">
        <v>448566.54399999999</v>
      </c>
      <c r="F175" s="88">
        <v>326066.95799999998</v>
      </c>
      <c r="G175" s="88">
        <v>27610.69</v>
      </c>
      <c r="H175" s="88">
        <v>0</v>
      </c>
      <c r="I175" s="88">
        <v>159364.47700000001</v>
      </c>
      <c r="J175" s="88">
        <v>0</v>
      </c>
      <c r="K175" s="88">
        <v>46446.084000000003</v>
      </c>
      <c r="L175" s="88">
        <v>37694.584000000003</v>
      </c>
      <c r="M175" s="88">
        <v>122221.978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1413030000000</v>
      </c>
      <c r="C176" s="88">
        <v>1205243.4639999999</v>
      </c>
      <c r="D176" s="88" t="s">
        <v>656</v>
      </c>
      <c r="E176" s="88">
        <v>448566.54399999999</v>
      </c>
      <c r="F176" s="88">
        <v>326066.95799999998</v>
      </c>
      <c r="G176" s="88">
        <v>32738.692999999999</v>
      </c>
      <c r="H176" s="88">
        <v>0</v>
      </c>
      <c r="I176" s="88">
        <v>225973.60699999999</v>
      </c>
      <c r="J176" s="88">
        <v>0</v>
      </c>
      <c r="K176" s="88">
        <v>48647.692999999999</v>
      </c>
      <c r="L176" s="88">
        <v>37694.584000000003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1551250000000</v>
      </c>
      <c r="C177" s="88">
        <v>1292495.2009999999</v>
      </c>
      <c r="D177" s="88" t="s">
        <v>596</v>
      </c>
      <c r="E177" s="88">
        <v>448566.54399999999</v>
      </c>
      <c r="F177" s="88">
        <v>326066.95799999998</v>
      </c>
      <c r="G177" s="88">
        <v>33346.735000000001</v>
      </c>
      <c r="H177" s="88">
        <v>0</v>
      </c>
      <c r="I177" s="88">
        <v>310374.76899999997</v>
      </c>
      <c r="J177" s="88">
        <v>0</v>
      </c>
      <c r="K177" s="88">
        <v>50890.226999999999</v>
      </c>
      <c r="L177" s="88">
        <v>37694.584000000003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1387790000000</v>
      </c>
      <c r="C178" s="88">
        <v>1204527.095</v>
      </c>
      <c r="D178" s="88" t="s">
        <v>657</v>
      </c>
      <c r="E178" s="88">
        <v>448566.54399999999</v>
      </c>
      <c r="F178" s="88">
        <v>326066.95799999998</v>
      </c>
      <c r="G178" s="88">
        <v>28461.083999999999</v>
      </c>
      <c r="H178" s="88">
        <v>0</v>
      </c>
      <c r="I178" s="88">
        <v>193870.24900000001</v>
      </c>
      <c r="J178" s="88">
        <v>0</v>
      </c>
      <c r="K178" s="88">
        <v>47645.697999999997</v>
      </c>
      <c r="L178" s="88">
        <v>37694.584000000003</v>
      </c>
      <c r="M178" s="88">
        <v>122221.978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1381380000000</v>
      </c>
      <c r="C179" s="88">
        <v>1153261.321</v>
      </c>
      <c r="D179" s="88" t="s">
        <v>658</v>
      </c>
      <c r="E179" s="88">
        <v>448566.54399999999</v>
      </c>
      <c r="F179" s="88">
        <v>326066.95799999998</v>
      </c>
      <c r="G179" s="88">
        <v>28500.850999999999</v>
      </c>
      <c r="H179" s="88">
        <v>0</v>
      </c>
      <c r="I179" s="88">
        <v>179720.239</v>
      </c>
      <c r="J179" s="88">
        <v>0</v>
      </c>
      <c r="K179" s="88">
        <v>47156.76</v>
      </c>
      <c r="L179" s="88">
        <v>37694.584000000003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1286060000000</v>
      </c>
      <c r="C180" s="88">
        <v>1108939.622</v>
      </c>
      <c r="D180" s="88" t="s">
        <v>597</v>
      </c>
      <c r="E180" s="88">
        <v>448566.54399999999</v>
      </c>
      <c r="F180" s="88">
        <v>326066.95799999998</v>
      </c>
      <c r="G180" s="88">
        <v>26479.812999999998</v>
      </c>
      <c r="H180" s="88">
        <v>0</v>
      </c>
      <c r="I180" s="88">
        <v>104170.18399999999</v>
      </c>
      <c r="J180" s="88">
        <v>0</v>
      </c>
      <c r="K180" s="88">
        <v>43739.561999999998</v>
      </c>
      <c r="L180" s="88">
        <v>37694.584000000003</v>
      </c>
      <c r="M180" s="88">
        <v>122221.978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1240340000000</v>
      </c>
      <c r="C181" s="88">
        <v>1094031.719</v>
      </c>
      <c r="D181" s="88" t="s">
        <v>598</v>
      </c>
      <c r="E181" s="88">
        <v>448566.54399999999</v>
      </c>
      <c r="F181" s="88">
        <v>326066.95799999998</v>
      </c>
      <c r="G181" s="88">
        <v>27720.317999999999</v>
      </c>
      <c r="H181" s="88">
        <v>0</v>
      </c>
      <c r="I181" s="88">
        <v>88391.273000000001</v>
      </c>
      <c r="J181" s="88">
        <v>0</v>
      </c>
      <c r="K181" s="88">
        <v>43370.063999999998</v>
      </c>
      <c r="L181" s="88">
        <v>37694.584000000003</v>
      </c>
      <c r="M181" s="88">
        <v>122221.978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15978800000000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1121380000000</v>
      </c>
      <c r="C184" s="88">
        <v>1085989.5009999999</v>
      </c>
      <c r="D184" s="88"/>
      <c r="E184" s="88">
        <v>448566.54399999999</v>
      </c>
      <c r="F184" s="88">
        <v>326066.95799999998</v>
      </c>
      <c r="G184" s="88">
        <v>26479.812999999998</v>
      </c>
      <c r="H184" s="88">
        <v>0</v>
      </c>
      <c r="I184" s="88">
        <v>81739.495999999999</v>
      </c>
      <c r="J184" s="88">
        <v>0</v>
      </c>
      <c r="K184" s="88">
        <v>43142.788999999997</v>
      </c>
      <c r="L184" s="88">
        <v>37694.584000000003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1551250000000</v>
      </c>
      <c r="C185" s="88">
        <v>1292495.2009999999</v>
      </c>
      <c r="D185" s="88"/>
      <c r="E185" s="88">
        <v>448566.54399999999</v>
      </c>
      <c r="F185" s="88">
        <v>326066.95799999998</v>
      </c>
      <c r="G185" s="88">
        <v>33346.735000000001</v>
      </c>
      <c r="H185" s="88">
        <v>0</v>
      </c>
      <c r="I185" s="88">
        <v>310374.76899999997</v>
      </c>
      <c r="J185" s="88">
        <v>0</v>
      </c>
      <c r="K185" s="88">
        <v>50890.226999999999</v>
      </c>
      <c r="L185" s="88">
        <v>37694.584000000003</v>
      </c>
      <c r="M185" s="88">
        <v>122221.978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246596.9</v>
      </c>
      <c r="C188" s="88">
        <v>7903.98</v>
      </c>
      <c r="D188" s="88">
        <v>0</v>
      </c>
      <c r="E188" s="88">
        <v>254500.88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5.32</v>
      </c>
      <c r="C189" s="88">
        <v>0.17</v>
      </c>
      <c r="D189" s="88">
        <v>0</v>
      </c>
      <c r="E189" s="88">
        <v>5.49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5.32</v>
      </c>
      <c r="C190" s="88">
        <v>0.17</v>
      </c>
      <c r="D190" s="88">
        <v>0</v>
      </c>
      <c r="E190" s="88">
        <v>5.49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90"/>
  <sheetViews>
    <sheetView workbookViewId="0"/>
  </sheetViews>
  <sheetFormatPr defaultRowHeight="10.5"/>
  <cols>
    <col min="1" max="1" width="45.83203125" style="80" customWidth="1"/>
    <col min="2" max="2" width="32.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.33203125" style="80" customWidth="1"/>
    <col min="13" max="13" width="50.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3" width="9.33203125" style="80" customWidth="1"/>
    <col min="24" max="16384" width="9.33203125" style="80"/>
  </cols>
  <sheetData>
    <row r="1" spans="1:19">
      <c r="A1" s="81"/>
      <c r="B1" s="88" t="s">
        <v>335</v>
      </c>
      <c r="C1" s="88" t="s">
        <v>336</v>
      </c>
      <c r="D1" s="88" t="s">
        <v>337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338</v>
      </c>
      <c r="B2" s="88">
        <v>17907.18</v>
      </c>
      <c r="C2" s="88">
        <v>386.59</v>
      </c>
      <c r="D2" s="88">
        <v>386.59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339</v>
      </c>
      <c r="B3" s="88">
        <v>17907.18</v>
      </c>
      <c r="C3" s="88">
        <v>386.59</v>
      </c>
      <c r="D3" s="88">
        <v>386.59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340</v>
      </c>
      <c r="B4" s="88">
        <v>60188.45</v>
      </c>
      <c r="C4" s="88">
        <v>1299.3900000000001</v>
      </c>
      <c r="D4" s="88">
        <v>1299.3900000000001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341</v>
      </c>
      <c r="B5" s="88">
        <v>60188.45</v>
      </c>
      <c r="C5" s="88">
        <v>1299.3900000000001</v>
      </c>
      <c r="D5" s="88">
        <v>1299.3900000000001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343</v>
      </c>
      <c r="B8" s="88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344</v>
      </c>
      <c r="B9" s="88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345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346</v>
      </c>
      <c r="C12" s="88" t="s">
        <v>347</v>
      </c>
      <c r="D12" s="88" t="s">
        <v>348</v>
      </c>
      <c r="E12" s="88" t="s">
        <v>349</v>
      </c>
      <c r="F12" s="88" t="s">
        <v>350</v>
      </c>
      <c r="G12" s="88" t="s">
        <v>351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70</v>
      </c>
      <c r="B13" s="88">
        <v>0</v>
      </c>
      <c r="C13" s="88">
        <v>1345.29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71</v>
      </c>
      <c r="B14" s="88">
        <v>1735.04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79</v>
      </c>
      <c r="B15" s="88">
        <v>5137.34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80</v>
      </c>
      <c r="B16" s="88">
        <v>39.26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81</v>
      </c>
      <c r="B17" s="88">
        <v>5778.62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82</v>
      </c>
      <c r="B18" s="88">
        <v>1895.08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83</v>
      </c>
      <c r="B19" s="88">
        <v>585.21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84</v>
      </c>
      <c r="B20" s="88">
        <v>654.13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85</v>
      </c>
      <c r="B21" s="88">
        <v>526.96</v>
      </c>
      <c r="C21" s="88">
        <v>0</v>
      </c>
      <c r="D21" s="88">
        <v>0</v>
      </c>
      <c r="E21" s="88">
        <v>0</v>
      </c>
      <c r="F21" s="88">
        <v>0</v>
      </c>
      <c r="G21" s="88">
        <v>18765.73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86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65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87</v>
      </c>
      <c r="B24" s="88">
        <v>0</v>
      </c>
      <c r="C24" s="88">
        <v>210.25</v>
      </c>
      <c r="D24" s="88">
        <v>0</v>
      </c>
      <c r="E24" s="88">
        <v>0</v>
      </c>
      <c r="F24" s="88">
        <v>0</v>
      </c>
      <c r="G24" s="88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88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89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90</v>
      </c>
      <c r="B28" s="88">
        <v>16351.63</v>
      </c>
      <c r="C28" s="88">
        <v>1555.54</v>
      </c>
      <c r="D28" s="88">
        <v>0</v>
      </c>
      <c r="E28" s="88">
        <v>0</v>
      </c>
      <c r="F28" s="88">
        <v>0</v>
      </c>
      <c r="G28" s="88">
        <v>20269.87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342</v>
      </c>
      <c r="C30" s="88" t="s">
        <v>2</v>
      </c>
      <c r="D30" s="88" t="s">
        <v>352</v>
      </c>
      <c r="E30" s="88" t="s">
        <v>353</v>
      </c>
      <c r="F30" s="88" t="s">
        <v>354</v>
      </c>
      <c r="G30" s="88" t="s">
        <v>355</v>
      </c>
      <c r="H30" s="88" t="s">
        <v>356</v>
      </c>
      <c r="I30" s="88" t="s">
        <v>357</v>
      </c>
      <c r="J30" s="88" t="s">
        <v>358</v>
      </c>
      <c r="K30"/>
      <c r="L30"/>
      <c r="M30"/>
      <c r="N30"/>
      <c r="O30"/>
      <c r="P30"/>
      <c r="Q30"/>
      <c r="R30"/>
      <c r="S30"/>
    </row>
    <row r="31" spans="1:19">
      <c r="A31" s="88" t="s">
        <v>359</v>
      </c>
      <c r="B31" s="88">
        <v>3563.11</v>
      </c>
      <c r="C31" s="88" t="s">
        <v>3</v>
      </c>
      <c r="D31" s="88">
        <v>8690.42</v>
      </c>
      <c r="E31" s="88">
        <v>1</v>
      </c>
      <c r="F31" s="88">
        <v>0</v>
      </c>
      <c r="G31" s="88">
        <v>0</v>
      </c>
      <c r="H31" s="88">
        <v>10.76</v>
      </c>
      <c r="I31" s="88">
        <v>37.159999999999997</v>
      </c>
      <c r="J31" s="88">
        <v>4.84</v>
      </c>
      <c r="K31"/>
      <c r="L31"/>
      <c r="M31"/>
      <c r="N31"/>
      <c r="O31"/>
      <c r="P31"/>
      <c r="Q31"/>
      <c r="R31"/>
      <c r="S31"/>
    </row>
    <row r="32" spans="1:19">
      <c r="A32" s="88" t="s">
        <v>360</v>
      </c>
      <c r="B32" s="88">
        <v>2532.3200000000002</v>
      </c>
      <c r="C32" s="88" t="s">
        <v>3</v>
      </c>
      <c r="D32" s="88">
        <v>6948.69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361</v>
      </c>
      <c r="B33" s="88">
        <v>2532.3200000000002</v>
      </c>
      <c r="C33" s="88" t="s">
        <v>3</v>
      </c>
      <c r="D33" s="88">
        <v>6948.69</v>
      </c>
      <c r="E33" s="88">
        <v>10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362</v>
      </c>
      <c r="B34" s="88">
        <v>2532.3200000000002</v>
      </c>
      <c r="C34" s="88" t="s">
        <v>3</v>
      </c>
      <c r="D34" s="88">
        <v>6948.69</v>
      </c>
      <c r="E34" s="88">
        <v>1</v>
      </c>
      <c r="F34" s="88">
        <v>0</v>
      </c>
      <c r="G34" s="88">
        <v>0</v>
      </c>
      <c r="H34" s="88">
        <v>10.76</v>
      </c>
      <c r="I34" s="88">
        <v>18.579999999999998</v>
      </c>
      <c r="J34" s="88">
        <v>8.07</v>
      </c>
      <c r="K34"/>
      <c r="L34"/>
      <c r="M34"/>
      <c r="N34"/>
      <c r="O34"/>
      <c r="P34"/>
      <c r="Q34"/>
      <c r="R34"/>
      <c r="S34"/>
    </row>
    <row r="35" spans="1:19">
      <c r="A35" s="88" t="s">
        <v>375</v>
      </c>
      <c r="B35" s="88">
        <v>3563.11</v>
      </c>
      <c r="C35" s="88" t="s">
        <v>3</v>
      </c>
      <c r="D35" s="88">
        <v>4344.1400000000003</v>
      </c>
      <c r="E35" s="88">
        <v>1</v>
      </c>
      <c r="F35" s="88">
        <v>297.11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376</v>
      </c>
      <c r="B36" s="88">
        <v>3563.11</v>
      </c>
      <c r="C36" s="88" t="s">
        <v>3</v>
      </c>
      <c r="D36" s="88">
        <v>4344.1400000000003</v>
      </c>
      <c r="E36" s="88">
        <v>10</v>
      </c>
      <c r="F36" s="88">
        <v>297.11</v>
      </c>
      <c r="G36" s="88">
        <v>0</v>
      </c>
      <c r="H36" s="88">
        <v>0</v>
      </c>
      <c r="I36" s="88"/>
      <c r="J36" s="88">
        <v>0</v>
      </c>
      <c r="K36"/>
      <c r="L36"/>
      <c r="M36"/>
      <c r="N36"/>
      <c r="O36"/>
      <c r="P36"/>
      <c r="Q36"/>
      <c r="R36"/>
      <c r="S36"/>
    </row>
    <row r="37" spans="1:19">
      <c r="A37" s="88" t="s">
        <v>365</v>
      </c>
      <c r="B37" s="88">
        <v>313.42</v>
      </c>
      <c r="C37" s="88" t="s">
        <v>3</v>
      </c>
      <c r="D37" s="88">
        <v>860.02</v>
      </c>
      <c r="E37" s="88">
        <v>1</v>
      </c>
      <c r="F37" s="88">
        <v>200.61</v>
      </c>
      <c r="G37" s="88">
        <v>115.9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364</v>
      </c>
      <c r="B38" s="88">
        <v>201.98</v>
      </c>
      <c r="C38" s="88" t="s">
        <v>3</v>
      </c>
      <c r="D38" s="88">
        <v>554.22</v>
      </c>
      <c r="E38" s="88">
        <v>1</v>
      </c>
      <c r="F38" s="88">
        <v>133.74</v>
      </c>
      <c r="G38" s="88">
        <v>77.27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363</v>
      </c>
      <c r="B39" s="88">
        <v>313.41000000000003</v>
      </c>
      <c r="C39" s="88" t="s">
        <v>3</v>
      </c>
      <c r="D39" s="88">
        <v>860</v>
      </c>
      <c r="E39" s="88">
        <v>1</v>
      </c>
      <c r="F39" s="88">
        <v>200.61</v>
      </c>
      <c r="G39" s="88">
        <v>115.9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366</v>
      </c>
      <c r="B40" s="88">
        <v>201.98</v>
      </c>
      <c r="C40" s="88" t="s">
        <v>3</v>
      </c>
      <c r="D40" s="88">
        <v>554.22</v>
      </c>
      <c r="E40" s="88">
        <v>1</v>
      </c>
      <c r="F40" s="88">
        <v>133.74</v>
      </c>
      <c r="G40" s="88">
        <v>77.27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369</v>
      </c>
      <c r="B41" s="88">
        <v>313.42</v>
      </c>
      <c r="C41" s="88" t="s">
        <v>3</v>
      </c>
      <c r="D41" s="88">
        <v>860.02</v>
      </c>
      <c r="E41" s="88">
        <v>10</v>
      </c>
      <c r="F41" s="88">
        <v>200.61</v>
      </c>
      <c r="G41" s="88">
        <v>115.9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368</v>
      </c>
      <c r="B42" s="88">
        <v>201.98</v>
      </c>
      <c r="C42" s="88" t="s">
        <v>3</v>
      </c>
      <c r="D42" s="88">
        <v>554.22</v>
      </c>
      <c r="E42" s="88">
        <v>10</v>
      </c>
      <c r="F42" s="88">
        <v>133.74</v>
      </c>
      <c r="G42" s="88">
        <v>77.27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367</v>
      </c>
      <c r="B43" s="88">
        <v>313.41000000000003</v>
      </c>
      <c r="C43" s="88" t="s">
        <v>3</v>
      </c>
      <c r="D43" s="88">
        <v>860</v>
      </c>
      <c r="E43" s="88">
        <v>10</v>
      </c>
      <c r="F43" s="88">
        <v>200.61</v>
      </c>
      <c r="G43" s="88">
        <v>115.9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370</v>
      </c>
      <c r="B44" s="88">
        <v>201.98</v>
      </c>
      <c r="C44" s="88" t="s">
        <v>3</v>
      </c>
      <c r="D44" s="88">
        <v>554.22</v>
      </c>
      <c r="E44" s="88">
        <v>10</v>
      </c>
      <c r="F44" s="88">
        <v>133.74</v>
      </c>
      <c r="G44" s="88">
        <v>77.27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373</v>
      </c>
      <c r="B45" s="88">
        <v>313.42</v>
      </c>
      <c r="C45" s="88" t="s">
        <v>3</v>
      </c>
      <c r="D45" s="88">
        <v>860.02</v>
      </c>
      <c r="E45" s="88">
        <v>1</v>
      </c>
      <c r="F45" s="88">
        <v>200.61</v>
      </c>
      <c r="G45" s="88">
        <v>115.9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372</v>
      </c>
      <c r="B46" s="88">
        <v>201.98</v>
      </c>
      <c r="C46" s="88" t="s">
        <v>3</v>
      </c>
      <c r="D46" s="88">
        <v>554.22</v>
      </c>
      <c r="E46" s="88">
        <v>1</v>
      </c>
      <c r="F46" s="88">
        <v>133.74</v>
      </c>
      <c r="G46" s="88">
        <v>77.27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371</v>
      </c>
      <c r="B47" s="88">
        <v>313.41000000000003</v>
      </c>
      <c r="C47" s="88" t="s">
        <v>3</v>
      </c>
      <c r="D47" s="88">
        <v>860</v>
      </c>
      <c r="E47" s="88">
        <v>1</v>
      </c>
      <c r="F47" s="88">
        <v>200.61</v>
      </c>
      <c r="G47" s="88">
        <v>115.9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374</v>
      </c>
      <c r="B48" s="88">
        <v>201.98</v>
      </c>
      <c r="C48" s="88" t="s">
        <v>3</v>
      </c>
      <c r="D48" s="88">
        <v>554.22</v>
      </c>
      <c r="E48" s="88">
        <v>1</v>
      </c>
      <c r="F48" s="88">
        <v>133.74</v>
      </c>
      <c r="G48" s="88">
        <v>77.27</v>
      </c>
      <c r="H48" s="88">
        <v>10.76</v>
      </c>
      <c r="I48" s="88">
        <v>18.579999999999998</v>
      </c>
      <c r="J48" s="88">
        <v>8.07</v>
      </c>
      <c r="K48"/>
      <c r="L48"/>
      <c r="M48"/>
      <c r="N48"/>
      <c r="O48"/>
      <c r="P48"/>
      <c r="Q48"/>
      <c r="R48"/>
      <c r="S48"/>
    </row>
    <row r="49" spans="1:19">
      <c r="A49" s="88" t="s">
        <v>377</v>
      </c>
      <c r="B49" s="88">
        <v>3563.11</v>
      </c>
      <c r="C49" s="88" t="s">
        <v>3</v>
      </c>
      <c r="D49" s="88">
        <v>4344.1400000000003</v>
      </c>
      <c r="E49" s="88">
        <v>1</v>
      </c>
      <c r="F49" s="88">
        <v>297.11</v>
      </c>
      <c r="G49" s="88">
        <v>0</v>
      </c>
      <c r="H49" s="88">
        <v>0</v>
      </c>
      <c r="I49" s="88"/>
      <c r="J49" s="88">
        <v>0</v>
      </c>
      <c r="K49"/>
      <c r="L49"/>
      <c r="M49"/>
      <c r="N49"/>
      <c r="O49"/>
      <c r="P49"/>
      <c r="Q49"/>
      <c r="R49"/>
      <c r="S49"/>
    </row>
    <row r="50" spans="1:19">
      <c r="A50" s="88" t="s">
        <v>257</v>
      </c>
      <c r="B50" s="88">
        <v>89077.65</v>
      </c>
      <c r="C50" s="88"/>
      <c r="D50" s="88">
        <v>178146.04</v>
      </c>
      <c r="E50" s="88"/>
      <c r="F50" s="88">
        <v>11589.54</v>
      </c>
      <c r="G50" s="88">
        <v>4636.1499999999996</v>
      </c>
      <c r="H50" s="88">
        <v>5.5952000000000002</v>
      </c>
      <c r="I50" s="88">
        <v>37.159999999999997</v>
      </c>
      <c r="J50" s="88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8" t="s">
        <v>378</v>
      </c>
      <c r="B51" s="88">
        <v>89077.65</v>
      </c>
      <c r="C51" s="88"/>
      <c r="D51" s="88">
        <v>178146.04</v>
      </c>
      <c r="E51" s="88"/>
      <c r="F51" s="88">
        <v>11589.54</v>
      </c>
      <c r="G51" s="88">
        <v>4636.1499999999996</v>
      </c>
      <c r="H51" s="88">
        <v>5.5952000000000002</v>
      </c>
      <c r="I51" s="88">
        <v>37.159999999999997</v>
      </c>
      <c r="J51" s="88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8" t="s">
        <v>379</v>
      </c>
      <c r="B52" s="88">
        <v>0</v>
      </c>
      <c r="C52" s="88"/>
      <c r="D52" s="88">
        <v>0</v>
      </c>
      <c r="E52" s="88"/>
      <c r="F52" s="88">
        <v>0</v>
      </c>
      <c r="G52" s="88">
        <v>0</v>
      </c>
      <c r="H52" s="88"/>
      <c r="I52" s="88"/>
      <c r="J52" s="88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1"/>
      <c r="B54" s="88" t="s">
        <v>49</v>
      </c>
      <c r="C54" s="88" t="s">
        <v>380</v>
      </c>
      <c r="D54" s="88" t="s">
        <v>381</v>
      </c>
      <c r="E54" s="88" t="s">
        <v>382</v>
      </c>
      <c r="F54" s="88" t="s">
        <v>383</v>
      </c>
      <c r="G54" s="88" t="s">
        <v>384</v>
      </c>
      <c r="H54" s="88" t="s">
        <v>385</v>
      </c>
      <c r="I54" s="88" t="s">
        <v>386</v>
      </c>
      <c r="J54"/>
      <c r="K54"/>
      <c r="L54"/>
      <c r="M54"/>
      <c r="N54"/>
      <c r="O54"/>
      <c r="P54"/>
      <c r="Q54"/>
      <c r="R54"/>
      <c r="S54"/>
    </row>
    <row r="55" spans="1:19">
      <c r="A55" s="88" t="s">
        <v>389</v>
      </c>
      <c r="B55" s="88" t="s">
        <v>585</v>
      </c>
      <c r="C55" s="88">
        <v>0.3</v>
      </c>
      <c r="D55" s="88">
        <v>3.26</v>
      </c>
      <c r="E55" s="88">
        <v>6.3680000000000003</v>
      </c>
      <c r="F55" s="88">
        <v>118.87</v>
      </c>
      <c r="G55" s="88">
        <v>90</v>
      </c>
      <c r="H55" s="88">
        <v>90</v>
      </c>
      <c r="I55" s="88" t="s">
        <v>390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387</v>
      </c>
      <c r="B56" s="88" t="s">
        <v>585</v>
      </c>
      <c r="C56" s="88">
        <v>0.3</v>
      </c>
      <c r="D56" s="88">
        <v>3.26</v>
      </c>
      <c r="E56" s="88">
        <v>6.3680000000000003</v>
      </c>
      <c r="F56" s="88">
        <v>178.31</v>
      </c>
      <c r="G56" s="88">
        <v>0</v>
      </c>
      <c r="H56" s="88">
        <v>90</v>
      </c>
      <c r="I56" s="88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391</v>
      </c>
      <c r="B57" s="88" t="s">
        <v>585</v>
      </c>
      <c r="C57" s="88">
        <v>0.3</v>
      </c>
      <c r="D57" s="88">
        <v>3.26</v>
      </c>
      <c r="E57" s="88">
        <v>6.3680000000000003</v>
      </c>
      <c r="F57" s="88">
        <v>178.31</v>
      </c>
      <c r="G57" s="88">
        <v>180</v>
      </c>
      <c r="H57" s="88">
        <v>90</v>
      </c>
      <c r="I57" s="88" t="s">
        <v>392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393</v>
      </c>
      <c r="B58" s="88" t="s">
        <v>585</v>
      </c>
      <c r="C58" s="88">
        <v>0.3</v>
      </c>
      <c r="D58" s="88">
        <v>3.26</v>
      </c>
      <c r="E58" s="88">
        <v>6.3680000000000003</v>
      </c>
      <c r="F58" s="88">
        <v>118.87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395</v>
      </c>
      <c r="B59" s="88" t="s">
        <v>586</v>
      </c>
      <c r="C59" s="88">
        <v>0.3</v>
      </c>
      <c r="D59" s="88">
        <v>1.8620000000000001</v>
      </c>
      <c r="E59" s="88">
        <v>3.4009999999999998</v>
      </c>
      <c r="F59" s="88">
        <v>3563.11</v>
      </c>
      <c r="G59" s="88">
        <v>0</v>
      </c>
      <c r="H59" s="88">
        <v>180</v>
      </c>
      <c r="I59" s="88"/>
      <c r="J59"/>
      <c r="K59"/>
      <c r="L59"/>
      <c r="M59"/>
      <c r="N59"/>
      <c r="O59"/>
      <c r="P59"/>
      <c r="Q59"/>
      <c r="R59"/>
      <c r="S59"/>
    </row>
    <row r="60" spans="1:19">
      <c r="A60" s="88" t="s">
        <v>410</v>
      </c>
      <c r="B60" s="88" t="s">
        <v>587</v>
      </c>
      <c r="C60" s="88">
        <v>0.08</v>
      </c>
      <c r="D60" s="88">
        <v>0.85699999999999998</v>
      </c>
      <c r="E60" s="88">
        <v>0.98399999999999999</v>
      </c>
      <c r="F60" s="88">
        <v>59.42</v>
      </c>
      <c r="G60" s="88">
        <v>90</v>
      </c>
      <c r="H60" s="88">
        <v>90</v>
      </c>
      <c r="I60" s="88" t="s">
        <v>390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411</v>
      </c>
      <c r="B61" s="88" t="s">
        <v>587</v>
      </c>
      <c r="C61" s="88">
        <v>0.08</v>
      </c>
      <c r="D61" s="88">
        <v>0.85699999999999998</v>
      </c>
      <c r="E61" s="88">
        <v>0.98399999999999999</v>
      </c>
      <c r="F61" s="88">
        <v>89.13</v>
      </c>
      <c r="G61" s="88">
        <v>0</v>
      </c>
      <c r="H61" s="88">
        <v>90</v>
      </c>
      <c r="I61" s="88" t="s">
        <v>388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409</v>
      </c>
      <c r="B62" s="88" t="s">
        <v>587</v>
      </c>
      <c r="C62" s="88">
        <v>0.08</v>
      </c>
      <c r="D62" s="88">
        <v>0.85699999999999998</v>
      </c>
      <c r="E62" s="88">
        <v>0.98399999999999999</v>
      </c>
      <c r="F62" s="88">
        <v>89.13</v>
      </c>
      <c r="G62" s="88">
        <v>180</v>
      </c>
      <c r="H62" s="88">
        <v>90</v>
      </c>
      <c r="I62" s="88" t="s">
        <v>392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408</v>
      </c>
      <c r="B63" s="88" t="s">
        <v>587</v>
      </c>
      <c r="C63" s="88">
        <v>0.08</v>
      </c>
      <c r="D63" s="88">
        <v>0.85699999999999998</v>
      </c>
      <c r="E63" s="88">
        <v>0.98399999999999999</v>
      </c>
      <c r="F63" s="88">
        <v>59.42</v>
      </c>
      <c r="G63" s="88">
        <v>270</v>
      </c>
      <c r="H63" s="88">
        <v>90</v>
      </c>
      <c r="I63" s="88" t="s">
        <v>394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415</v>
      </c>
      <c r="B64" s="88" t="s">
        <v>587</v>
      </c>
      <c r="C64" s="88">
        <v>0.08</v>
      </c>
      <c r="D64" s="88">
        <v>0.85699999999999998</v>
      </c>
      <c r="E64" s="88">
        <v>0.98399999999999999</v>
      </c>
      <c r="F64" s="88">
        <v>594.21</v>
      </c>
      <c r="G64" s="88">
        <v>90</v>
      </c>
      <c r="H64" s="88">
        <v>90</v>
      </c>
      <c r="I64" s="88" t="s">
        <v>390</v>
      </c>
      <c r="J64"/>
      <c r="K64"/>
      <c r="L64"/>
      <c r="M64"/>
      <c r="N64"/>
      <c r="O64"/>
      <c r="P64"/>
      <c r="Q64"/>
      <c r="R64"/>
      <c r="S64"/>
    </row>
    <row r="65" spans="1:19">
      <c r="A65" s="88" t="s">
        <v>412</v>
      </c>
      <c r="B65" s="88" t="s">
        <v>587</v>
      </c>
      <c r="C65" s="88">
        <v>0.08</v>
      </c>
      <c r="D65" s="88">
        <v>0.85699999999999998</v>
      </c>
      <c r="E65" s="88">
        <v>0.98399999999999999</v>
      </c>
      <c r="F65" s="88">
        <v>891.32</v>
      </c>
      <c r="G65" s="88">
        <v>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414</v>
      </c>
      <c r="B66" s="88" t="s">
        <v>587</v>
      </c>
      <c r="C66" s="88">
        <v>0.08</v>
      </c>
      <c r="D66" s="88">
        <v>0.85699999999999998</v>
      </c>
      <c r="E66" s="88">
        <v>0.98399999999999999</v>
      </c>
      <c r="F66" s="88">
        <v>891.32</v>
      </c>
      <c r="G66" s="88">
        <v>180</v>
      </c>
      <c r="H66" s="88">
        <v>90</v>
      </c>
      <c r="I66" s="88" t="s">
        <v>392</v>
      </c>
      <c r="J66"/>
      <c r="K66"/>
      <c r="L66"/>
      <c r="M66"/>
      <c r="N66"/>
      <c r="O66"/>
      <c r="P66"/>
      <c r="Q66"/>
      <c r="R66"/>
      <c r="S66"/>
    </row>
    <row r="67" spans="1:19">
      <c r="A67" s="88" t="s">
        <v>413</v>
      </c>
      <c r="B67" s="88" t="s">
        <v>587</v>
      </c>
      <c r="C67" s="88">
        <v>0.08</v>
      </c>
      <c r="D67" s="88">
        <v>0.85699999999999998</v>
      </c>
      <c r="E67" s="88">
        <v>0.98399999999999999</v>
      </c>
      <c r="F67" s="88">
        <v>594.21</v>
      </c>
      <c r="G67" s="88">
        <v>270</v>
      </c>
      <c r="H67" s="88">
        <v>90</v>
      </c>
      <c r="I67" s="88" t="s">
        <v>394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398</v>
      </c>
      <c r="B68" s="88" t="s">
        <v>587</v>
      </c>
      <c r="C68" s="88">
        <v>0.08</v>
      </c>
      <c r="D68" s="88">
        <v>0.85699999999999998</v>
      </c>
      <c r="E68" s="88">
        <v>0.98399999999999999</v>
      </c>
      <c r="F68" s="88">
        <v>200.61</v>
      </c>
      <c r="G68" s="88">
        <v>180</v>
      </c>
      <c r="H68" s="88">
        <v>90</v>
      </c>
      <c r="I68" s="88" t="s">
        <v>392</v>
      </c>
      <c r="J68"/>
      <c r="K68"/>
      <c r="L68"/>
      <c r="M68"/>
      <c r="N68"/>
      <c r="O68"/>
      <c r="P68"/>
      <c r="Q68"/>
      <c r="R68"/>
      <c r="S68"/>
    </row>
    <row r="69" spans="1:19">
      <c r="A69" s="88" t="s">
        <v>397</v>
      </c>
      <c r="B69" s="88" t="s">
        <v>587</v>
      </c>
      <c r="C69" s="88">
        <v>0.08</v>
      </c>
      <c r="D69" s="88">
        <v>0.85699999999999998</v>
      </c>
      <c r="E69" s="88">
        <v>0.98399999999999999</v>
      </c>
      <c r="F69" s="88">
        <v>133.74</v>
      </c>
      <c r="G69" s="88">
        <v>90</v>
      </c>
      <c r="H69" s="88">
        <v>90</v>
      </c>
      <c r="I69" s="88" t="s">
        <v>390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396</v>
      </c>
      <c r="B70" s="88" t="s">
        <v>587</v>
      </c>
      <c r="C70" s="88">
        <v>0.08</v>
      </c>
      <c r="D70" s="88">
        <v>0.85699999999999998</v>
      </c>
      <c r="E70" s="88">
        <v>0.98399999999999999</v>
      </c>
      <c r="F70" s="88">
        <v>200.61</v>
      </c>
      <c r="G70" s="88">
        <v>0</v>
      </c>
      <c r="H70" s="88">
        <v>90</v>
      </c>
      <c r="I70" s="88" t="s">
        <v>388</v>
      </c>
      <c r="J70"/>
      <c r="K70"/>
      <c r="L70"/>
      <c r="M70"/>
      <c r="N70"/>
      <c r="O70"/>
      <c r="P70"/>
      <c r="Q70"/>
      <c r="R70"/>
      <c r="S70"/>
    </row>
    <row r="71" spans="1:19">
      <c r="A71" s="88" t="s">
        <v>399</v>
      </c>
      <c r="B71" s="88" t="s">
        <v>587</v>
      </c>
      <c r="C71" s="88">
        <v>0.08</v>
      </c>
      <c r="D71" s="88">
        <v>0.85699999999999998</v>
      </c>
      <c r="E71" s="88">
        <v>0.98399999999999999</v>
      </c>
      <c r="F71" s="88">
        <v>133.74</v>
      </c>
      <c r="G71" s="88">
        <v>270</v>
      </c>
      <c r="H71" s="88">
        <v>90</v>
      </c>
      <c r="I71" s="88" t="s">
        <v>394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402</v>
      </c>
      <c r="B72" s="88" t="s">
        <v>587</v>
      </c>
      <c r="C72" s="88">
        <v>0.08</v>
      </c>
      <c r="D72" s="88">
        <v>0.85699999999999998</v>
      </c>
      <c r="E72" s="88">
        <v>0.98399999999999999</v>
      </c>
      <c r="F72" s="88">
        <v>2006.06</v>
      </c>
      <c r="G72" s="88">
        <v>180</v>
      </c>
      <c r="H72" s="88">
        <v>90</v>
      </c>
      <c r="I72" s="88" t="s">
        <v>392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401</v>
      </c>
      <c r="B73" s="88" t="s">
        <v>587</v>
      </c>
      <c r="C73" s="88">
        <v>0.08</v>
      </c>
      <c r="D73" s="88">
        <v>0.85699999999999998</v>
      </c>
      <c r="E73" s="88">
        <v>0.98399999999999999</v>
      </c>
      <c r="F73" s="88">
        <v>1337.37</v>
      </c>
      <c r="G73" s="88">
        <v>90</v>
      </c>
      <c r="H73" s="88">
        <v>90</v>
      </c>
      <c r="I73" s="88" t="s">
        <v>390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400</v>
      </c>
      <c r="B74" s="88" t="s">
        <v>587</v>
      </c>
      <c r="C74" s="88">
        <v>0.08</v>
      </c>
      <c r="D74" s="88">
        <v>0.85699999999999998</v>
      </c>
      <c r="E74" s="88">
        <v>0.98399999999999999</v>
      </c>
      <c r="F74" s="88">
        <v>2006.06</v>
      </c>
      <c r="G74" s="88">
        <v>0</v>
      </c>
      <c r="H74" s="88">
        <v>90</v>
      </c>
      <c r="I74" s="88" t="s">
        <v>388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403</v>
      </c>
      <c r="B75" s="88" t="s">
        <v>587</v>
      </c>
      <c r="C75" s="88">
        <v>0.08</v>
      </c>
      <c r="D75" s="88">
        <v>0.85699999999999998</v>
      </c>
      <c r="E75" s="88">
        <v>0.98399999999999999</v>
      </c>
      <c r="F75" s="88">
        <v>1337.37</v>
      </c>
      <c r="G75" s="88">
        <v>270</v>
      </c>
      <c r="H75" s="88">
        <v>90</v>
      </c>
      <c r="I75" s="88" t="s">
        <v>394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406</v>
      </c>
      <c r="B76" s="88" t="s">
        <v>587</v>
      </c>
      <c r="C76" s="88">
        <v>0.08</v>
      </c>
      <c r="D76" s="88">
        <v>0.85699999999999998</v>
      </c>
      <c r="E76" s="88">
        <v>0.98399999999999999</v>
      </c>
      <c r="F76" s="88">
        <v>200.61</v>
      </c>
      <c r="G76" s="88">
        <v>180</v>
      </c>
      <c r="H76" s="88">
        <v>90</v>
      </c>
      <c r="I76" s="88" t="s">
        <v>392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405</v>
      </c>
      <c r="B77" s="88" t="s">
        <v>587</v>
      </c>
      <c r="C77" s="88">
        <v>0.08</v>
      </c>
      <c r="D77" s="88">
        <v>0.85699999999999998</v>
      </c>
      <c r="E77" s="88">
        <v>0.98399999999999999</v>
      </c>
      <c r="F77" s="88">
        <v>133.74</v>
      </c>
      <c r="G77" s="88">
        <v>90</v>
      </c>
      <c r="H77" s="88">
        <v>90</v>
      </c>
      <c r="I77" s="88" t="s">
        <v>390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404</v>
      </c>
      <c r="B78" s="88" t="s">
        <v>587</v>
      </c>
      <c r="C78" s="88">
        <v>0.08</v>
      </c>
      <c r="D78" s="88">
        <v>0.85699999999999998</v>
      </c>
      <c r="E78" s="88">
        <v>0.98399999999999999</v>
      </c>
      <c r="F78" s="88">
        <v>200.61</v>
      </c>
      <c r="G78" s="88">
        <v>0</v>
      </c>
      <c r="H78" s="88">
        <v>90</v>
      </c>
      <c r="I78" s="88" t="s">
        <v>388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407</v>
      </c>
      <c r="B79" s="88" t="s">
        <v>587</v>
      </c>
      <c r="C79" s="88">
        <v>0.08</v>
      </c>
      <c r="D79" s="88">
        <v>0.85699999999999998</v>
      </c>
      <c r="E79" s="88">
        <v>0.98399999999999999</v>
      </c>
      <c r="F79" s="88">
        <v>133.74</v>
      </c>
      <c r="G79" s="88">
        <v>270</v>
      </c>
      <c r="H79" s="88">
        <v>90</v>
      </c>
      <c r="I79" s="88" t="s">
        <v>394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417</v>
      </c>
      <c r="B80" s="88" t="s">
        <v>587</v>
      </c>
      <c r="C80" s="88">
        <v>0.08</v>
      </c>
      <c r="D80" s="88">
        <v>0.85699999999999998</v>
      </c>
      <c r="E80" s="88">
        <v>0.98399999999999999</v>
      </c>
      <c r="F80" s="88">
        <v>59.42</v>
      </c>
      <c r="G80" s="88">
        <v>90</v>
      </c>
      <c r="H80" s="88">
        <v>90</v>
      </c>
      <c r="I80" s="88" t="s">
        <v>390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416</v>
      </c>
      <c r="B81" s="88" t="s">
        <v>587</v>
      </c>
      <c r="C81" s="88">
        <v>0.08</v>
      </c>
      <c r="D81" s="88">
        <v>0.85699999999999998</v>
      </c>
      <c r="E81" s="88">
        <v>0.98399999999999999</v>
      </c>
      <c r="F81" s="88">
        <v>89.13</v>
      </c>
      <c r="G81" s="88">
        <v>180</v>
      </c>
      <c r="H81" s="88">
        <v>90</v>
      </c>
      <c r="I81" s="88" t="s">
        <v>392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419</v>
      </c>
      <c r="B82" s="88" t="s">
        <v>587</v>
      </c>
      <c r="C82" s="88">
        <v>0.08</v>
      </c>
      <c r="D82" s="88">
        <v>0.85699999999999998</v>
      </c>
      <c r="E82" s="88">
        <v>0.98399999999999999</v>
      </c>
      <c r="F82" s="88">
        <v>89.13</v>
      </c>
      <c r="G82" s="88">
        <v>0</v>
      </c>
      <c r="H82" s="88">
        <v>90</v>
      </c>
      <c r="I82" s="88" t="s">
        <v>388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418</v>
      </c>
      <c r="B83" s="88" t="s">
        <v>587</v>
      </c>
      <c r="C83" s="88">
        <v>0.08</v>
      </c>
      <c r="D83" s="88">
        <v>0.85699999999999998</v>
      </c>
      <c r="E83" s="88">
        <v>0.98399999999999999</v>
      </c>
      <c r="F83" s="88">
        <v>59.42</v>
      </c>
      <c r="G83" s="88">
        <v>270</v>
      </c>
      <c r="H83" s="88">
        <v>90</v>
      </c>
      <c r="I83" s="88" t="s">
        <v>394</v>
      </c>
      <c r="J83"/>
      <c r="K83"/>
      <c r="L83"/>
      <c r="M83"/>
      <c r="N83"/>
      <c r="O83"/>
      <c r="P83"/>
      <c r="Q83"/>
      <c r="R83"/>
      <c r="S83"/>
    </row>
    <row r="84" spans="1:19">
      <c r="A84" s="88" t="s">
        <v>420</v>
      </c>
      <c r="B84" s="88" t="s">
        <v>588</v>
      </c>
      <c r="C84" s="88">
        <v>0.3</v>
      </c>
      <c r="D84" s="88">
        <v>0.35799999999999998</v>
      </c>
      <c r="E84" s="88">
        <v>0.38400000000000001</v>
      </c>
      <c r="F84" s="88">
        <v>3563.11</v>
      </c>
      <c r="G84" s="88">
        <v>0</v>
      </c>
      <c r="H84" s="88">
        <v>0</v>
      </c>
      <c r="I84" s="88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8" t="s">
        <v>49</v>
      </c>
      <c r="C86" s="88" t="s">
        <v>421</v>
      </c>
      <c r="D86" s="88" t="s">
        <v>422</v>
      </c>
      <c r="E86" s="88" t="s">
        <v>423</v>
      </c>
      <c r="F86" s="88" t="s">
        <v>44</v>
      </c>
      <c r="G86" s="88" t="s">
        <v>424</v>
      </c>
      <c r="H86" s="88" t="s">
        <v>425</v>
      </c>
      <c r="I86" s="88" t="s">
        <v>426</v>
      </c>
      <c r="J86" s="88" t="s">
        <v>384</v>
      </c>
      <c r="K86" s="88" t="s">
        <v>386</v>
      </c>
      <c r="L86"/>
      <c r="M86"/>
      <c r="N86"/>
      <c r="O86"/>
      <c r="P86"/>
      <c r="Q86"/>
      <c r="R86"/>
      <c r="S86"/>
    </row>
    <row r="87" spans="1:19">
      <c r="A87" s="88" t="s">
        <v>429</v>
      </c>
      <c r="B87" s="88" t="s">
        <v>589</v>
      </c>
      <c r="C87" s="88">
        <v>115.9</v>
      </c>
      <c r="D87" s="88">
        <v>115.9</v>
      </c>
      <c r="E87" s="88">
        <v>3.2410000000000001</v>
      </c>
      <c r="F87" s="88">
        <v>0.252</v>
      </c>
      <c r="G87" s="88">
        <v>0.16200000000000001</v>
      </c>
      <c r="H87" s="88" t="s">
        <v>64</v>
      </c>
      <c r="I87" s="88" t="s">
        <v>398</v>
      </c>
      <c r="J87" s="88">
        <v>180</v>
      </c>
      <c r="K87" s="88" t="s">
        <v>392</v>
      </c>
      <c r="L87"/>
      <c r="M87"/>
      <c r="N87"/>
      <c r="O87"/>
      <c r="P87"/>
      <c r="Q87"/>
      <c r="R87"/>
      <c r="S87"/>
    </row>
    <row r="88" spans="1:19">
      <c r="A88" s="88" t="s">
        <v>428</v>
      </c>
      <c r="B88" s="88" t="s">
        <v>589</v>
      </c>
      <c r="C88" s="88">
        <v>77.27</v>
      </c>
      <c r="D88" s="88">
        <v>77.27</v>
      </c>
      <c r="E88" s="88">
        <v>3.2410000000000001</v>
      </c>
      <c r="F88" s="88">
        <v>0.252</v>
      </c>
      <c r="G88" s="88">
        <v>0.16200000000000001</v>
      </c>
      <c r="H88" s="88" t="s">
        <v>64</v>
      </c>
      <c r="I88" s="88" t="s">
        <v>397</v>
      </c>
      <c r="J88" s="88">
        <v>90</v>
      </c>
      <c r="K88" s="88" t="s">
        <v>390</v>
      </c>
      <c r="L88"/>
      <c r="M88"/>
      <c r="N88"/>
      <c r="O88"/>
      <c r="P88"/>
      <c r="Q88"/>
      <c r="R88"/>
      <c r="S88"/>
    </row>
    <row r="89" spans="1:19">
      <c r="A89" s="88" t="s">
        <v>427</v>
      </c>
      <c r="B89" s="88" t="s">
        <v>589</v>
      </c>
      <c r="C89" s="88">
        <v>115.9</v>
      </c>
      <c r="D89" s="88">
        <v>115.9</v>
      </c>
      <c r="E89" s="88">
        <v>3.2410000000000001</v>
      </c>
      <c r="F89" s="88">
        <v>0.252</v>
      </c>
      <c r="G89" s="88">
        <v>0.16200000000000001</v>
      </c>
      <c r="H89" s="88" t="s">
        <v>64</v>
      </c>
      <c r="I89" s="88" t="s">
        <v>396</v>
      </c>
      <c r="J89" s="88">
        <v>0</v>
      </c>
      <c r="K89" s="88" t="s">
        <v>388</v>
      </c>
      <c r="L89"/>
      <c r="M89"/>
      <c r="N89"/>
      <c r="O89"/>
      <c r="P89"/>
      <c r="Q89"/>
      <c r="R89"/>
      <c r="S89"/>
    </row>
    <row r="90" spans="1:19">
      <c r="A90" s="88" t="s">
        <v>430</v>
      </c>
      <c r="B90" s="88" t="s">
        <v>589</v>
      </c>
      <c r="C90" s="88">
        <v>77.27</v>
      </c>
      <c r="D90" s="88">
        <v>77.27</v>
      </c>
      <c r="E90" s="88">
        <v>3.2410000000000001</v>
      </c>
      <c r="F90" s="88">
        <v>0.252</v>
      </c>
      <c r="G90" s="88">
        <v>0.16200000000000001</v>
      </c>
      <c r="H90" s="88" t="s">
        <v>64</v>
      </c>
      <c r="I90" s="88" t="s">
        <v>399</v>
      </c>
      <c r="J90" s="88">
        <v>270</v>
      </c>
      <c r="K90" s="88" t="s">
        <v>394</v>
      </c>
      <c r="L90"/>
      <c r="M90"/>
      <c r="N90"/>
      <c r="O90"/>
      <c r="P90"/>
      <c r="Q90"/>
      <c r="R90"/>
      <c r="S90"/>
    </row>
    <row r="91" spans="1:19">
      <c r="A91" s="88" t="s">
        <v>433</v>
      </c>
      <c r="B91" s="88" t="s">
        <v>589</v>
      </c>
      <c r="C91" s="88">
        <v>115.9</v>
      </c>
      <c r="D91" s="88">
        <v>1159.04</v>
      </c>
      <c r="E91" s="88">
        <v>3.2410000000000001</v>
      </c>
      <c r="F91" s="88">
        <v>0.252</v>
      </c>
      <c r="G91" s="88">
        <v>0.16200000000000001</v>
      </c>
      <c r="H91" s="88" t="s">
        <v>64</v>
      </c>
      <c r="I91" s="88" t="s">
        <v>402</v>
      </c>
      <c r="J91" s="88">
        <v>180</v>
      </c>
      <c r="K91" s="88" t="s">
        <v>392</v>
      </c>
      <c r="L91"/>
      <c r="M91"/>
      <c r="N91"/>
      <c r="O91"/>
      <c r="P91"/>
      <c r="Q91"/>
      <c r="R91"/>
      <c r="S91"/>
    </row>
    <row r="92" spans="1:19">
      <c r="A92" s="88" t="s">
        <v>432</v>
      </c>
      <c r="B92" s="88" t="s">
        <v>589</v>
      </c>
      <c r="C92" s="88">
        <v>77.27</v>
      </c>
      <c r="D92" s="88">
        <v>772.69</v>
      </c>
      <c r="E92" s="88">
        <v>3.2410000000000001</v>
      </c>
      <c r="F92" s="88">
        <v>0.252</v>
      </c>
      <c r="G92" s="88">
        <v>0.16200000000000001</v>
      </c>
      <c r="H92" s="88" t="s">
        <v>64</v>
      </c>
      <c r="I92" s="88" t="s">
        <v>401</v>
      </c>
      <c r="J92" s="88">
        <v>90</v>
      </c>
      <c r="K92" s="88" t="s">
        <v>390</v>
      </c>
      <c r="L92"/>
      <c r="M92"/>
      <c r="N92"/>
      <c r="O92"/>
      <c r="P92"/>
      <c r="Q92"/>
      <c r="R92"/>
      <c r="S92"/>
    </row>
    <row r="93" spans="1:19">
      <c r="A93" s="88" t="s">
        <v>431</v>
      </c>
      <c r="B93" s="88" t="s">
        <v>589</v>
      </c>
      <c r="C93" s="88">
        <v>115.9</v>
      </c>
      <c r="D93" s="88">
        <v>1159.04</v>
      </c>
      <c r="E93" s="88">
        <v>3.2410000000000001</v>
      </c>
      <c r="F93" s="88">
        <v>0.252</v>
      </c>
      <c r="G93" s="88">
        <v>0.16200000000000001</v>
      </c>
      <c r="H93" s="88" t="s">
        <v>64</v>
      </c>
      <c r="I93" s="88" t="s">
        <v>400</v>
      </c>
      <c r="J93" s="88">
        <v>0</v>
      </c>
      <c r="K93" s="88" t="s">
        <v>388</v>
      </c>
      <c r="L93"/>
      <c r="M93"/>
      <c r="N93"/>
      <c r="O93"/>
      <c r="P93"/>
      <c r="Q93"/>
      <c r="R93"/>
      <c r="S93"/>
    </row>
    <row r="94" spans="1:19">
      <c r="A94" s="88" t="s">
        <v>434</v>
      </c>
      <c r="B94" s="88" t="s">
        <v>589</v>
      </c>
      <c r="C94" s="88">
        <v>77.27</v>
      </c>
      <c r="D94" s="88">
        <v>772.69</v>
      </c>
      <c r="E94" s="88">
        <v>3.2410000000000001</v>
      </c>
      <c r="F94" s="88">
        <v>0.252</v>
      </c>
      <c r="G94" s="88">
        <v>0.16200000000000001</v>
      </c>
      <c r="H94" s="88" t="s">
        <v>64</v>
      </c>
      <c r="I94" s="88" t="s">
        <v>403</v>
      </c>
      <c r="J94" s="88">
        <v>270</v>
      </c>
      <c r="K94" s="88" t="s">
        <v>394</v>
      </c>
      <c r="L94"/>
      <c r="M94"/>
      <c r="N94"/>
      <c r="O94"/>
      <c r="P94"/>
      <c r="Q94"/>
      <c r="R94"/>
      <c r="S94"/>
    </row>
    <row r="95" spans="1:19">
      <c r="A95" s="88" t="s">
        <v>437</v>
      </c>
      <c r="B95" s="88" t="s">
        <v>589</v>
      </c>
      <c r="C95" s="88">
        <v>115.9</v>
      </c>
      <c r="D95" s="88">
        <v>115.9</v>
      </c>
      <c r="E95" s="88">
        <v>3.2410000000000001</v>
      </c>
      <c r="F95" s="88">
        <v>0.252</v>
      </c>
      <c r="G95" s="88">
        <v>0.16200000000000001</v>
      </c>
      <c r="H95" s="88" t="s">
        <v>64</v>
      </c>
      <c r="I95" s="88" t="s">
        <v>406</v>
      </c>
      <c r="J95" s="88">
        <v>180</v>
      </c>
      <c r="K95" s="88" t="s">
        <v>392</v>
      </c>
      <c r="L95"/>
      <c r="M95"/>
      <c r="N95"/>
      <c r="O95"/>
      <c r="P95"/>
      <c r="Q95"/>
      <c r="R95"/>
      <c r="S95"/>
    </row>
    <row r="96" spans="1:19">
      <c r="A96" s="88" t="s">
        <v>436</v>
      </c>
      <c r="B96" s="88" t="s">
        <v>589</v>
      </c>
      <c r="C96" s="88">
        <v>77.27</v>
      </c>
      <c r="D96" s="88">
        <v>77.27</v>
      </c>
      <c r="E96" s="88">
        <v>3.2410000000000001</v>
      </c>
      <c r="F96" s="88">
        <v>0.252</v>
      </c>
      <c r="G96" s="88">
        <v>0.16200000000000001</v>
      </c>
      <c r="H96" s="88" t="s">
        <v>64</v>
      </c>
      <c r="I96" s="88" t="s">
        <v>405</v>
      </c>
      <c r="J96" s="88">
        <v>90</v>
      </c>
      <c r="K96" s="88" t="s">
        <v>390</v>
      </c>
      <c r="L96"/>
      <c r="M96"/>
      <c r="N96"/>
      <c r="O96"/>
      <c r="P96"/>
      <c r="Q96"/>
      <c r="R96"/>
      <c r="S96"/>
    </row>
    <row r="97" spans="1:19">
      <c r="A97" s="88" t="s">
        <v>435</v>
      </c>
      <c r="B97" s="88" t="s">
        <v>589</v>
      </c>
      <c r="C97" s="88">
        <v>115.9</v>
      </c>
      <c r="D97" s="88">
        <v>115.9</v>
      </c>
      <c r="E97" s="88">
        <v>3.2410000000000001</v>
      </c>
      <c r="F97" s="88">
        <v>0.252</v>
      </c>
      <c r="G97" s="88">
        <v>0.16200000000000001</v>
      </c>
      <c r="H97" s="88" t="s">
        <v>64</v>
      </c>
      <c r="I97" s="88" t="s">
        <v>404</v>
      </c>
      <c r="J97" s="88">
        <v>0</v>
      </c>
      <c r="K97" s="88" t="s">
        <v>388</v>
      </c>
      <c r="L97"/>
      <c r="M97"/>
      <c r="N97"/>
      <c r="O97"/>
      <c r="P97"/>
      <c r="Q97"/>
      <c r="R97"/>
      <c r="S97"/>
    </row>
    <row r="98" spans="1:19">
      <c r="A98" s="88" t="s">
        <v>438</v>
      </c>
      <c r="B98" s="88" t="s">
        <v>589</v>
      </c>
      <c r="C98" s="88">
        <v>77.27</v>
      </c>
      <c r="D98" s="88">
        <v>77.27</v>
      </c>
      <c r="E98" s="88">
        <v>3.2410000000000001</v>
      </c>
      <c r="F98" s="88">
        <v>0.252</v>
      </c>
      <c r="G98" s="88">
        <v>0.16200000000000001</v>
      </c>
      <c r="H98" s="88" t="s">
        <v>64</v>
      </c>
      <c r="I98" s="88" t="s">
        <v>407</v>
      </c>
      <c r="J98" s="88">
        <v>270</v>
      </c>
      <c r="K98" s="88" t="s">
        <v>394</v>
      </c>
      <c r="L98"/>
      <c r="M98"/>
      <c r="N98"/>
      <c r="O98"/>
      <c r="P98"/>
      <c r="Q98"/>
      <c r="R98"/>
      <c r="S98"/>
    </row>
    <row r="99" spans="1:19">
      <c r="A99" s="88" t="s">
        <v>439</v>
      </c>
      <c r="B99" s="88"/>
      <c r="C99" s="88"/>
      <c r="D99" s="88">
        <v>4636.1499999999996</v>
      </c>
      <c r="E99" s="88">
        <v>3.24</v>
      </c>
      <c r="F99" s="88">
        <v>0.252</v>
      </c>
      <c r="G99" s="88">
        <v>0.16200000000000001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440</v>
      </c>
      <c r="B100" s="88"/>
      <c r="C100" s="88"/>
      <c r="D100" s="88">
        <v>1390.85</v>
      </c>
      <c r="E100" s="88">
        <v>3.24</v>
      </c>
      <c r="F100" s="88">
        <v>0.252</v>
      </c>
      <c r="G100" s="88">
        <v>0.16200000000000001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 s="88" t="s">
        <v>441</v>
      </c>
      <c r="B101" s="88"/>
      <c r="C101" s="88"/>
      <c r="D101" s="88">
        <v>3245.31</v>
      </c>
      <c r="E101" s="88">
        <v>3.24</v>
      </c>
      <c r="F101" s="88">
        <v>0.252</v>
      </c>
      <c r="G101" s="88">
        <v>0.16200000000000001</v>
      </c>
      <c r="H101" s="88"/>
      <c r="I101" s="88"/>
      <c r="J101" s="88"/>
      <c r="K101" s="88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8" t="s">
        <v>115</v>
      </c>
      <c r="C103" s="88" t="s">
        <v>442</v>
      </c>
      <c r="D103" s="88" t="s">
        <v>443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8" t="s">
        <v>444</v>
      </c>
      <c r="B104" s="88" t="s">
        <v>445</v>
      </c>
      <c r="C104" s="88">
        <v>3124112.88</v>
      </c>
      <c r="D104" s="88">
        <v>5.5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8" t="s">
        <v>446</v>
      </c>
      <c r="B105" s="88" t="s">
        <v>447</v>
      </c>
      <c r="C105" s="88">
        <v>2668319.06</v>
      </c>
      <c r="D105" s="88">
        <v>0.78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448</v>
      </c>
      <c r="B106" s="88" t="s">
        <v>449</v>
      </c>
      <c r="C106" s="88">
        <v>2953706.72</v>
      </c>
      <c r="D106" s="88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1"/>
      <c r="B108" s="88" t="s">
        <v>115</v>
      </c>
      <c r="C108" s="88" t="s">
        <v>450</v>
      </c>
      <c r="D108" s="88" t="s">
        <v>451</v>
      </c>
      <c r="E108" s="88" t="s">
        <v>452</v>
      </c>
      <c r="F108" s="88" t="s">
        <v>453</v>
      </c>
      <c r="G108" s="88" t="s">
        <v>443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8" t="s">
        <v>457</v>
      </c>
      <c r="B109" s="88" t="s">
        <v>455</v>
      </c>
      <c r="C109" s="88">
        <v>294432.58</v>
      </c>
      <c r="D109" s="88">
        <v>200676.22</v>
      </c>
      <c r="E109" s="88">
        <v>93756.36</v>
      </c>
      <c r="F109" s="88">
        <v>0.68</v>
      </c>
      <c r="G109" s="88" t="s">
        <v>456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8" t="s">
        <v>458</v>
      </c>
      <c r="B110" s="88" t="s">
        <v>455</v>
      </c>
      <c r="C110" s="88">
        <v>3300489.76</v>
      </c>
      <c r="D110" s="88">
        <v>2257207.0099999998</v>
      </c>
      <c r="E110" s="88">
        <v>1043282.74</v>
      </c>
      <c r="F110" s="88">
        <v>0.68</v>
      </c>
      <c r="G110" s="88" t="s">
        <v>456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459</v>
      </c>
      <c r="B111" s="88" t="s">
        <v>455</v>
      </c>
      <c r="C111" s="88">
        <v>353548.57</v>
      </c>
      <c r="D111" s="88">
        <v>242488.39</v>
      </c>
      <c r="E111" s="88">
        <v>111060.17</v>
      </c>
      <c r="F111" s="88">
        <v>0.69</v>
      </c>
      <c r="G111" s="88" t="s">
        <v>456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454</v>
      </c>
      <c r="B112" s="88" t="s">
        <v>455</v>
      </c>
      <c r="C112" s="88">
        <v>81200.820000000007</v>
      </c>
      <c r="D112" s="88">
        <v>54849.14</v>
      </c>
      <c r="E112" s="88">
        <v>26351.68</v>
      </c>
      <c r="F112" s="88">
        <v>0.68</v>
      </c>
      <c r="G112" s="88" t="s">
        <v>456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1"/>
      <c r="B114" s="88" t="s">
        <v>115</v>
      </c>
      <c r="C114" s="88" t="s">
        <v>450</v>
      </c>
      <c r="D114" s="88" t="s">
        <v>443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460</v>
      </c>
      <c r="B115" s="88" t="s">
        <v>461</v>
      </c>
      <c r="C115" s="88">
        <v>48072.89</v>
      </c>
      <c r="D115" s="88" t="s">
        <v>456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462</v>
      </c>
      <c r="B116" s="88" t="s">
        <v>461</v>
      </c>
      <c r="C116" s="88">
        <v>106063.63</v>
      </c>
      <c r="D116" s="88" t="s">
        <v>456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463</v>
      </c>
      <c r="B117" s="88" t="s">
        <v>461</v>
      </c>
      <c r="C117" s="88">
        <v>1215146.68</v>
      </c>
      <c r="D117" s="88" t="s">
        <v>456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464</v>
      </c>
      <c r="B118" s="88" t="s">
        <v>461</v>
      </c>
      <c r="C118" s="88">
        <v>133855.01</v>
      </c>
      <c r="D118" s="88" t="s">
        <v>456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467</v>
      </c>
      <c r="B119" s="88" t="s">
        <v>461</v>
      </c>
      <c r="C119" s="88">
        <v>15824.26</v>
      </c>
      <c r="D119" s="88" t="s">
        <v>456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466</v>
      </c>
      <c r="B120" s="88" t="s">
        <v>461</v>
      </c>
      <c r="C120" s="88">
        <v>16723.43</v>
      </c>
      <c r="D120" s="88" t="s">
        <v>456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465</v>
      </c>
      <c r="B121" s="88" t="s">
        <v>461</v>
      </c>
      <c r="C121" s="88">
        <v>13724.16</v>
      </c>
      <c r="D121" s="88" t="s">
        <v>456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468</v>
      </c>
      <c r="B122" s="88" t="s">
        <v>461</v>
      </c>
      <c r="C122" s="88">
        <v>19294.75</v>
      </c>
      <c r="D122" s="88" t="s">
        <v>456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471</v>
      </c>
      <c r="B123" s="88" t="s">
        <v>461</v>
      </c>
      <c r="C123" s="88">
        <v>171227.34</v>
      </c>
      <c r="D123" s="88" t="s">
        <v>456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470</v>
      </c>
      <c r="B124" s="88" t="s">
        <v>461</v>
      </c>
      <c r="C124" s="88">
        <v>182195.78</v>
      </c>
      <c r="D124" s="88" t="s">
        <v>456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469</v>
      </c>
      <c r="B125" s="88" t="s">
        <v>461</v>
      </c>
      <c r="C125" s="88">
        <v>160427.25</v>
      </c>
      <c r="D125" s="88" t="s">
        <v>456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472</v>
      </c>
      <c r="B126" s="88" t="s">
        <v>461</v>
      </c>
      <c r="C126" s="88">
        <v>204816.14</v>
      </c>
      <c r="D126" s="88" t="s">
        <v>456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475</v>
      </c>
      <c r="B127" s="88" t="s">
        <v>461</v>
      </c>
      <c r="C127" s="88">
        <v>17268.16</v>
      </c>
      <c r="D127" s="88" t="s">
        <v>456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474</v>
      </c>
      <c r="B128" s="88" t="s">
        <v>461</v>
      </c>
      <c r="C128" s="88">
        <v>18560.830000000002</v>
      </c>
      <c r="D128" s="88" t="s">
        <v>456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8" t="s">
        <v>473</v>
      </c>
      <c r="B129" s="88" t="s">
        <v>461</v>
      </c>
      <c r="C129" s="88">
        <v>17425.240000000002</v>
      </c>
      <c r="D129" s="88" t="s">
        <v>456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8" t="s">
        <v>476</v>
      </c>
      <c r="B130" s="88" t="s">
        <v>461</v>
      </c>
      <c r="C130" s="88">
        <v>21346.02</v>
      </c>
      <c r="D130" s="88" t="s">
        <v>456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478</v>
      </c>
      <c r="B131" s="88" t="s">
        <v>461</v>
      </c>
      <c r="C131" s="88">
        <v>25873.34</v>
      </c>
      <c r="D131" s="88" t="s">
        <v>456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479</v>
      </c>
      <c r="B132" s="88" t="s">
        <v>461</v>
      </c>
      <c r="C132" s="88">
        <v>233821.04</v>
      </c>
      <c r="D132" s="88" t="s">
        <v>456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480</v>
      </c>
      <c r="B133" s="88" t="s">
        <v>461</v>
      </c>
      <c r="C133" s="88">
        <v>21609.9</v>
      </c>
      <c r="D133" s="88" t="s">
        <v>456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8" t="s">
        <v>477</v>
      </c>
      <c r="B134" s="88" t="s">
        <v>461</v>
      </c>
      <c r="C134" s="88">
        <v>16582.8</v>
      </c>
      <c r="D134" s="88" t="s">
        <v>456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1"/>
      <c r="B136" s="88" t="s">
        <v>115</v>
      </c>
      <c r="C136" s="88" t="s">
        <v>481</v>
      </c>
      <c r="D136" s="88" t="s">
        <v>482</v>
      </c>
      <c r="E136" s="88" t="s">
        <v>483</v>
      </c>
      <c r="F136" s="88" t="s">
        <v>484</v>
      </c>
      <c r="G136" s="88" t="s">
        <v>485</v>
      </c>
      <c r="H136" s="88" t="s">
        <v>486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490</v>
      </c>
      <c r="B137" s="88" t="s">
        <v>488</v>
      </c>
      <c r="C137" s="88">
        <v>0.6</v>
      </c>
      <c r="D137" s="88">
        <v>1017.59</v>
      </c>
      <c r="E137" s="88">
        <v>15.13</v>
      </c>
      <c r="F137" s="88">
        <v>25641.759999999998</v>
      </c>
      <c r="G137" s="88">
        <v>1</v>
      </c>
      <c r="H137" s="88" t="s">
        <v>489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8" t="s">
        <v>491</v>
      </c>
      <c r="B138" s="88" t="s">
        <v>488</v>
      </c>
      <c r="C138" s="88">
        <v>0.62</v>
      </c>
      <c r="D138" s="88">
        <v>1017.59</v>
      </c>
      <c r="E138" s="88">
        <v>170.52</v>
      </c>
      <c r="F138" s="88">
        <v>281006.83</v>
      </c>
      <c r="G138" s="88">
        <v>1</v>
      </c>
      <c r="H138" s="88" t="s">
        <v>489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8" t="s">
        <v>492</v>
      </c>
      <c r="B139" s="88" t="s">
        <v>488</v>
      </c>
      <c r="C139" s="88">
        <v>0.6</v>
      </c>
      <c r="D139" s="88">
        <v>1017.59</v>
      </c>
      <c r="E139" s="88">
        <v>18.38</v>
      </c>
      <c r="F139" s="88">
        <v>30942.53</v>
      </c>
      <c r="G139" s="88">
        <v>1</v>
      </c>
      <c r="H139" s="88" t="s">
        <v>489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487</v>
      </c>
      <c r="B140" s="88" t="s">
        <v>488</v>
      </c>
      <c r="C140" s="88">
        <v>0.57999999999999996</v>
      </c>
      <c r="D140" s="88">
        <v>1109.6500000000001</v>
      </c>
      <c r="E140" s="88">
        <v>4.24</v>
      </c>
      <c r="F140" s="88">
        <v>8085.65</v>
      </c>
      <c r="G140" s="88">
        <v>1</v>
      </c>
      <c r="H140" s="88" t="s">
        <v>489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115</v>
      </c>
      <c r="C142" s="88" t="s">
        <v>493</v>
      </c>
      <c r="D142" s="88" t="s">
        <v>494</v>
      </c>
      <c r="E142" s="88" t="s">
        <v>495</v>
      </c>
      <c r="F142" s="88" t="s">
        <v>496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501</v>
      </c>
      <c r="B143" s="88" t="s">
        <v>498</v>
      </c>
      <c r="C143" s="88" t="s">
        <v>499</v>
      </c>
      <c r="D143" s="88">
        <v>179352</v>
      </c>
      <c r="E143" s="88">
        <v>28628.17</v>
      </c>
      <c r="F143" s="88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500</v>
      </c>
      <c r="B144" s="88" t="s">
        <v>498</v>
      </c>
      <c r="C144" s="88" t="s">
        <v>499</v>
      </c>
      <c r="D144" s="88">
        <v>179352</v>
      </c>
      <c r="E144" s="88">
        <v>15112.7</v>
      </c>
      <c r="F144" s="88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497</v>
      </c>
      <c r="B145" s="88" t="s">
        <v>498</v>
      </c>
      <c r="C145" s="88" t="s">
        <v>499</v>
      </c>
      <c r="D145" s="88">
        <v>179352</v>
      </c>
      <c r="E145" s="88">
        <v>72.709999999999994</v>
      </c>
      <c r="F145" s="88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502</v>
      </c>
      <c r="B146" s="88" t="s">
        <v>503</v>
      </c>
      <c r="C146" s="88" t="s">
        <v>499</v>
      </c>
      <c r="D146" s="88">
        <v>179352</v>
      </c>
      <c r="E146" s="88">
        <v>41687.449999999997</v>
      </c>
      <c r="F146" s="88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8" t="s">
        <v>115</v>
      </c>
      <c r="C148" s="88" t="s">
        <v>504</v>
      </c>
      <c r="D148" s="88" t="s">
        <v>505</v>
      </c>
      <c r="E148" s="88" t="s">
        <v>506</v>
      </c>
      <c r="F148" s="88" t="s">
        <v>507</v>
      </c>
      <c r="G148" s="88" t="s">
        <v>508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509</v>
      </c>
      <c r="B149" s="88" t="s">
        <v>510</v>
      </c>
      <c r="C149" s="88">
        <v>0.76</v>
      </c>
      <c r="D149" s="88">
        <v>845000</v>
      </c>
      <c r="E149" s="88">
        <v>0.8</v>
      </c>
      <c r="F149" s="88">
        <v>0.9</v>
      </c>
      <c r="G149" s="88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1"/>
      <c r="B151" s="88" t="s">
        <v>511</v>
      </c>
      <c r="C151" s="88" t="s">
        <v>512</v>
      </c>
      <c r="D151" s="88" t="s">
        <v>513</v>
      </c>
      <c r="E151" s="88" t="s">
        <v>514</v>
      </c>
      <c r="F151" s="88" t="s">
        <v>515</v>
      </c>
      <c r="G151" s="88" t="s">
        <v>516</v>
      </c>
      <c r="H151" s="88" t="s">
        <v>517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280594.04759999999</v>
      </c>
      <c r="C152" s="88">
        <v>443.3399</v>
      </c>
      <c r="D152" s="88">
        <v>1774.1252999999999</v>
      </c>
      <c r="E152" s="88">
        <v>0</v>
      </c>
      <c r="F152" s="88">
        <v>3.3999999999999998E-3</v>
      </c>
      <c r="G152" s="89">
        <v>8847460</v>
      </c>
      <c r="H152" s="88">
        <v>116720.859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256472.8829</v>
      </c>
      <c r="C153" s="88">
        <v>412.59570000000002</v>
      </c>
      <c r="D153" s="88">
        <v>1690.8612000000001</v>
      </c>
      <c r="E153" s="88">
        <v>0</v>
      </c>
      <c r="F153" s="88">
        <v>3.2000000000000002E-3</v>
      </c>
      <c r="G153" s="89">
        <v>8432510</v>
      </c>
      <c r="H153" s="88">
        <v>107452.7398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298450.43229999999</v>
      </c>
      <c r="C154" s="88">
        <v>481.60129999999998</v>
      </c>
      <c r="D154" s="88">
        <v>1981.4730999999999</v>
      </c>
      <c r="E154" s="88">
        <v>0</v>
      </c>
      <c r="F154" s="88">
        <v>3.7000000000000002E-3</v>
      </c>
      <c r="G154" s="89">
        <v>9881870</v>
      </c>
      <c r="H154" s="88">
        <v>125193.10799999999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 t="s">
        <v>521</v>
      </c>
      <c r="B155" s="88">
        <v>294202.27539999998</v>
      </c>
      <c r="C155" s="88">
        <v>480.82310000000001</v>
      </c>
      <c r="D155" s="88">
        <v>2010.3880999999999</v>
      </c>
      <c r="E155" s="88">
        <v>0</v>
      </c>
      <c r="F155" s="88">
        <v>3.8E-3</v>
      </c>
      <c r="G155" s="89">
        <v>10026300</v>
      </c>
      <c r="H155" s="88">
        <v>124042.73209999999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285</v>
      </c>
      <c r="B156" s="88">
        <v>324090.97139999998</v>
      </c>
      <c r="C156" s="88">
        <v>530.57669999999996</v>
      </c>
      <c r="D156" s="88">
        <v>2223.1406999999999</v>
      </c>
      <c r="E156" s="88">
        <v>0</v>
      </c>
      <c r="F156" s="88">
        <v>4.1999999999999997E-3</v>
      </c>
      <c r="G156" s="89">
        <v>11087400</v>
      </c>
      <c r="H156" s="88">
        <v>136738.65489999999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345272.60580000002</v>
      </c>
      <c r="C157" s="88">
        <v>565.68200000000002</v>
      </c>
      <c r="D157" s="88">
        <v>2372.4648999999999</v>
      </c>
      <c r="E157" s="88">
        <v>0</v>
      </c>
      <c r="F157" s="88">
        <v>4.4000000000000003E-3</v>
      </c>
      <c r="G157" s="89">
        <v>11832100</v>
      </c>
      <c r="H157" s="88">
        <v>145720.01439999999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350923.79519999999</v>
      </c>
      <c r="C158" s="88">
        <v>575.02440000000001</v>
      </c>
      <c r="D158" s="88">
        <v>2412.0825</v>
      </c>
      <c r="E158" s="88">
        <v>0</v>
      </c>
      <c r="F158" s="88">
        <v>4.4999999999999997E-3</v>
      </c>
      <c r="G158" s="89">
        <v>12029700</v>
      </c>
      <c r="H158" s="88">
        <v>148113.7611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8" t="s">
        <v>524</v>
      </c>
      <c r="B159" s="88">
        <v>370592.06520000001</v>
      </c>
      <c r="C159" s="88">
        <v>607.23249999999996</v>
      </c>
      <c r="D159" s="88">
        <v>2547.0814999999998</v>
      </c>
      <c r="E159" s="88">
        <v>0</v>
      </c>
      <c r="F159" s="88">
        <v>4.7999999999999996E-3</v>
      </c>
      <c r="G159" s="89">
        <v>12703000</v>
      </c>
      <c r="H159" s="88">
        <v>156412.99619999999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8" t="s">
        <v>525</v>
      </c>
      <c r="B160" s="88">
        <v>325069.11949999997</v>
      </c>
      <c r="C160" s="88">
        <v>532.56470000000002</v>
      </c>
      <c r="D160" s="88">
        <v>2233.4845999999998</v>
      </c>
      <c r="E160" s="88">
        <v>0</v>
      </c>
      <c r="F160" s="88">
        <v>4.1999999999999997E-3</v>
      </c>
      <c r="G160" s="89">
        <v>11139000</v>
      </c>
      <c r="H160" s="88">
        <v>137191.5374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8" t="s">
        <v>526</v>
      </c>
      <c r="B161" s="88">
        <v>309107.60340000002</v>
      </c>
      <c r="C161" s="88">
        <v>505.3383</v>
      </c>
      <c r="D161" s="88">
        <v>2113.6979999999999</v>
      </c>
      <c r="E161" s="88">
        <v>0</v>
      </c>
      <c r="F161" s="88">
        <v>4.0000000000000001E-3</v>
      </c>
      <c r="G161" s="89">
        <v>10541500</v>
      </c>
      <c r="H161" s="88">
        <v>130343.28260000001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8" t="s">
        <v>527</v>
      </c>
      <c r="B162" s="88">
        <v>279368.23239999998</v>
      </c>
      <c r="C162" s="88">
        <v>451.66699999999997</v>
      </c>
      <c r="D162" s="88">
        <v>1862.8479</v>
      </c>
      <c r="E162" s="88">
        <v>0</v>
      </c>
      <c r="F162" s="88">
        <v>3.5000000000000001E-3</v>
      </c>
      <c r="G162" s="89">
        <v>9290310</v>
      </c>
      <c r="H162" s="88">
        <v>117277.7512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8" t="s">
        <v>528</v>
      </c>
      <c r="B163" s="88">
        <v>275327.36810000002</v>
      </c>
      <c r="C163" s="88">
        <v>437.49110000000002</v>
      </c>
      <c r="D163" s="88">
        <v>1764.0658000000001</v>
      </c>
      <c r="E163" s="88">
        <v>0</v>
      </c>
      <c r="F163" s="88">
        <v>3.3E-3</v>
      </c>
      <c r="G163" s="89">
        <v>8797390</v>
      </c>
      <c r="H163" s="88">
        <v>114787.031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8"/>
      <c r="B164" s="88"/>
      <c r="C164" s="88"/>
      <c r="D164" s="88"/>
      <c r="E164" s="88"/>
      <c r="F164" s="88"/>
      <c r="G164" s="88"/>
      <c r="H164" s="88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8" t="s">
        <v>529</v>
      </c>
      <c r="B165" s="89">
        <v>3709470</v>
      </c>
      <c r="C165" s="88">
        <v>6023.9368000000004</v>
      </c>
      <c r="D165" s="88">
        <v>24985.713599999999</v>
      </c>
      <c r="E165" s="88">
        <v>0</v>
      </c>
      <c r="F165" s="88">
        <v>4.7E-2</v>
      </c>
      <c r="G165" s="89">
        <v>124609000</v>
      </c>
      <c r="H165" s="89">
        <v>1559990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8" t="s">
        <v>530</v>
      </c>
      <c r="B166" s="88">
        <v>256472.8829</v>
      </c>
      <c r="C166" s="88">
        <v>412.59570000000002</v>
      </c>
      <c r="D166" s="88">
        <v>1690.8612000000001</v>
      </c>
      <c r="E166" s="88">
        <v>0</v>
      </c>
      <c r="F166" s="88">
        <v>3.2000000000000002E-3</v>
      </c>
      <c r="G166" s="89">
        <v>8432510</v>
      </c>
      <c r="H166" s="88">
        <v>107452.7398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8" t="s">
        <v>531</v>
      </c>
      <c r="B167" s="88">
        <v>370592.06520000001</v>
      </c>
      <c r="C167" s="88">
        <v>607.23249999999996</v>
      </c>
      <c r="D167" s="88">
        <v>2547.0814999999998</v>
      </c>
      <c r="E167" s="88">
        <v>0</v>
      </c>
      <c r="F167" s="88">
        <v>4.7999999999999996E-3</v>
      </c>
      <c r="G167" s="89">
        <v>12703000</v>
      </c>
      <c r="H167" s="88">
        <v>156412.99619999999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1"/>
      <c r="B169" s="88" t="s">
        <v>532</v>
      </c>
      <c r="C169" s="88" t="s">
        <v>533</v>
      </c>
      <c r="D169" s="88" t="s">
        <v>534</v>
      </c>
      <c r="E169" s="88" t="s">
        <v>535</v>
      </c>
      <c r="F169" s="88" t="s">
        <v>536</v>
      </c>
      <c r="G169" s="88" t="s">
        <v>537</v>
      </c>
      <c r="H169" s="88" t="s">
        <v>538</v>
      </c>
      <c r="I169" s="88" t="s">
        <v>539</v>
      </c>
      <c r="J169" s="88" t="s">
        <v>540</v>
      </c>
      <c r="K169" s="88" t="s">
        <v>541</v>
      </c>
      <c r="L169" s="88" t="s">
        <v>542</v>
      </c>
      <c r="M169" s="88" t="s">
        <v>543</v>
      </c>
      <c r="N169" s="88" t="s">
        <v>544</v>
      </c>
      <c r="O169" s="88" t="s">
        <v>545</v>
      </c>
      <c r="P169" s="88" t="s">
        <v>546</v>
      </c>
      <c r="Q169" s="88" t="s">
        <v>547</v>
      </c>
      <c r="R169" s="88" t="s">
        <v>548</v>
      </c>
      <c r="S169" s="88" t="s">
        <v>549</v>
      </c>
    </row>
    <row r="170" spans="1:19">
      <c r="A170" s="88" t="s">
        <v>518</v>
      </c>
      <c r="B170" s="89">
        <v>1161000000000</v>
      </c>
      <c r="C170" s="88">
        <v>1049958.0330000001</v>
      </c>
      <c r="D170" s="88" t="s">
        <v>659</v>
      </c>
      <c r="E170" s="88">
        <v>448566.54399999999</v>
      </c>
      <c r="F170" s="88">
        <v>326066.95799999998</v>
      </c>
      <c r="G170" s="88">
        <v>30628.696</v>
      </c>
      <c r="H170" s="88">
        <v>0</v>
      </c>
      <c r="I170" s="88">
        <v>76054.720000000001</v>
      </c>
      <c r="J170" s="88">
        <v>0</v>
      </c>
      <c r="K170" s="88">
        <v>44318.33</v>
      </c>
      <c r="L170" s="88">
        <v>38767.400999999998</v>
      </c>
      <c r="M170" s="88">
        <v>85555.384999999995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1106550000000</v>
      </c>
      <c r="C171" s="88">
        <v>1082130.929</v>
      </c>
      <c r="D171" s="88" t="s">
        <v>660</v>
      </c>
      <c r="E171" s="88">
        <v>448566.54399999999</v>
      </c>
      <c r="F171" s="88">
        <v>326066.95799999998</v>
      </c>
      <c r="G171" s="88">
        <v>31269.083999999999</v>
      </c>
      <c r="H171" s="88">
        <v>0</v>
      </c>
      <c r="I171" s="88">
        <v>106790.77099999999</v>
      </c>
      <c r="J171" s="88">
        <v>0</v>
      </c>
      <c r="K171" s="88">
        <v>45114.786</v>
      </c>
      <c r="L171" s="88">
        <v>38767.400999999998</v>
      </c>
      <c r="M171" s="88">
        <v>85555.384999999995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1296740000000</v>
      </c>
      <c r="C172" s="88">
        <v>1103332.9820000001</v>
      </c>
      <c r="D172" s="88" t="s">
        <v>599</v>
      </c>
      <c r="E172" s="88">
        <v>448566.54399999999</v>
      </c>
      <c r="F172" s="88">
        <v>326066.95799999998</v>
      </c>
      <c r="G172" s="88">
        <v>31803.536</v>
      </c>
      <c r="H172" s="88">
        <v>0</v>
      </c>
      <c r="I172" s="88">
        <v>126971.89599999999</v>
      </c>
      <c r="J172" s="88">
        <v>0</v>
      </c>
      <c r="K172" s="88">
        <v>45601.262000000002</v>
      </c>
      <c r="L172" s="88">
        <v>38767.400999999998</v>
      </c>
      <c r="M172" s="88">
        <v>85555.384999999995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 t="s">
        <v>521</v>
      </c>
      <c r="B173" s="89">
        <v>1315690000000</v>
      </c>
      <c r="C173" s="88">
        <v>1162931.7309999999</v>
      </c>
      <c r="D173" s="88" t="s">
        <v>578</v>
      </c>
      <c r="E173" s="88">
        <v>448566.54399999999</v>
      </c>
      <c r="F173" s="88">
        <v>326066.95799999998</v>
      </c>
      <c r="G173" s="88">
        <v>37286.398000000001</v>
      </c>
      <c r="H173" s="88">
        <v>0</v>
      </c>
      <c r="I173" s="88">
        <v>179771.514</v>
      </c>
      <c r="J173" s="88">
        <v>0</v>
      </c>
      <c r="K173" s="88">
        <v>46917.531000000003</v>
      </c>
      <c r="L173" s="88">
        <v>38767.400999999998</v>
      </c>
      <c r="M173" s="88">
        <v>85555.384999999995</v>
      </c>
      <c r="N173" s="88">
        <v>0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</row>
    <row r="174" spans="1:19">
      <c r="A174" s="88" t="s">
        <v>285</v>
      </c>
      <c r="B174" s="89">
        <v>1454930000000</v>
      </c>
      <c r="C174" s="88">
        <v>1217357.564</v>
      </c>
      <c r="D174" s="88" t="s">
        <v>565</v>
      </c>
      <c r="E174" s="88">
        <v>448566.54399999999</v>
      </c>
      <c r="F174" s="88">
        <v>326066.95799999998</v>
      </c>
      <c r="G174" s="88">
        <v>48875.212</v>
      </c>
      <c r="H174" s="88">
        <v>0</v>
      </c>
      <c r="I174" s="88">
        <v>220763.66500000001</v>
      </c>
      <c r="J174" s="88">
        <v>0</v>
      </c>
      <c r="K174" s="88">
        <v>48762.400000000001</v>
      </c>
      <c r="L174" s="88">
        <v>38767.400999999998</v>
      </c>
      <c r="M174" s="88">
        <v>85555.384999999995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1552660000000</v>
      </c>
      <c r="C175" s="88">
        <v>1311203.7779999999</v>
      </c>
      <c r="D175" s="88" t="s">
        <v>571</v>
      </c>
      <c r="E175" s="88">
        <v>448566.54399999999</v>
      </c>
      <c r="F175" s="88">
        <v>326066.95799999998</v>
      </c>
      <c r="G175" s="88">
        <v>64084.701000000001</v>
      </c>
      <c r="H175" s="88">
        <v>0</v>
      </c>
      <c r="I175" s="88">
        <v>296735.18400000001</v>
      </c>
      <c r="J175" s="88">
        <v>0</v>
      </c>
      <c r="K175" s="88">
        <v>51427.605000000003</v>
      </c>
      <c r="L175" s="88">
        <v>38767.400999999998</v>
      </c>
      <c r="M175" s="88">
        <v>85555.384999999995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1578590000000</v>
      </c>
      <c r="C176" s="88">
        <v>1319255.764</v>
      </c>
      <c r="D176" s="88" t="s">
        <v>625</v>
      </c>
      <c r="E176" s="88">
        <v>448566.54399999999</v>
      </c>
      <c r="F176" s="88">
        <v>326066.95799999998</v>
      </c>
      <c r="G176" s="88">
        <v>61321.298000000003</v>
      </c>
      <c r="H176" s="88">
        <v>0</v>
      </c>
      <c r="I176" s="88">
        <v>302981.37400000001</v>
      </c>
      <c r="J176" s="88">
        <v>0</v>
      </c>
      <c r="K176" s="88">
        <v>55996.803999999996</v>
      </c>
      <c r="L176" s="88">
        <v>38767.400999999998</v>
      </c>
      <c r="M176" s="88">
        <v>85555.384999999995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 s="88" t="s">
        <v>524</v>
      </c>
      <c r="B177" s="89">
        <v>1666940000000</v>
      </c>
      <c r="C177" s="88">
        <v>1337132.801</v>
      </c>
      <c r="D177" s="88" t="s">
        <v>600</v>
      </c>
      <c r="E177" s="88">
        <v>448566.54399999999</v>
      </c>
      <c r="F177" s="88">
        <v>326066.95799999998</v>
      </c>
      <c r="G177" s="88">
        <v>56994.525999999998</v>
      </c>
      <c r="H177" s="88">
        <v>0</v>
      </c>
      <c r="I177" s="88">
        <v>327150.97200000001</v>
      </c>
      <c r="J177" s="88">
        <v>0</v>
      </c>
      <c r="K177" s="88">
        <v>54031.017</v>
      </c>
      <c r="L177" s="88">
        <v>38767.400999999998</v>
      </c>
      <c r="M177" s="88">
        <v>85555.384999999995</v>
      </c>
      <c r="N177" s="88">
        <v>0</v>
      </c>
      <c r="O177" s="88">
        <v>0</v>
      </c>
      <c r="P177" s="88">
        <v>0</v>
      </c>
      <c r="Q177" s="88">
        <v>0</v>
      </c>
      <c r="R177" s="88">
        <v>0</v>
      </c>
      <c r="S177" s="88">
        <v>0</v>
      </c>
    </row>
    <row r="178" spans="1:19">
      <c r="A178" s="88" t="s">
        <v>525</v>
      </c>
      <c r="B178" s="89">
        <v>1461700000000</v>
      </c>
      <c r="C178" s="88">
        <v>1285923.2790000001</v>
      </c>
      <c r="D178" s="88" t="s">
        <v>661</v>
      </c>
      <c r="E178" s="88">
        <v>448566.54399999999</v>
      </c>
      <c r="F178" s="88">
        <v>326066.95799999998</v>
      </c>
      <c r="G178" s="88">
        <v>57031.409</v>
      </c>
      <c r="H178" s="88">
        <v>0</v>
      </c>
      <c r="I178" s="88">
        <v>271098.65600000002</v>
      </c>
      <c r="J178" s="88">
        <v>0</v>
      </c>
      <c r="K178" s="88">
        <v>58836.927000000003</v>
      </c>
      <c r="L178" s="88">
        <v>38767.400999999998</v>
      </c>
      <c r="M178" s="88">
        <v>85555.384999999995</v>
      </c>
      <c r="N178" s="88">
        <v>0</v>
      </c>
      <c r="O178" s="88">
        <v>0</v>
      </c>
      <c r="P178" s="88">
        <v>0</v>
      </c>
      <c r="Q178" s="88">
        <v>0</v>
      </c>
      <c r="R178" s="88">
        <v>0</v>
      </c>
      <c r="S178" s="88">
        <v>0</v>
      </c>
    </row>
    <row r="179" spans="1:19">
      <c r="A179" s="88" t="s">
        <v>526</v>
      </c>
      <c r="B179" s="89">
        <v>1383300000000</v>
      </c>
      <c r="C179" s="88">
        <v>1184919.2050000001</v>
      </c>
      <c r="D179" s="88" t="s">
        <v>662</v>
      </c>
      <c r="E179" s="88">
        <v>448566.54399999999</v>
      </c>
      <c r="F179" s="88">
        <v>326066.95799999998</v>
      </c>
      <c r="G179" s="88">
        <v>44175.987999999998</v>
      </c>
      <c r="H179" s="88">
        <v>0</v>
      </c>
      <c r="I179" s="88">
        <v>193966.31299999999</v>
      </c>
      <c r="J179" s="88">
        <v>0</v>
      </c>
      <c r="K179" s="88">
        <v>47820.616999999998</v>
      </c>
      <c r="L179" s="88">
        <v>38767.400999999998</v>
      </c>
      <c r="M179" s="88">
        <v>85555.384999999995</v>
      </c>
      <c r="N179" s="88">
        <v>0</v>
      </c>
      <c r="O179" s="88">
        <v>0</v>
      </c>
      <c r="P179" s="88">
        <v>0</v>
      </c>
      <c r="Q179" s="88">
        <v>0</v>
      </c>
      <c r="R179" s="88">
        <v>0</v>
      </c>
      <c r="S179" s="88">
        <v>0</v>
      </c>
    </row>
    <row r="180" spans="1:19">
      <c r="A180" s="88" t="s">
        <v>527</v>
      </c>
      <c r="B180" s="89">
        <v>1219110000000</v>
      </c>
      <c r="C180" s="88">
        <v>1086153.5179999999</v>
      </c>
      <c r="D180" s="88" t="s">
        <v>663</v>
      </c>
      <c r="E180" s="88">
        <v>448566.54399999999</v>
      </c>
      <c r="F180" s="88">
        <v>326066.95799999998</v>
      </c>
      <c r="G180" s="88">
        <v>31423.710999999999</v>
      </c>
      <c r="H180" s="88">
        <v>0</v>
      </c>
      <c r="I180" s="88">
        <v>110612.766</v>
      </c>
      <c r="J180" s="88">
        <v>0</v>
      </c>
      <c r="K180" s="88">
        <v>45160.754000000001</v>
      </c>
      <c r="L180" s="88">
        <v>38767.400999999998</v>
      </c>
      <c r="M180" s="88">
        <v>85555.384999999995</v>
      </c>
      <c r="N180" s="88">
        <v>0</v>
      </c>
      <c r="O180" s="88">
        <v>0</v>
      </c>
      <c r="P180" s="88">
        <v>0</v>
      </c>
      <c r="Q180" s="88">
        <v>0</v>
      </c>
      <c r="R180" s="88">
        <v>0</v>
      </c>
      <c r="S180" s="88">
        <v>0</v>
      </c>
    </row>
    <row r="181" spans="1:19">
      <c r="A181" s="88" t="s">
        <v>528</v>
      </c>
      <c r="B181" s="89">
        <v>1154430000000</v>
      </c>
      <c r="C181" s="88">
        <v>1074292.527</v>
      </c>
      <c r="D181" s="88" t="s">
        <v>664</v>
      </c>
      <c r="E181" s="88">
        <v>448566.54399999999</v>
      </c>
      <c r="F181" s="88">
        <v>326066.95799999998</v>
      </c>
      <c r="G181" s="88">
        <v>30747.94</v>
      </c>
      <c r="H181" s="88">
        <v>0</v>
      </c>
      <c r="I181" s="88">
        <v>99730.027000000002</v>
      </c>
      <c r="J181" s="88">
        <v>0</v>
      </c>
      <c r="K181" s="88">
        <v>44858.273000000001</v>
      </c>
      <c r="L181" s="88">
        <v>38767.400999999998</v>
      </c>
      <c r="M181" s="88">
        <v>85555.384999999995</v>
      </c>
      <c r="N181" s="88">
        <v>0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</row>
    <row r="182" spans="1:19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</row>
    <row r="183" spans="1:19">
      <c r="A183" s="88" t="s">
        <v>529</v>
      </c>
      <c r="B183" s="89">
        <v>16351600000000</v>
      </c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>
        <v>0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</row>
    <row r="184" spans="1:19">
      <c r="A184" s="88" t="s">
        <v>530</v>
      </c>
      <c r="B184" s="89">
        <v>1106550000000</v>
      </c>
      <c r="C184" s="88">
        <v>1049958.0330000001</v>
      </c>
      <c r="D184" s="88"/>
      <c r="E184" s="88">
        <v>448566.54399999999</v>
      </c>
      <c r="F184" s="88">
        <v>326066.95799999998</v>
      </c>
      <c r="G184" s="88">
        <v>30628.696</v>
      </c>
      <c r="H184" s="88">
        <v>0</v>
      </c>
      <c r="I184" s="88">
        <v>76054.720000000001</v>
      </c>
      <c r="J184" s="88">
        <v>0</v>
      </c>
      <c r="K184" s="88">
        <v>44318.33</v>
      </c>
      <c r="L184" s="88">
        <v>38767.400999999998</v>
      </c>
      <c r="M184" s="88">
        <v>85555.384999999995</v>
      </c>
      <c r="N184" s="88">
        <v>0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</row>
    <row r="185" spans="1:19">
      <c r="A185" s="88" t="s">
        <v>531</v>
      </c>
      <c r="B185" s="89">
        <v>1666940000000</v>
      </c>
      <c r="C185" s="88">
        <v>1337132.801</v>
      </c>
      <c r="D185" s="88"/>
      <c r="E185" s="88">
        <v>448566.54399999999</v>
      </c>
      <c r="F185" s="88">
        <v>326066.95799999998</v>
      </c>
      <c r="G185" s="88">
        <v>64084.701000000001</v>
      </c>
      <c r="H185" s="88">
        <v>0</v>
      </c>
      <c r="I185" s="88">
        <v>327150.97200000001</v>
      </c>
      <c r="J185" s="88">
        <v>0</v>
      </c>
      <c r="K185" s="88">
        <v>58836.927000000003</v>
      </c>
      <c r="L185" s="88">
        <v>38767.400999999998</v>
      </c>
      <c r="M185" s="88">
        <v>85555.384999999995</v>
      </c>
      <c r="N185" s="88">
        <v>0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1"/>
      <c r="B187" s="88" t="s">
        <v>552</v>
      </c>
      <c r="C187" s="88" t="s">
        <v>553</v>
      </c>
      <c r="D187" s="88" t="s">
        <v>554</v>
      </c>
      <c r="E187" s="88" t="s">
        <v>257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8" t="s">
        <v>555</v>
      </c>
      <c r="B188" s="88">
        <v>437307.31</v>
      </c>
      <c r="C188" s="88">
        <v>11944.95</v>
      </c>
      <c r="D188" s="88">
        <v>0</v>
      </c>
      <c r="E188" s="88">
        <v>449252.26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8" t="s">
        <v>556</v>
      </c>
      <c r="B189" s="88">
        <v>9.44</v>
      </c>
      <c r="C189" s="88">
        <v>0.26</v>
      </c>
      <c r="D189" s="88">
        <v>0</v>
      </c>
      <c r="E189" s="88">
        <v>9.6999999999999993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8" t="s">
        <v>557</v>
      </c>
      <c r="B190" s="88">
        <v>9.44</v>
      </c>
      <c r="C190" s="88">
        <v>0.26</v>
      </c>
      <c r="D190" s="88">
        <v>0</v>
      </c>
      <c r="E190" s="88">
        <v>9.6999999999999993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96</vt:i4>
      </vt:variant>
    </vt:vector>
  </HeadingPairs>
  <TitlesOfParts>
    <vt:vector size="11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OccSch</vt:lpstr>
      <vt:lpstr>EqpSch</vt:lpstr>
      <vt:lpstr>HeatSch</vt:lpstr>
      <vt:lpstr>CoolSch</vt:lpstr>
      <vt:lpstr>Miami!lgoff01miami</vt:lpstr>
      <vt:lpstr>Miami!lgoff01miami_1</vt:lpstr>
      <vt:lpstr>Miami!lgoff01miami_2</vt:lpstr>
      <vt:lpstr>Miami!lgoff01miami_3</vt:lpstr>
      <vt:lpstr>Miami!lgoff01miami_4</vt:lpstr>
      <vt:lpstr>Miami!lgoff01miami_5</vt:lpstr>
      <vt:lpstr>Houston!lgoff02houston</vt:lpstr>
      <vt:lpstr>Houston!lgoff02houston_1</vt:lpstr>
      <vt:lpstr>Houston!lgoff02houston_2</vt:lpstr>
      <vt:lpstr>Houston!lgoff02houston_3</vt:lpstr>
      <vt:lpstr>Houston!lgoff02houston_4</vt:lpstr>
      <vt:lpstr>Houston!lgoff02houston_5</vt:lpstr>
      <vt:lpstr>Phoenix!lgoff03phoenix</vt:lpstr>
      <vt:lpstr>Phoenix!lgoff03phoenix_1</vt:lpstr>
      <vt:lpstr>Phoenix!lgoff03phoenix_2</vt:lpstr>
      <vt:lpstr>Phoenix!lgoff03phoenix_3</vt:lpstr>
      <vt:lpstr>Phoenix!lgoff03phoenix_4</vt:lpstr>
      <vt:lpstr>Phoenix!lgoff03phoenix_5</vt:lpstr>
      <vt:lpstr>Atlanta!lgoff04atlanta</vt:lpstr>
      <vt:lpstr>Atlanta!lgoff04atlanta_1</vt:lpstr>
      <vt:lpstr>Atlanta!lgoff04atlanta_2</vt:lpstr>
      <vt:lpstr>Atlanta!lgoff04atlanta_3</vt:lpstr>
      <vt:lpstr>Atlanta!lgoff04atlanta_4</vt:lpstr>
      <vt:lpstr>Atlanta!lgoff04atlanta_5</vt:lpstr>
      <vt:lpstr>LosAngeles!lgoff05losangeles</vt:lpstr>
      <vt:lpstr>LosAngeles!lgoff05losangeles_1</vt:lpstr>
      <vt:lpstr>LosAngeles!lgoff05losangeles_2</vt:lpstr>
      <vt:lpstr>LosAngeles!lgoff05losangeles_3</vt:lpstr>
      <vt:lpstr>LosAngeles!lgoff05losangeles_4</vt:lpstr>
      <vt:lpstr>LosAngeles!lgoff05losangeles_5</vt:lpstr>
      <vt:lpstr>LasVegas!lgoff06lasvegas</vt:lpstr>
      <vt:lpstr>LasVegas!lgoff06lasvegas_1</vt:lpstr>
      <vt:lpstr>LasVegas!lgoff06lasvegas_2</vt:lpstr>
      <vt:lpstr>LasVegas!lgoff06lasvegas_3</vt:lpstr>
      <vt:lpstr>LasVegas!lgoff06lasvegas_4</vt:lpstr>
      <vt:lpstr>LasVegas!lgoff06lasvegas_5</vt:lpstr>
      <vt:lpstr>SanFrancisco!lgoff07sanfrancisco</vt:lpstr>
      <vt:lpstr>SanFrancisco!lgoff07sanfrancisco_1</vt:lpstr>
      <vt:lpstr>SanFrancisco!lgoff07sanfrancisco_2</vt:lpstr>
      <vt:lpstr>SanFrancisco!lgoff07sanfrancisco_3</vt:lpstr>
      <vt:lpstr>SanFrancisco!lgoff07sanfrancisco_4</vt:lpstr>
      <vt:lpstr>SanFrancisco!lgoff07sanfrancisco_5</vt:lpstr>
      <vt:lpstr>Baltimore!lgoff08baltimore</vt:lpstr>
      <vt:lpstr>Baltimore!lgoff08baltimore_1</vt:lpstr>
      <vt:lpstr>Baltimore!lgoff08baltimore_2</vt:lpstr>
      <vt:lpstr>Baltimore!lgoff08baltimore_3</vt:lpstr>
      <vt:lpstr>Baltimore!lgoff08baltimore_4</vt:lpstr>
      <vt:lpstr>Baltimore!lgoff08baltimore_5</vt:lpstr>
      <vt:lpstr>Albuquerque!lgoff09albuquerque</vt:lpstr>
      <vt:lpstr>Albuquerque!lgoff09albuquerque_1</vt:lpstr>
      <vt:lpstr>Albuquerque!lgoff09albuquerque_2</vt:lpstr>
      <vt:lpstr>Albuquerque!lgoff09albuquerque_3</vt:lpstr>
      <vt:lpstr>Albuquerque!lgoff09albuquerque_4</vt:lpstr>
      <vt:lpstr>Albuquerque!lgoff09albuquerque_5</vt:lpstr>
      <vt:lpstr>Seattle!lgoff10seattle</vt:lpstr>
      <vt:lpstr>Seattle!lgoff10seattle_1</vt:lpstr>
      <vt:lpstr>Seattle!lgoff10seattle_2</vt:lpstr>
      <vt:lpstr>Seattle!lgoff10seattle_3</vt:lpstr>
      <vt:lpstr>Seattle!lgoff10seattle_4</vt:lpstr>
      <vt:lpstr>Seattle!lgoff10seattle_5</vt:lpstr>
      <vt:lpstr>Chicago!lgoff11chicago</vt:lpstr>
      <vt:lpstr>Chicago!lgoff11chicago_1</vt:lpstr>
      <vt:lpstr>Chicago!lgoff11chicago_2</vt:lpstr>
      <vt:lpstr>Chicago!lgoff11chicago_3</vt:lpstr>
      <vt:lpstr>Chicago!lgoff11chicago_4</vt:lpstr>
      <vt:lpstr>Chicago!lgoff11chicago_5</vt:lpstr>
      <vt:lpstr>Boulder!lgoff12boulder</vt:lpstr>
      <vt:lpstr>Boulder!lgoff12boulder_1</vt:lpstr>
      <vt:lpstr>Boulder!lgoff12boulder_2</vt:lpstr>
      <vt:lpstr>Boulder!lgoff12boulder_3</vt:lpstr>
      <vt:lpstr>Boulder!lgoff12boulder_4</vt:lpstr>
      <vt:lpstr>Boulder!lgoff12boulder_5</vt:lpstr>
      <vt:lpstr>Minneapolis!lgoff13minneapolis</vt:lpstr>
      <vt:lpstr>Minneapolis!lgoff13minneapolis_1</vt:lpstr>
      <vt:lpstr>Minneapolis!lgoff13minneapolis_2</vt:lpstr>
      <vt:lpstr>Minneapolis!lgoff13minneapolis_3</vt:lpstr>
      <vt:lpstr>Minneapolis!lgoff13minneapolis_4</vt:lpstr>
      <vt:lpstr>Minneapolis!lgoff13minneapolis_5</vt:lpstr>
      <vt:lpstr>Helena!lgoff14helena</vt:lpstr>
      <vt:lpstr>Helena!lgoff14helena_1</vt:lpstr>
      <vt:lpstr>Helena!lgoff14helena_2</vt:lpstr>
      <vt:lpstr>Helena!lgoff14helena_3</vt:lpstr>
      <vt:lpstr>Helena!lgoff14helena_4</vt:lpstr>
      <vt:lpstr>Helena!lgoff14helena_5</vt:lpstr>
      <vt:lpstr>Duluth!lgoff15duluth</vt:lpstr>
      <vt:lpstr>Duluth!lgoff15duluth_1</vt:lpstr>
      <vt:lpstr>Duluth!lgoff15duluth_2</vt:lpstr>
      <vt:lpstr>Duluth!lgoff15duluth_3</vt:lpstr>
      <vt:lpstr>Duluth!lgoff15duluth_4</vt:lpstr>
      <vt:lpstr>Duluth!lgoff15duluth_5</vt:lpstr>
      <vt:lpstr>Fairbanks!lgoff16fairbanks</vt:lpstr>
      <vt:lpstr>Fairbanks!lgoff16fairbanks_1</vt:lpstr>
      <vt:lpstr>Fairbanks!lgoff16fairbanks_2</vt:lpstr>
      <vt:lpstr>Fairbanks!lgoff16fairbanks_3</vt:lpstr>
      <vt:lpstr>Fairbanks!lgoff16fairbanks_4</vt:lpstr>
      <vt:lpstr>Fairbanks!lgoff16fairbanks_5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2009-10-30T23:45:22Z</dcterms:modified>
</cp:coreProperties>
</file>