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837"/>
  </bookViews>
  <sheets>
    <sheet name="BuildingSummary" sheetId="8" r:id="rId1"/>
    <sheet name="ZoneSummary" sheetId="10" r:id="rId2"/>
    <sheet name="LocationSummary" sheetId="20" r:id="rId3"/>
    <sheet name="Miami" sheetId="36" state="veryHidden" r:id="rId4"/>
    <sheet name="Houston" sheetId="35" state="veryHidden" r:id="rId5"/>
    <sheet name="Phoenix" sheetId="34" state="veryHidden" r:id="rId6"/>
    <sheet name="Atlanta" sheetId="33" state="veryHidden" r:id="rId7"/>
    <sheet name="LosAngeles" sheetId="32" state="veryHidden" r:id="rId8"/>
    <sheet name="LasVegas" sheetId="31" state="veryHidden" r:id="rId9"/>
    <sheet name="SanFrancisco" sheetId="30" state="veryHidden" r:id="rId10"/>
    <sheet name="Baltimore" sheetId="29" state="veryHidden" r:id="rId11"/>
    <sheet name="Albuquerque" sheetId="28" state="veryHidden" r:id="rId12"/>
    <sheet name="Seattle" sheetId="27" state="veryHidden" r:id="rId13"/>
    <sheet name="Chicago" sheetId="26" state="veryHidden" r:id="rId14"/>
    <sheet name="Boulder" sheetId="25" state="veryHidden" r:id="rId15"/>
    <sheet name="Minneapolis" sheetId="24" state="veryHidden" r:id="rId16"/>
    <sheet name="Helena" sheetId="23" state="veryHidden" r:id="rId17"/>
    <sheet name="Duluth" sheetId="22" state="veryHidden" r:id="rId18"/>
    <sheet name="Fairbanks" sheetId="21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8" r:id="rId24"/>
    <sheet name="Carbon" sheetId="37" r:id="rId25"/>
    <sheet name="Schedules" sheetId="2" r:id="rId26"/>
    <sheet name="Lght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_xlnm._FilterDatabase" localSheetId="2" hidden="1">LocationSummary!$C$36:$C$36</definedName>
    <definedName name="mdoff01miami" localSheetId="3">Miami!$A$1:$S$181</definedName>
    <definedName name="mdoff02houston" localSheetId="4">Houston!$A$1:$S$181</definedName>
    <definedName name="mdoff03phoenix" localSheetId="5">Phoenix!$A$1:$S$181</definedName>
    <definedName name="mdoff04atlanta" localSheetId="6">Atlanta!$A$1:$S$181</definedName>
    <definedName name="mdoff05losangeles" localSheetId="7">LosAngeles!$A$1:$S$181</definedName>
    <definedName name="mdoff06lasvegas" localSheetId="8">LasVegas!$A$1:$S$181</definedName>
    <definedName name="mdoff07sanfrancisco" localSheetId="9">SanFrancisco!$A$1:$S$181</definedName>
    <definedName name="mdoff08baltimore" localSheetId="10">Baltimore!$A$1:$S$181</definedName>
    <definedName name="mdoff09albuquerque" localSheetId="11">Albuquerque!$A$1:$S$181</definedName>
    <definedName name="mdoff10seattle" localSheetId="12">Seattle!$A$1:$S$181</definedName>
    <definedName name="mdoff11chicago" localSheetId="13">Chicago!$A$1:$S$181</definedName>
    <definedName name="mdoff12boulder" localSheetId="14">Boulder!$A$1:$S$181</definedName>
    <definedName name="mdoff13minneapolis" localSheetId="15">Minneapolis!$A$1:$S$181</definedName>
    <definedName name="mdoff14helena" localSheetId="16">Helena!$A$1:$S$181</definedName>
    <definedName name="mdoff15duluth" localSheetId="17">Duluth!$A$1:$S$181</definedName>
    <definedName name="mdoff16fairbanks" localSheetId="18">Fairbanks!$A$1:$S$181</definedName>
    <definedName name="_xlnm.Print_Area" localSheetId="25">Schedules!$A$1:$AB$83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</definedNames>
  <calcPr calcId="125725"/>
</workbook>
</file>

<file path=xl/calcChain.xml><?xml version="1.0" encoding="utf-8"?>
<calcChain xmlns="http://schemas.openxmlformats.org/spreadsheetml/2006/main">
  <c r="B42" i="20"/>
  <c r="B43"/>
  <c r="B41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5"/>
  <c r="Q205"/>
  <c r="P205"/>
  <c r="O205"/>
  <c r="N205"/>
  <c r="M205"/>
  <c r="L205"/>
  <c r="K205"/>
  <c r="J205"/>
  <c r="I205"/>
  <c r="H205"/>
  <c r="G205"/>
  <c r="F205"/>
  <c r="E205"/>
  <c r="D205"/>
  <c r="C205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192"/>
  <c r="Q192"/>
  <c r="P192"/>
  <c r="O192"/>
  <c r="N192"/>
  <c r="M192"/>
  <c r="L192"/>
  <c r="K192"/>
  <c r="J192"/>
  <c r="I192"/>
  <c r="H192"/>
  <c r="G192"/>
  <c r="F192"/>
  <c r="E192"/>
  <c r="D192"/>
  <c r="C192"/>
  <c r="R222"/>
  <c r="Q222"/>
  <c r="P222"/>
  <c r="O222"/>
  <c r="N222"/>
  <c r="M222"/>
  <c r="L222"/>
  <c r="K222"/>
  <c r="J222"/>
  <c r="I222"/>
  <c r="H222"/>
  <c r="G222"/>
  <c r="F222"/>
  <c r="E222"/>
  <c r="D222"/>
  <c r="C222"/>
  <c r="R228"/>
  <c r="Q228"/>
  <c r="P228"/>
  <c r="O228"/>
  <c r="N228"/>
  <c r="M228"/>
  <c r="L228"/>
  <c r="K228"/>
  <c r="J228"/>
  <c r="I228"/>
  <c r="H228"/>
  <c r="G228"/>
  <c r="F228"/>
  <c r="E228"/>
  <c r="D228"/>
  <c r="C228"/>
  <c r="R227"/>
  <c r="Q227"/>
  <c r="P227"/>
  <c r="O227"/>
  <c r="N227"/>
  <c r="M227"/>
  <c r="L227"/>
  <c r="K227"/>
  <c r="J227"/>
  <c r="I227"/>
  <c r="H227"/>
  <c r="G227"/>
  <c r="F227"/>
  <c r="E227"/>
  <c r="D227"/>
  <c r="C227"/>
  <c r="R226"/>
  <c r="Q226"/>
  <c r="P226"/>
  <c r="O226"/>
  <c r="N226"/>
  <c r="M226"/>
  <c r="L226"/>
  <c r="K226"/>
  <c r="J226"/>
  <c r="I226"/>
  <c r="H226"/>
  <c r="G226"/>
  <c r="F226"/>
  <c r="E226"/>
  <c r="D226"/>
  <c r="C226"/>
  <c r="R225"/>
  <c r="Q225"/>
  <c r="P225"/>
  <c r="O225"/>
  <c r="N225"/>
  <c r="M225"/>
  <c r="L225"/>
  <c r="K225"/>
  <c r="J225"/>
  <c r="I225"/>
  <c r="H225"/>
  <c r="G225"/>
  <c r="F225"/>
  <c r="E225"/>
  <c r="D225"/>
  <c r="C225"/>
  <c r="R224"/>
  <c r="Q224"/>
  <c r="P224"/>
  <c r="O224"/>
  <c r="N224"/>
  <c r="M224"/>
  <c r="L224"/>
  <c r="K224"/>
  <c r="J224"/>
  <c r="I224"/>
  <c r="H224"/>
  <c r="G224"/>
  <c r="F224"/>
  <c r="E224"/>
  <c r="D224"/>
  <c r="C224"/>
  <c r="R223"/>
  <c r="Q223"/>
  <c r="P223"/>
  <c r="O223"/>
  <c r="N223"/>
  <c r="M223"/>
  <c r="L223"/>
  <c r="K223"/>
  <c r="J223"/>
  <c r="I223"/>
  <c r="H223"/>
  <c r="G223"/>
  <c r="F223"/>
  <c r="E223"/>
  <c r="D223"/>
  <c r="C223"/>
  <c r="R204"/>
  <c r="Q204"/>
  <c r="P204"/>
  <c r="O204"/>
  <c r="N204"/>
  <c r="M204"/>
  <c r="L204"/>
  <c r="K204"/>
  <c r="J204"/>
  <c r="I204"/>
  <c r="H204"/>
  <c r="G204"/>
  <c r="F204"/>
  <c r="E204"/>
  <c r="D204"/>
  <c r="C204"/>
  <c r="R191"/>
  <c r="Q191"/>
  <c r="P191"/>
  <c r="O191"/>
  <c r="N191"/>
  <c r="M191"/>
  <c r="L191"/>
  <c r="K191"/>
  <c r="J191"/>
  <c r="I191"/>
  <c r="H191"/>
  <c r="G191"/>
  <c r="F191"/>
  <c r="E191"/>
  <c r="D191"/>
  <c r="C191"/>
  <c r="R53"/>
  <c r="Q53"/>
  <c r="P53"/>
  <c r="O53"/>
  <c r="N53"/>
  <c r="M53"/>
  <c r="L53"/>
  <c r="K53"/>
  <c r="J53"/>
  <c r="I53"/>
  <c r="H53"/>
  <c r="G53"/>
  <c r="F53"/>
  <c r="E53"/>
  <c r="D53"/>
  <c r="C53"/>
  <c r="R56"/>
  <c r="Q56"/>
  <c r="P56"/>
  <c r="O56"/>
  <c r="N56"/>
  <c r="M56"/>
  <c r="L56"/>
  <c r="K56"/>
  <c r="J56"/>
  <c r="I56"/>
  <c r="H56"/>
  <c r="G56"/>
  <c r="F56"/>
  <c r="E56"/>
  <c r="D56"/>
  <c r="C56"/>
  <c r="R54"/>
  <c r="Q54"/>
  <c r="P54"/>
  <c r="O54"/>
  <c r="N54"/>
  <c r="M54"/>
  <c r="L54"/>
  <c r="K54"/>
  <c r="J54"/>
  <c r="I54"/>
  <c r="H54"/>
  <c r="G54"/>
  <c r="F54"/>
  <c r="E54"/>
  <c r="D54"/>
  <c r="C54"/>
  <c r="R51"/>
  <c r="Q51"/>
  <c r="P51"/>
  <c r="O51"/>
  <c r="N51"/>
  <c r="M51"/>
  <c r="L51"/>
  <c r="K51"/>
  <c r="J51"/>
  <c r="I51"/>
  <c r="H51"/>
  <c r="G51"/>
  <c r="F51"/>
  <c r="E51"/>
  <c r="D51"/>
  <c r="C51"/>
  <c r="R50"/>
  <c r="Q50"/>
  <c r="P50"/>
  <c r="O50"/>
  <c r="N50"/>
  <c r="M50"/>
  <c r="L50"/>
  <c r="K50"/>
  <c r="J50"/>
  <c r="I50"/>
  <c r="H50"/>
  <c r="G50"/>
  <c r="F50"/>
  <c r="E50"/>
  <c r="D50"/>
  <c r="C50"/>
  <c r="R220"/>
  <c r="R219"/>
  <c r="R218"/>
  <c r="R217"/>
  <c r="R188"/>
  <c r="R187"/>
  <c r="R186"/>
  <c r="R185"/>
  <c r="R184"/>
  <c r="R183"/>
  <c r="R182"/>
  <c r="R181"/>
  <c r="R180"/>
  <c r="R179"/>
  <c r="R178"/>
  <c r="R177"/>
  <c r="R176"/>
  <c r="R175"/>
  <c r="R174"/>
  <c r="R173"/>
  <c r="R171"/>
  <c r="R170"/>
  <c r="R169"/>
  <c r="R168"/>
  <c r="R167"/>
  <c r="R166"/>
  <c r="R165"/>
  <c r="R164"/>
  <c r="R163"/>
  <c r="R162"/>
  <c r="R161"/>
  <c r="R160"/>
  <c r="R159"/>
  <c r="R158"/>
  <c r="R157"/>
  <c r="R155"/>
  <c r="R154"/>
  <c r="R153"/>
  <c r="R152"/>
  <c r="R151"/>
  <c r="R150"/>
  <c r="R149"/>
  <c r="R148"/>
  <c r="R147"/>
  <c r="R146"/>
  <c r="R145"/>
  <c r="R144"/>
  <c r="R143"/>
  <c r="R142"/>
  <c r="R141"/>
  <c r="R139"/>
  <c r="R138"/>
  <c r="R137"/>
  <c r="R136"/>
  <c r="R135"/>
  <c r="R134"/>
  <c r="R133"/>
  <c r="R132"/>
  <c r="R131"/>
  <c r="R130"/>
  <c r="R129"/>
  <c r="R128"/>
  <c r="R127"/>
  <c r="R126"/>
  <c r="R125"/>
  <c r="R122"/>
  <c r="R121"/>
  <c r="R120"/>
  <c r="R119"/>
  <c r="R118"/>
  <c r="R117"/>
  <c r="R116"/>
  <c r="R115"/>
  <c r="R114"/>
  <c r="R113"/>
  <c r="R112"/>
  <c r="R111"/>
  <c r="R110"/>
  <c r="R109"/>
  <c r="R108"/>
  <c r="R107"/>
  <c r="R105"/>
  <c r="R104"/>
  <c r="R103"/>
  <c r="R102"/>
  <c r="R101"/>
  <c r="R100"/>
  <c r="R99"/>
  <c r="R98"/>
  <c r="R97"/>
  <c r="R96"/>
  <c r="R95"/>
  <c r="R94"/>
  <c r="R93"/>
  <c r="R92"/>
  <c r="R91"/>
  <c r="R89"/>
  <c r="R88"/>
  <c r="R87"/>
  <c r="R86"/>
  <c r="R85"/>
  <c r="R84"/>
  <c r="R83"/>
  <c r="R82"/>
  <c r="R81"/>
  <c r="R80"/>
  <c r="R79"/>
  <c r="R78"/>
  <c r="R77"/>
  <c r="R76"/>
  <c r="R75"/>
  <c r="R73"/>
  <c r="R72"/>
  <c r="R71"/>
  <c r="R70"/>
  <c r="R69"/>
  <c r="R68"/>
  <c r="R67"/>
  <c r="R66"/>
  <c r="R65"/>
  <c r="R64"/>
  <c r="R63"/>
  <c r="R62"/>
  <c r="R61"/>
  <c r="R60"/>
  <c r="R59"/>
  <c r="R47"/>
  <c r="R46"/>
  <c r="R45"/>
  <c r="R39"/>
  <c r="R38"/>
  <c r="R37"/>
  <c r="R36"/>
  <c r="R33"/>
  <c r="R31"/>
  <c r="R30"/>
  <c r="R29"/>
  <c r="R25"/>
  <c r="R17"/>
  <c r="R16"/>
  <c r="R15"/>
  <c r="R13"/>
  <c r="R10"/>
  <c r="Q220"/>
  <c r="Q219"/>
  <c r="Q218"/>
  <c r="Q217"/>
  <c r="Q188"/>
  <c r="Q187"/>
  <c r="Q186"/>
  <c r="Q185"/>
  <c r="Q184"/>
  <c r="Q183"/>
  <c r="Q182"/>
  <c r="Q181"/>
  <c r="Q180"/>
  <c r="Q179"/>
  <c r="Q178"/>
  <c r="Q177"/>
  <c r="Q176"/>
  <c r="Q175"/>
  <c r="Q174"/>
  <c r="Q173"/>
  <c r="Q171"/>
  <c r="Q170"/>
  <c r="Q169"/>
  <c r="Q168"/>
  <c r="Q167"/>
  <c r="Q166"/>
  <c r="Q165"/>
  <c r="Q164"/>
  <c r="Q163"/>
  <c r="Q162"/>
  <c r="Q161"/>
  <c r="Q160"/>
  <c r="Q159"/>
  <c r="Q158"/>
  <c r="Q157"/>
  <c r="Q155"/>
  <c r="Q154"/>
  <c r="Q153"/>
  <c r="Q152"/>
  <c r="Q151"/>
  <c r="Q150"/>
  <c r="Q149"/>
  <c r="Q148"/>
  <c r="Q147"/>
  <c r="Q146"/>
  <c r="Q145"/>
  <c r="Q144"/>
  <c r="Q143"/>
  <c r="Q142"/>
  <c r="Q141"/>
  <c r="Q139"/>
  <c r="Q138"/>
  <c r="Q137"/>
  <c r="Q136"/>
  <c r="Q135"/>
  <c r="Q134"/>
  <c r="Q133"/>
  <c r="Q132"/>
  <c r="Q131"/>
  <c r="Q130"/>
  <c r="Q129"/>
  <c r="Q128"/>
  <c r="Q127"/>
  <c r="Q126"/>
  <c r="Q125"/>
  <c r="Q122"/>
  <c r="Q121"/>
  <c r="Q120"/>
  <c r="Q119"/>
  <c r="Q118"/>
  <c r="Q117"/>
  <c r="Q116"/>
  <c r="Q115"/>
  <c r="Q114"/>
  <c r="Q113"/>
  <c r="Q112"/>
  <c r="Q111"/>
  <c r="Q110"/>
  <c r="Q109"/>
  <c r="Q108"/>
  <c r="Q107"/>
  <c r="Q105"/>
  <c r="Q104"/>
  <c r="Q103"/>
  <c r="Q102"/>
  <c r="Q101"/>
  <c r="Q100"/>
  <c r="Q99"/>
  <c r="Q98"/>
  <c r="Q97"/>
  <c r="Q96"/>
  <c r="Q95"/>
  <c r="Q94"/>
  <c r="Q93"/>
  <c r="Q92"/>
  <c r="Q91"/>
  <c r="Q89"/>
  <c r="Q88"/>
  <c r="Q87"/>
  <c r="Q86"/>
  <c r="Q85"/>
  <c r="Q84"/>
  <c r="Q83"/>
  <c r="Q82"/>
  <c r="Q81"/>
  <c r="Q80"/>
  <c r="Q79"/>
  <c r="Q78"/>
  <c r="Q77"/>
  <c r="Q76"/>
  <c r="Q75"/>
  <c r="Q73"/>
  <c r="Q72"/>
  <c r="Q71"/>
  <c r="Q70"/>
  <c r="Q69"/>
  <c r="Q68"/>
  <c r="Q67"/>
  <c r="Q66"/>
  <c r="Q65"/>
  <c r="Q64"/>
  <c r="Q63"/>
  <c r="Q62"/>
  <c r="Q61"/>
  <c r="Q60"/>
  <c r="Q59"/>
  <c r="Q47"/>
  <c r="Q46"/>
  <c r="Q45"/>
  <c r="Q39"/>
  <c r="Q38"/>
  <c r="Q37"/>
  <c r="Q36"/>
  <c r="Q33"/>
  <c r="Q31"/>
  <c r="Q30"/>
  <c r="Q29"/>
  <c r="Q25"/>
  <c r="Q17"/>
  <c r="Q16"/>
  <c r="Q15"/>
  <c r="Q13"/>
  <c r="Q10"/>
  <c r="P220"/>
  <c r="P219"/>
  <c r="P218"/>
  <c r="P217"/>
  <c r="P188"/>
  <c r="P187"/>
  <c r="P186"/>
  <c r="P185"/>
  <c r="P184"/>
  <c r="P183"/>
  <c r="P182"/>
  <c r="P181"/>
  <c r="P180"/>
  <c r="P179"/>
  <c r="P178"/>
  <c r="P177"/>
  <c r="P176"/>
  <c r="P175"/>
  <c r="P174"/>
  <c r="P173"/>
  <c r="P171"/>
  <c r="P170"/>
  <c r="P169"/>
  <c r="P168"/>
  <c r="P167"/>
  <c r="P166"/>
  <c r="P165"/>
  <c r="P164"/>
  <c r="P163"/>
  <c r="P162"/>
  <c r="P161"/>
  <c r="P160"/>
  <c r="P159"/>
  <c r="P158"/>
  <c r="P157"/>
  <c r="P155"/>
  <c r="P154"/>
  <c r="P153"/>
  <c r="P152"/>
  <c r="P151"/>
  <c r="P150"/>
  <c r="P149"/>
  <c r="P148"/>
  <c r="P147"/>
  <c r="P146"/>
  <c r="P145"/>
  <c r="P144"/>
  <c r="P143"/>
  <c r="P142"/>
  <c r="P141"/>
  <c r="P139"/>
  <c r="P138"/>
  <c r="P137"/>
  <c r="P136"/>
  <c r="P135"/>
  <c r="P134"/>
  <c r="P133"/>
  <c r="P132"/>
  <c r="P131"/>
  <c r="P130"/>
  <c r="P129"/>
  <c r="P128"/>
  <c r="P127"/>
  <c r="P126"/>
  <c r="P125"/>
  <c r="P122"/>
  <c r="P121"/>
  <c r="P120"/>
  <c r="P119"/>
  <c r="P118"/>
  <c r="P117"/>
  <c r="P116"/>
  <c r="P115"/>
  <c r="P114"/>
  <c r="P113"/>
  <c r="P112"/>
  <c r="P111"/>
  <c r="P110"/>
  <c r="P109"/>
  <c r="P108"/>
  <c r="P107"/>
  <c r="P105"/>
  <c r="P104"/>
  <c r="P103"/>
  <c r="P102"/>
  <c r="P101"/>
  <c r="P100"/>
  <c r="P99"/>
  <c r="P98"/>
  <c r="P97"/>
  <c r="P96"/>
  <c r="P95"/>
  <c r="P94"/>
  <c r="P93"/>
  <c r="P92"/>
  <c r="P91"/>
  <c r="P89"/>
  <c r="P88"/>
  <c r="P87"/>
  <c r="P86"/>
  <c r="P85"/>
  <c r="P84"/>
  <c r="P83"/>
  <c r="P82"/>
  <c r="P81"/>
  <c r="P80"/>
  <c r="P79"/>
  <c r="P78"/>
  <c r="P77"/>
  <c r="P76"/>
  <c r="P75"/>
  <c r="P73"/>
  <c r="P72"/>
  <c r="P71"/>
  <c r="P70"/>
  <c r="P69"/>
  <c r="P68"/>
  <c r="P67"/>
  <c r="P66"/>
  <c r="P65"/>
  <c r="P64"/>
  <c r="P63"/>
  <c r="P62"/>
  <c r="P61"/>
  <c r="P60"/>
  <c r="P59"/>
  <c r="P47"/>
  <c r="P46"/>
  <c r="P45"/>
  <c r="P39"/>
  <c r="P38"/>
  <c r="P37"/>
  <c r="P36"/>
  <c r="P33"/>
  <c r="P31"/>
  <c r="P30"/>
  <c r="P29"/>
  <c r="P25"/>
  <c r="P17"/>
  <c r="P16"/>
  <c r="P15"/>
  <c r="P13"/>
  <c r="P10"/>
  <c r="O220"/>
  <c r="O219"/>
  <c r="O218"/>
  <c r="O217"/>
  <c r="O188"/>
  <c r="O187"/>
  <c r="O186"/>
  <c r="O185"/>
  <c r="O184"/>
  <c r="O183"/>
  <c r="O182"/>
  <c r="O181"/>
  <c r="O180"/>
  <c r="O179"/>
  <c r="O178"/>
  <c r="O177"/>
  <c r="O176"/>
  <c r="O175"/>
  <c r="O174"/>
  <c r="O173"/>
  <c r="O171"/>
  <c r="O170"/>
  <c r="O169"/>
  <c r="O168"/>
  <c r="O167"/>
  <c r="O166"/>
  <c r="O165"/>
  <c r="O164"/>
  <c r="O163"/>
  <c r="O162"/>
  <c r="O161"/>
  <c r="O160"/>
  <c r="O159"/>
  <c r="O158"/>
  <c r="O157"/>
  <c r="O155"/>
  <c r="O154"/>
  <c r="O153"/>
  <c r="O152"/>
  <c r="O151"/>
  <c r="O150"/>
  <c r="O149"/>
  <c r="O148"/>
  <c r="O147"/>
  <c r="O146"/>
  <c r="O145"/>
  <c r="O144"/>
  <c r="O143"/>
  <c r="O142"/>
  <c r="O141"/>
  <c r="O139"/>
  <c r="O138"/>
  <c r="O137"/>
  <c r="O136"/>
  <c r="O135"/>
  <c r="O134"/>
  <c r="O133"/>
  <c r="O132"/>
  <c r="O131"/>
  <c r="O130"/>
  <c r="O129"/>
  <c r="O128"/>
  <c r="O127"/>
  <c r="O126"/>
  <c r="O125"/>
  <c r="O122"/>
  <c r="O121"/>
  <c r="O120"/>
  <c r="O119"/>
  <c r="O118"/>
  <c r="O117"/>
  <c r="O116"/>
  <c r="O115"/>
  <c r="O114"/>
  <c r="O113"/>
  <c r="O112"/>
  <c r="O111"/>
  <c r="O110"/>
  <c r="O109"/>
  <c r="O108"/>
  <c r="O107"/>
  <c r="O105"/>
  <c r="O104"/>
  <c r="O103"/>
  <c r="O102"/>
  <c r="O101"/>
  <c r="O100"/>
  <c r="O99"/>
  <c r="O98"/>
  <c r="O97"/>
  <c r="O96"/>
  <c r="O95"/>
  <c r="O94"/>
  <c r="O93"/>
  <c r="O92"/>
  <c r="O91"/>
  <c r="O89"/>
  <c r="O88"/>
  <c r="O87"/>
  <c r="O86"/>
  <c r="O85"/>
  <c r="O84"/>
  <c r="O83"/>
  <c r="O82"/>
  <c r="O81"/>
  <c r="O80"/>
  <c r="O79"/>
  <c r="O78"/>
  <c r="O77"/>
  <c r="O76"/>
  <c r="O75"/>
  <c r="O73"/>
  <c r="O72"/>
  <c r="O71"/>
  <c r="O70"/>
  <c r="O69"/>
  <c r="O68"/>
  <c r="O67"/>
  <c r="O66"/>
  <c r="O65"/>
  <c r="O64"/>
  <c r="O63"/>
  <c r="O62"/>
  <c r="O61"/>
  <c r="O60"/>
  <c r="O59"/>
  <c r="O47"/>
  <c r="O46"/>
  <c r="O45"/>
  <c r="O39"/>
  <c r="O38"/>
  <c r="O37"/>
  <c r="O36"/>
  <c r="O33"/>
  <c r="O31"/>
  <c r="O30"/>
  <c r="O29"/>
  <c r="O25"/>
  <c r="O17"/>
  <c r="O16"/>
  <c r="O15"/>
  <c r="O13"/>
  <c r="O10"/>
  <c r="N220"/>
  <c r="N219"/>
  <c r="N218"/>
  <c r="N217"/>
  <c r="N188"/>
  <c r="N187"/>
  <c r="N186"/>
  <c r="N185"/>
  <c r="N184"/>
  <c r="N183"/>
  <c r="N182"/>
  <c r="N181"/>
  <c r="N180"/>
  <c r="N179"/>
  <c r="N178"/>
  <c r="N177"/>
  <c r="N176"/>
  <c r="N175"/>
  <c r="N174"/>
  <c r="N173"/>
  <c r="N171"/>
  <c r="N170"/>
  <c r="N169"/>
  <c r="N168"/>
  <c r="N167"/>
  <c r="N166"/>
  <c r="N165"/>
  <c r="N164"/>
  <c r="N163"/>
  <c r="N162"/>
  <c r="N161"/>
  <c r="N160"/>
  <c r="N159"/>
  <c r="N158"/>
  <c r="N157"/>
  <c r="N155"/>
  <c r="N154"/>
  <c r="N153"/>
  <c r="N152"/>
  <c r="N151"/>
  <c r="N150"/>
  <c r="N149"/>
  <c r="N148"/>
  <c r="N147"/>
  <c r="N146"/>
  <c r="N145"/>
  <c r="N144"/>
  <c r="N143"/>
  <c r="N142"/>
  <c r="N141"/>
  <c r="N139"/>
  <c r="N138"/>
  <c r="N137"/>
  <c r="N136"/>
  <c r="N135"/>
  <c r="N134"/>
  <c r="N133"/>
  <c r="N132"/>
  <c r="N131"/>
  <c r="N130"/>
  <c r="N129"/>
  <c r="N128"/>
  <c r="N127"/>
  <c r="N126"/>
  <c r="N125"/>
  <c r="N122"/>
  <c r="N121"/>
  <c r="N120"/>
  <c r="N119"/>
  <c r="N118"/>
  <c r="N117"/>
  <c r="N116"/>
  <c r="N115"/>
  <c r="N114"/>
  <c r="N113"/>
  <c r="N112"/>
  <c r="N111"/>
  <c r="N110"/>
  <c r="N109"/>
  <c r="N108"/>
  <c r="N107"/>
  <c r="N105"/>
  <c r="N104"/>
  <c r="N103"/>
  <c r="N102"/>
  <c r="N101"/>
  <c r="N100"/>
  <c r="N99"/>
  <c r="N98"/>
  <c r="N97"/>
  <c r="N96"/>
  <c r="N95"/>
  <c r="N94"/>
  <c r="N93"/>
  <c r="N92"/>
  <c r="N91"/>
  <c r="N89"/>
  <c r="N88"/>
  <c r="N87"/>
  <c r="N86"/>
  <c r="N85"/>
  <c r="N84"/>
  <c r="N83"/>
  <c r="N82"/>
  <c r="N81"/>
  <c r="N80"/>
  <c r="N79"/>
  <c r="N78"/>
  <c r="N77"/>
  <c r="N76"/>
  <c r="N75"/>
  <c r="N73"/>
  <c r="N72"/>
  <c r="N71"/>
  <c r="N70"/>
  <c r="N69"/>
  <c r="N68"/>
  <c r="N67"/>
  <c r="N66"/>
  <c r="N65"/>
  <c r="N64"/>
  <c r="N63"/>
  <c r="N62"/>
  <c r="N61"/>
  <c r="N60"/>
  <c r="N59"/>
  <c r="N47"/>
  <c r="N46"/>
  <c r="N45"/>
  <c r="N39"/>
  <c r="N38"/>
  <c r="N37"/>
  <c r="N36"/>
  <c r="N33"/>
  <c r="N31"/>
  <c r="N30"/>
  <c r="N29"/>
  <c r="N25"/>
  <c r="N17"/>
  <c r="N16"/>
  <c r="N15"/>
  <c r="N13"/>
  <c r="N10"/>
  <c r="M220"/>
  <c r="M219"/>
  <c r="M218"/>
  <c r="M217"/>
  <c r="M188"/>
  <c r="M187"/>
  <c r="M186"/>
  <c r="M185"/>
  <c r="M184"/>
  <c r="M183"/>
  <c r="M182"/>
  <c r="M181"/>
  <c r="M180"/>
  <c r="M179"/>
  <c r="M178"/>
  <c r="M177"/>
  <c r="M176"/>
  <c r="M175"/>
  <c r="M174"/>
  <c r="M173"/>
  <c r="M171"/>
  <c r="M170"/>
  <c r="M169"/>
  <c r="M168"/>
  <c r="M167"/>
  <c r="M166"/>
  <c r="M165"/>
  <c r="M164"/>
  <c r="M163"/>
  <c r="M162"/>
  <c r="M161"/>
  <c r="M160"/>
  <c r="M159"/>
  <c r="M158"/>
  <c r="M157"/>
  <c r="M155"/>
  <c r="M154"/>
  <c r="M153"/>
  <c r="M152"/>
  <c r="M151"/>
  <c r="M150"/>
  <c r="M149"/>
  <c r="M148"/>
  <c r="M147"/>
  <c r="M146"/>
  <c r="M145"/>
  <c r="M144"/>
  <c r="M143"/>
  <c r="M142"/>
  <c r="M141"/>
  <c r="M139"/>
  <c r="M138"/>
  <c r="M137"/>
  <c r="M136"/>
  <c r="M135"/>
  <c r="M134"/>
  <c r="M133"/>
  <c r="M132"/>
  <c r="M131"/>
  <c r="M130"/>
  <c r="M129"/>
  <c r="M128"/>
  <c r="M127"/>
  <c r="M126"/>
  <c r="M125"/>
  <c r="M122"/>
  <c r="M121"/>
  <c r="M120"/>
  <c r="M119"/>
  <c r="M118"/>
  <c r="M117"/>
  <c r="M116"/>
  <c r="M115"/>
  <c r="M114"/>
  <c r="M113"/>
  <c r="M112"/>
  <c r="M111"/>
  <c r="M110"/>
  <c r="M109"/>
  <c r="M108"/>
  <c r="M107"/>
  <c r="M105"/>
  <c r="M104"/>
  <c r="M103"/>
  <c r="M102"/>
  <c r="M101"/>
  <c r="M100"/>
  <c r="M99"/>
  <c r="M98"/>
  <c r="M97"/>
  <c r="M96"/>
  <c r="M95"/>
  <c r="M94"/>
  <c r="M93"/>
  <c r="M92"/>
  <c r="M91"/>
  <c r="M89"/>
  <c r="M88"/>
  <c r="M87"/>
  <c r="M86"/>
  <c r="M85"/>
  <c r="M84"/>
  <c r="M83"/>
  <c r="M82"/>
  <c r="M81"/>
  <c r="M80"/>
  <c r="M79"/>
  <c r="M78"/>
  <c r="M77"/>
  <c r="M76"/>
  <c r="M75"/>
  <c r="M73"/>
  <c r="M72"/>
  <c r="M71"/>
  <c r="M70"/>
  <c r="M69"/>
  <c r="M68"/>
  <c r="M67"/>
  <c r="M66"/>
  <c r="M65"/>
  <c r="M64"/>
  <c r="M63"/>
  <c r="M62"/>
  <c r="M61"/>
  <c r="M60"/>
  <c r="M59"/>
  <c r="M47"/>
  <c r="M46"/>
  <c r="M45"/>
  <c r="M39"/>
  <c r="M38"/>
  <c r="M37"/>
  <c r="M36"/>
  <c r="M33"/>
  <c r="M31"/>
  <c r="M30"/>
  <c r="M29"/>
  <c r="M25"/>
  <c r="M17"/>
  <c r="M16"/>
  <c r="M15"/>
  <c r="M13"/>
  <c r="M10"/>
  <c r="L220"/>
  <c r="L219"/>
  <c r="L218"/>
  <c r="L217"/>
  <c r="L188"/>
  <c r="L187"/>
  <c r="L186"/>
  <c r="L185"/>
  <c r="L184"/>
  <c r="L183"/>
  <c r="L182"/>
  <c r="L181"/>
  <c r="L180"/>
  <c r="L179"/>
  <c r="L178"/>
  <c r="L177"/>
  <c r="L176"/>
  <c r="L175"/>
  <c r="L174"/>
  <c r="L173"/>
  <c r="L171"/>
  <c r="L170"/>
  <c r="L169"/>
  <c r="L168"/>
  <c r="L167"/>
  <c r="L166"/>
  <c r="L165"/>
  <c r="L164"/>
  <c r="L163"/>
  <c r="L162"/>
  <c r="L161"/>
  <c r="L160"/>
  <c r="L159"/>
  <c r="L158"/>
  <c r="L157"/>
  <c r="L155"/>
  <c r="L154"/>
  <c r="L153"/>
  <c r="L152"/>
  <c r="L151"/>
  <c r="L150"/>
  <c r="L149"/>
  <c r="L148"/>
  <c r="L147"/>
  <c r="L146"/>
  <c r="L145"/>
  <c r="L144"/>
  <c r="L143"/>
  <c r="L142"/>
  <c r="L141"/>
  <c r="L139"/>
  <c r="L138"/>
  <c r="L137"/>
  <c r="L136"/>
  <c r="L135"/>
  <c r="L134"/>
  <c r="L133"/>
  <c r="L132"/>
  <c r="L131"/>
  <c r="L130"/>
  <c r="L129"/>
  <c r="L128"/>
  <c r="L127"/>
  <c r="L126"/>
  <c r="L125"/>
  <c r="L122"/>
  <c r="L121"/>
  <c r="L120"/>
  <c r="L119"/>
  <c r="L118"/>
  <c r="L117"/>
  <c r="L116"/>
  <c r="L115"/>
  <c r="L114"/>
  <c r="L113"/>
  <c r="L112"/>
  <c r="L111"/>
  <c r="L110"/>
  <c r="L109"/>
  <c r="L108"/>
  <c r="L107"/>
  <c r="L105"/>
  <c r="L104"/>
  <c r="L103"/>
  <c r="L102"/>
  <c r="L101"/>
  <c r="L100"/>
  <c r="L99"/>
  <c r="L98"/>
  <c r="L97"/>
  <c r="L96"/>
  <c r="L95"/>
  <c r="L94"/>
  <c r="L93"/>
  <c r="L92"/>
  <c r="L91"/>
  <c r="L89"/>
  <c r="L88"/>
  <c r="L87"/>
  <c r="L86"/>
  <c r="L85"/>
  <c r="L84"/>
  <c r="L83"/>
  <c r="L82"/>
  <c r="L81"/>
  <c r="L80"/>
  <c r="L79"/>
  <c r="L78"/>
  <c r="L77"/>
  <c r="L76"/>
  <c r="L75"/>
  <c r="L73"/>
  <c r="L72"/>
  <c r="L71"/>
  <c r="L70"/>
  <c r="L69"/>
  <c r="L68"/>
  <c r="L67"/>
  <c r="L66"/>
  <c r="L65"/>
  <c r="L64"/>
  <c r="L63"/>
  <c r="L62"/>
  <c r="L61"/>
  <c r="L60"/>
  <c r="L59"/>
  <c r="L47"/>
  <c r="L46"/>
  <c r="L45"/>
  <c r="L39"/>
  <c r="L38"/>
  <c r="L37"/>
  <c r="L36"/>
  <c r="L33"/>
  <c r="L31"/>
  <c r="L30"/>
  <c r="L29"/>
  <c r="L25"/>
  <c r="L17"/>
  <c r="L16"/>
  <c r="L15"/>
  <c r="L13"/>
  <c r="L10"/>
  <c r="K220"/>
  <c r="K219"/>
  <c r="K218"/>
  <c r="K217"/>
  <c r="K188"/>
  <c r="K187"/>
  <c r="K186"/>
  <c r="K185"/>
  <c r="K184"/>
  <c r="K183"/>
  <c r="K182"/>
  <c r="K181"/>
  <c r="K180"/>
  <c r="K179"/>
  <c r="K178"/>
  <c r="K177"/>
  <c r="K176"/>
  <c r="K175"/>
  <c r="K174"/>
  <c r="K173"/>
  <c r="K171"/>
  <c r="K170"/>
  <c r="K169"/>
  <c r="K168"/>
  <c r="K167"/>
  <c r="K166"/>
  <c r="K165"/>
  <c r="K164"/>
  <c r="K163"/>
  <c r="K162"/>
  <c r="K161"/>
  <c r="K160"/>
  <c r="K159"/>
  <c r="K158"/>
  <c r="K157"/>
  <c r="K155"/>
  <c r="K154"/>
  <c r="K153"/>
  <c r="K152"/>
  <c r="K151"/>
  <c r="K150"/>
  <c r="K149"/>
  <c r="K148"/>
  <c r="K147"/>
  <c r="K146"/>
  <c r="K145"/>
  <c r="K144"/>
  <c r="K143"/>
  <c r="K142"/>
  <c r="K141"/>
  <c r="K139"/>
  <c r="K138"/>
  <c r="K137"/>
  <c r="K136"/>
  <c r="K135"/>
  <c r="K134"/>
  <c r="K133"/>
  <c r="K132"/>
  <c r="K131"/>
  <c r="K130"/>
  <c r="K129"/>
  <c r="K128"/>
  <c r="K127"/>
  <c r="K126"/>
  <c r="K125"/>
  <c r="K122"/>
  <c r="K121"/>
  <c r="K120"/>
  <c r="K119"/>
  <c r="K118"/>
  <c r="K117"/>
  <c r="K116"/>
  <c r="K115"/>
  <c r="K114"/>
  <c r="K113"/>
  <c r="K112"/>
  <c r="K111"/>
  <c r="K110"/>
  <c r="K109"/>
  <c r="K108"/>
  <c r="K107"/>
  <c r="K105"/>
  <c r="K104"/>
  <c r="K103"/>
  <c r="K102"/>
  <c r="K101"/>
  <c r="K100"/>
  <c r="K99"/>
  <c r="K98"/>
  <c r="K97"/>
  <c r="K96"/>
  <c r="K95"/>
  <c r="K94"/>
  <c r="K93"/>
  <c r="K92"/>
  <c r="K91"/>
  <c r="K89"/>
  <c r="K88"/>
  <c r="K87"/>
  <c r="K86"/>
  <c r="K85"/>
  <c r="K84"/>
  <c r="K83"/>
  <c r="K82"/>
  <c r="K81"/>
  <c r="K80"/>
  <c r="K79"/>
  <c r="K78"/>
  <c r="K77"/>
  <c r="K76"/>
  <c r="K75"/>
  <c r="K73"/>
  <c r="K72"/>
  <c r="K71"/>
  <c r="K70"/>
  <c r="K69"/>
  <c r="K68"/>
  <c r="K67"/>
  <c r="K66"/>
  <c r="K65"/>
  <c r="K64"/>
  <c r="K63"/>
  <c r="K62"/>
  <c r="K61"/>
  <c r="K60"/>
  <c r="K59"/>
  <c r="K47"/>
  <c r="K46"/>
  <c r="K45"/>
  <c r="K39"/>
  <c r="K38"/>
  <c r="K37"/>
  <c r="K36"/>
  <c r="K33"/>
  <c r="K31"/>
  <c r="K30"/>
  <c r="K29"/>
  <c r="K25"/>
  <c r="K17"/>
  <c r="K16"/>
  <c r="K15"/>
  <c r="K13"/>
  <c r="K10"/>
  <c r="J220"/>
  <c r="J219"/>
  <c r="J218"/>
  <c r="J217"/>
  <c r="J188"/>
  <c r="J187"/>
  <c r="J186"/>
  <c r="J185"/>
  <c r="J184"/>
  <c r="J183"/>
  <c r="J182"/>
  <c r="J181"/>
  <c r="J180"/>
  <c r="J179"/>
  <c r="J178"/>
  <c r="J177"/>
  <c r="J176"/>
  <c r="J175"/>
  <c r="J174"/>
  <c r="J173"/>
  <c r="J171"/>
  <c r="J170"/>
  <c r="J169"/>
  <c r="J168"/>
  <c r="J167"/>
  <c r="J166"/>
  <c r="J165"/>
  <c r="J164"/>
  <c r="J163"/>
  <c r="J162"/>
  <c r="J161"/>
  <c r="J160"/>
  <c r="J159"/>
  <c r="J158"/>
  <c r="J157"/>
  <c r="J155"/>
  <c r="J154"/>
  <c r="J153"/>
  <c r="J152"/>
  <c r="J151"/>
  <c r="J150"/>
  <c r="J149"/>
  <c r="J148"/>
  <c r="J147"/>
  <c r="J146"/>
  <c r="J145"/>
  <c r="J144"/>
  <c r="J143"/>
  <c r="J142"/>
  <c r="J141"/>
  <c r="J139"/>
  <c r="J138"/>
  <c r="J137"/>
  <c r="J136"/>
  <c r="J135"/>
  <c r="J134"/>
  <c r="J133"/>
  <c r="J132"/>
  <c r="J131"/>
  <c r="J130"/>
  <c r="J129"/>
  <c r="J128"/>
  <c r="J127"/>
  <c r="J126"/>
  <c r="J125"/>
  <c r="J122"/>
  <c r="J121"/>
  <c r="J120"/>
  <c r="J119"/>
  <c r="J118"/>
  <c r="J117"/>
  <c r="J116"/>
  <c r="J115"/>
  <c r="J114"/>
  <c r="J113"/>
  <c r="J112"/>
  <c r="J111"/>
  <c r="J110"/>
  <c r="J109"/>
  <c r="J108"/>
  <c r="J107"/>
  <c r="J105"/>
  <c r="J104"/>
  <c r="J103"/>
  <c r="J102"/>
  <c r="J101"/>
  <c r="J100"/>
  <c r="J99"/>
  <c r="J98"/>
  <c r="J97"/>
  <c r="J96"/>
  <c r="J95"/>
  <c r="J94"/>
  <c r="J93"/>
  <c r="J92"/>
  <c r="J91"/>
  <c r="J89"/>
  <c r="J88"/>
  <c r="J87"/>
  <c r="J86"/>
  <c r="J85"/>
  <c r="J84"/>
  <c r="J83"/>
  <c r="J82"/>
  <c r="J81"/>
  <c r="J80"/>
  <c r="J79"/>
  <c r="J78"/>
  <c r="J77"/>
  <c r="J76"/>
  <c r="J75"/>
  <c r="J73"/>
  <c r="J72"/>
  <c r="J71"/>
  <c r="J70"/>
  <c r="J69"/>
  <c r="J68"/>
  <c r="J67"/>
  <c r="J66"/>
  <c r="J65"/>
  <c r="J64"/>
  <c r="J63"/>
  <c r="J62"/>
  <c r="J61"/>
  <c r="J60"/>
  <c r="J59"/>
  <c r="J47"/>
  <c r="J46"/>
  <c r="J45"/>
  <c r="J39"/>
  <c r="J38"/>
  <c r="J37"/>
  <c r="J36"/>
  <c r="J33"/>
  <c r="J31"/>
  <c r="J30"/>
  <c r="J29"/>
  <c r="J25"/>
  <c r="J17"/>
  <c r="J16"/>
  <c r="J15"/>
  <c r="J13"/>
  <c r="J10"/>
  <c r="I220"/>
  <c r="I219"/>
  <c r="I218"/>
  <c r="I217"/>
  <c r="I188"/>
  <c r="I187"/>
  <c r="I186"/>
  <c r="I185"/>
  <c r="I184"/>
  <c r="I183"/>
  <c r="I182"/>
  <c r="I181"/>
  <c r="I180"/>
  <c r="I179"/>
  <c r="I178"/>
  <c r="I177"/>
  <c r="I176"/>
  <c r="I175"/>
  <c r="I174"/>
  <c r="I173"/>
  <c r="I171"/>
  <c r="I170"/>
  <c r="I169"/>
  <c r="I168"/>
  <c r="I167"/>
  <c r="I166"/>
  <c r="I165"/>
  <c r="I164"/>
  <c r="I163"/>
  <c r="I162"/>
  <c r="I161"/>
  <c r="I160"/>
  <c r="I159"/>
  <c r="I158"/>
  <c r="I157"/>
  <c r="I155"/>
  <c r="I154"/>
  <c r="I153"/>
  <c r="I152"/>
  <c r="I151"/>
  <c r="I150"/>
  <c r="I149"/>
  <c r="I148"/>
  <c r="I147"/>
  <c r="I146"/>
  <c r="I145"/>
  <c r="I144"/>
  <c r="I143"/>
  <c r="I142"/>
  <c r="I141"/>
  <c r="I139"/>
  <c r="I138"/>
  <c r="I137"/>
  <c r="I136"/>
  <c r="I135"/>
  <c r="I134"/>
  <c r="I133"/>
  <c r="I132"/>
  <c r="I131"/>
  <c r="I130"/>
  <c r="I129"/>
  <c r="I128"/>
  <c r="I127"/>
  <c r="I126"/>
  <c r="I125"/>
  <c r="I122"/>
  <c r="I121"/>
  <c r="I120"/>
  <c r="I119"/>
  <c r="I118"/>
  <c r="I117"/>
  <c r="I116"/>
  <c r="I115"/>
  <c r="I114"/>
  <c r="I113"/>
  <c r="I112"/>
  <c r="I111"/>
  <c r="I110"/>
  <c r="I109"/>
  <c r="I108"/>
  <c r="I107"/>
  <c r="I105"/>
  <c r="I104"/>
  <c r="I103"/>
  <c r="I102"/>
  <c r="I101"/>
  <c r="I100"/>
  <c r="I99"/>
  <c r="I98"/>
  <c r="I97"/>
  <c r="I96"/>
  <c r="I95"/>
  <c r="I94"/>
  <c r="I93"/>
  <c r="I92"/>
  <c r="I91"/>
  <c r="I89"/>
  <c r="I88"/>
  <c r="I87"/>
  <c r="I86"/>
  <c r="I85"/>
  <c r="I84"/>
  <c r="I83"/>
  <c r="I82"/>
  <c r="I81"/>
  <c r="I80"/>
  <c r="I79"/>
  <c r="I78"/>
  <c r="I77"/>
  <c r="I76"/>
  <c r="I75"/>
  <c r="I73"/>
  <c r="I72"/>
  <c r="I71"/>
  <c r="I70"/>
  <c r="I69"/>
  <c r="I68"/>
  <c r="I67"/>
  <c r="I66"/>
  <c r="I65"/>
  <c r="I64"/>
  <c r="I63"/>
  <c r="I62"/>
  <c r="I61"/>
  <c r="I60"/>
  <c r="I59"/>
  <c r="I47"/>
  <c r="I46"/>
  <c r="I45"/>
  <c r="I39"/>
  <c r="I38"/>
  <c r="I37"/>
  <c r="I36"/>
  <c r="I33"/>
  <c r="I31"/>
  <c r="I30"/>
  <c r="I29"/>
  <c r="I25"/>
  <c r="I17"/>
  <c r="I16"/>
  <c r="I15"/>
  <c r="I13"/>
  <c r="I10"/>
  <c r="H220"/>
  <c r="H219"/>
  <c r="H218"/>
  <c r="H217"/>
  <c r="H188"/>
  <c r="H187"/>
  <c r="H186"/>
  <c r="H185"/>
  <c r="H184"/>
  <c r="H183"/>
  <c r="H182"/>
  <c r="H181"/>
  <c r="H180"/>
  <c r="H179"/>
  <c r="H178"/>
  <c r="H177"/>
  <c r="H176"/>
  <c r="H175"/>
  <c r="H174"/>
  <c r="H173"/>
  <c r="H171"/>
  <c r="H170"/>
  <c r="H169"/>
  <c r="H168"/>
  <c r="H167"/>
  <c r="H166"/>
  <c r="H165"/>
  <c r="H164"/>
  <c r="H163"/>
  <c r="H162"/>
  <c r="H161"/>
  <c r="H160"/>
  <c r="H159"/>
  <c r="H158"/>
  <c r="H157"/>
  <c r="H155"/>
  <c r="H154"/>
  <c r="H153"/>
  <c r="H152"/>
  <c r="H151"/>
  <c r="H150"/>
  <c r="H149"/>
  <c r="H148"/>
  <c r="H147"/>
  <c r="H146"/>
  <c r="H145"/>
  <c r="H144"/>
  <c r="H143"/>
  <c r="H142"/>
  <c r="H141"/>
  <c r="H139"/>
  <c r="H138"/>
  <c r="H137"/>
  <c r="H136"/>
  <c r="H135"/>
  <c r="H134"/>
  <c r="H133"/>
  <c r="H132"/>
  <c r="H131"/>
  <c r="H130"/>
  <c r="H129"/>
  <c r="H128"/>
  <c r="H127"/>
  <c r="H126"/>
  <c r="H125"/>
  <c r="H122"/>
  <c r="H121"/>
  <c r="H120"/>
  <c r="H119"/>
  <c r="H118"/>
  <c r="H117"/>
  <c r="H116"/>
  <c r="H115"/>
  <c r="H114"/>
  <c r="H113"/>
  <c r="H112"/>
  <c r="H111"/>
  <c r="H110"/>
  <c r="H109"/>
  <c r="H108"/>
  <c r="H107"/>
  <c r="H105"/>
  <c r="H104"/>
  <c r="H103"/>
  <c r="H102"/>
  <c r="H101"/>
  <c r="H100"/>
  <c r="H99"/>
  <c r="H98"/>
  <c r="H97"/>
  <c r="H96"/>
  <c r="H95"/>
  <c r="H94"/>
  <c r="H93"/>
  <c r="H92"/>
  <c r="H91"/>
  <c r="H89"/>
  <c r="H88"/>
  <c r="H87"/>
  <c r="H86"/>
  <c r="H85"/>
  <c r="H84"/>
  <c r="H83"/>
  <c r="H82"/>
  <c r="H81"/>
  <c r="H80"/>
  <c r="H79"/>
  <c r="H78"/>
  <c r="H77"/>
  <c r="H76"/>
  <c r="H75"/>
  <c r="H73"/>
  <c r="H72"/>
  <c r="H71"/>
  <c r="H70"/>
  <c r="H69"/>
  <c r="H68"/>
  <c r="H67"/>
  <c r="H66"/>
  <c r="H65"/>
  <c r="H64"/>
  <c r="H63"/>
  <c r="H62"/>
  <c r="H61"/>
  <c r="H60"/>
  <c r="H59"/>
  <c r="H47"/>
  <c r="H46"/>
  <c r="H45"/>
  <c r="H39"/>
  <c r="H38"/>
  <c r="H37"/>
  <c r="H36"/>
  <c r="H33"/>
  <c r="H31"/>
  <c r="H30"/>
  <c r="H29"/>
  <c r="H25"/>
  <c r="H17"/>
  <c r="H16"/>
  <c r="H15"/>
  <c r="H13"/>
  <c r="H10"/>
  <c r="G220"/>
  <c r="G219"/>
  <c r="G218"/>
  <c r="G217"/>
  <c r="G188"/>
  <c r="G187"/>
  <c r="G186"/>
  <c r="G185"/>
  <c r="G184"/>
  <c r="G183"/>
  <c r="G182"/>
  <c r="G181"/>
  <c r="G180"/>
  <c r="G179"/>
  <c r="G178"/>
  <c r="G177"/>
  <c r="G176"/>
  <c r="G175"/>
  <c r="G174"/>
  <c r="G173"/>
  <c r="G171"/>
  <c r="G170"/>
  <c r="G169"/>
  <c r="G168"/>
  <c r="G167"/>
  <c r="G166"/>
  <c r="G165"/>
  <c r="G164"/>
  <c r="G163"/>
  <c r="G162"/>
  <c r="G161"/>
  <c r="G160"/>
  <c r="G159"/>
  <c r="G158"/>
  <c r="G157"/>
  <c r="G155"/>
  <c r="G154"/>
  <c r="G153"/>
  <c r="G152"/>
  <c r="G151"/>
  <c r="G150"/>
  <c r="G149"/>
  <c r="G148"/>
  <c r="G147"/>
  <c r="G146"/>
  <c r="G145"/>
  <c r="G144"/>
  <c r="G143"/>
  <c r="G142"/>
  <c r="G141"/>
  <c r="G139"/>
  <c r="G138"/>
  <c r="G137"/>
  <c r="G136"/>
  <c r="G135"/>
  <c r="G134"/>
  <c r="G133"/>
  <c r="G132"/>
  <c r="G131"/>
  <c r="G130"/>
  <c r="G129"/>
  <c r="G128"/>
  <c r="G127"/>
  <c r="G126"/>
  <c r="G125"/>
  <c r="G122"/>
  <c r="G121"/>
  <c r="G120"/>
  <c r="G119"/>
  <c r="G118"/>
  <c r="G117"/>
  <c r="G116"/>
  <c r="G115"/>
  <c r="G114"/>
  <c r="G113"/>
  <c r="G112"/>
  <c r="G111"/>
  <c r="G110"/>
  <c r="G109"/>
  <c r="G108"/>
  <c r="G107"/>
  <c r="G105"/>
  <c r="G104"/>
  <c r="G103"/>
  <c r="G102"/>
  <c r="G101"/>
  <c r="G100"/>
  <c r="G99"/>
  <c r="G98"/>
  <c r="G97"/>
  <c r="G96"/>
  <c r="G95"/>
  <c r="G94"/>
  <c r="G93"/>
  <c r="G92"/>
  <c r="G91"/>
  <c r="G89"/>
  <c r="G88"/>
  <c r="G87"/>
  <c r="G86"/>
  <c r="G85"/>
  <c r="G84"/>
  <c r="G83"/>
  <c r="G82"/>
  <c r="G81"/>
  <c r="G80"/>
  <c r="G79"/>
  <c r="G78"/>
  <c r="G77"/>
  <c r="G76"/>
  <c r="G75"/>
  <c r="G73"/>
  <c r="G72"/>
  <c r="G71"/>
  <c r="G70"/>
  <c r="G69"/>
  <c r="G68"/>
  <c r="G67"/>
  <c r="G66"/>
  <c r="G65"/>
  <c r="G64"/>
  <c r="G63"/>
  <c r="G62"/>
  <c r="G61"/>
  <c r="G60"/>
  <c r="G59"/>
  <c r="G47"/>
  <c r="G46"/>
  <c r="G45"/>
  <c r="G39"/>
  <c r="G38"/>
  <c r="G37"/>
  <c r="G36"/>
  <c r="G33"/>
  <c r="G31"/>
  <c r="G30"/>
  <c r="G29"/>
  <c r="G25"/>
  <c r="G17"/>
  <c r="G16"/>
  <c r="G15"/>
  <c r="G13"/>
  <c r="G10"/>
  <c r="F220"/>
  <c r="F219"/>
  <c r="F218"/>
  <c r="F217"/>
  <c r="F188"/>
  <c r="F187"/>
  <c r="F186"/>
  <c r="F185"/>
  <c r="F184"/>
  <c r="F183"/>
  <c r="F182"/>
  <c r="F181"/>
  <c r="F180"/>
  <c r="F179"/>
  <c r="F178"/>
  <c r="F177"/>
  <c r="F176"/>
  <c r="F175"/>
  <c r="F174"/>
  <c r="F173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2"/>
  <c r="F151"/>
  <c r="F150"/>
  <c r="F149"/>
  <c r="F148"/>
  <c r="F147"/>
  <c r="F146"/>
  <c r="F145"/>
  <c r="F144"/>
  <c r="F143"/>
  <c r="F142"/>
  <c r="F141"/>
  <c r="F139"/>
  <c r="F138"/>
  <c r="F137"/>
  <c r="F136"/>
  <c r="F135"/>
  <c r="F134"/>
  <c r="F133"/>
  <c r="F132"/>
  <c r="F131"/>
  <c r="F130"/>
  <c r="F129"/>
  <c r="F128"/>
  <c r="F127"/>
  <c r="F126"/>
  <c r="F125"/>
  <c r="F122"/>
  <c r="F121"/>
  <c r="F120"/>
  <c r="F119"/>
  <c r="F118"/>
  <c r="F117"/>
  <c r="F116"/>
  <c r="F115"/>
  <c r="F114"/>
  <c r="F113"/>
  <c r="F112"/>
  <c r="F111"/>
  <c r="F110"/>
  <c r="F109"/>
  <c r="F108"/>
  <c r="F107"/>
  <c r="F105"/>
  <c r="F104"/>
  <c r="F103"/>
  <c r="F102"/>
  <c r="F101"/>
  <c r="F100"/>
  <c r="F99"/>
  <c r="F98"/>
  <c r="F97"/>
  <c r="F96"/>
  <c r="F95"/>
  <c r="F94"/>
  <c r="F93"/>
  <c r="F92"/>
  <c r="F91"/>
  <c r="F89"/>
  <c r="F88"/>
  <c r="F87"/>
  <c r="F86"/>
  <c r="F85"/>
  <c r="F84"/>
  <c r="F83"/>
  <c r="F82"/>
  <c r="F81"/>
  <c r="F80"/>
  <c r="F79"/>
  <c r="F78"/>
  <c r="F77"/>
  <c r="F76"/>
  <c r="F75"/>
  <c r="F73"/>
  <c r="F72"/>
  <c r="F71"/>
  <c r="F70"/>
  <c r="F69"/>
  <c r="F68"/>
  <c r="F67"/>
  <c r="F66"/>
  <c r="F65"/>
  <c r="F64"/>
  <c r="F63"/>
  <c r="F62"/>
  <c r="F61"/>
  <c r="F60"/>
  <c r="F59"/>
  <c r="F47"/>
  <c r="F46"/>
  <c r="F45"/>
  <c r="F39"/>
  <c r="F38"/>
  <c r="F37"/>
  <c r="F36"/>
  <c r="F33"/>
  <c r="F31"/>
  <c r="F30"/>
  <c r="F29"/>
  <c r="F25"/>
  <c r="F17"/>
  <c r="F16"/>
  <c r="F15"/>
  <c r="F13"/>
  <c r="F10"/>
  <c r="E220"/>
  <c r="E219"/>
  <c r="E218"/>
  <c r="E217"/>
  <c r="E188"/>
  <c r="E187"/>
  <c r="E186"/>
  <c r="E185"/>
  <c r="E184"/>
  <c r="E183"/>
  <c r="E182"/>
  <c r="E181"/>
  <c r="E180"/>
  <c r="E179"/>
  <c r="E178"/>
  <c r="E177"/>
  <c r="E176"/>
  <c r="E175"/>
  <c r="E174"/>
  <c r="E173"/>
  <c r="E171"/>
  <c r="E170"/>
  <c r="E169"/>
  <c r="E168"/>
  <c r="E167"/>
  <c r="E166"/>
  <c r="E165"/>
  <c r="E164"/>
  <c r="E163"/>
  <c r="E162"/>
  <c r="E161"/>
  <c r="E160"/>
  <c r="E159"/>
  <c r="E158"/>
  <c r="E157"/>
  <c r="E155"/>
  <c r="E154"/>
  <c r="E153"/>
  <c r="E152"/>
  <c r="E151"/>
  <c r="E150"/>
  <c r="E149"/>
  <c r="E148"/>
  <c r="E147"/>
  <c r="E146"/>
  <c r="E145"/>
  <c r="E144"/>
  <c r="E143"/>
  <c r="E142"/>
  <c r="E141"/>
  <c r="E139"/>
  <c r="E138"/>
  <c r="E137"/>
  <c r="E136"/>
  <c r="E135"/>
  <c r="E134"/>
  <c r="E133"/>
  <c r="E132"/>
  <c r="E131"/>
  <c r="E130"/>
  <c r="E129"/>
  <c r="E128"/>
  <c r="E127"/>
  <c r="E126"/>
  <c r="E125"/>
  <c r="E122"/>
  <c r="E121"/>
  <c r="E120"/>
  <c r="E119"/>
  <c r="E118"/>
  <c r="E117"/>
  <c r="E116"/>
  <c r="E115"/>
  <c r="E114"/>
  <c r="E113"/>
  <c r="E112"/>
  <c r="E111"/>
  <c r="E110"/>
  <c r="E109"/>
  <c r="E108"/>
  <c r="E107"/>
  <c r="E105"/>
  <c r="E104"/>
  <c r="E103"/>
  <c r="E102"/>
  <c r="E101"/>
  <c r="E100"/>
  <c r="E99"/>
  <c r="E98"/>
  <c r="E97"/>
  <c r="E96"/>
  <c r="E95"/>
  <c r="E94"/>
  <c r="E93"/>
  <c r="E92"/>
  <c r="E91"/>
  <c r="E89"/>
  <c r="E88"/>
  <c r="E87"/>
  <c r="E86"/>
  <c r="E85"/>
  <c r="E84"/>
  <c r="E83"/>
  <c r="E82"/>
  <c r="E81"/>
  <c r="E80"/>
  <c r="E79"/>
  <c r="E78"/>
  <c r="E77"/>
  <c r="E76"/>
  <c r="E75"/>
  <c r="E73"/>
  <c r="E72"/>
  <c r="E71"/>
  <c r="E70"/>
  <c r="E69"/>
  <c r="E68"/>
  <c r="E67"/>
  <c r="E66"/>
  <c r="E65"/>
  <c r="E64"/>
  <c r="E63"/>
  <c r="E62"/>
  <c r="E61"/>
  <c r="E60"/>
  <c r="E59"/>
  <c r="E47"/>
  <c r="E46"/>
  <c r="E45"/>
  <c r="E39"/>
  <c r="E38"/>
  <c r="E37"/>
  <c r="E36"/>
  <c r="E33"/>
  <c r="E31"/>
  <c r="E30"/>
  <c r="E29"/>
  <c r="E25"/>
  <c r="E17"/>
  <c r="E16"/>
  <c r="E15"/>
  <c r="E13"/>
  <c r="E10"/>
  <c r="D220"/>
  <c r="D219"/>
  <c r="D218"/>
  <c r="D217"/>
  <c r="D188"/>
  <c r="D187"/>
  <c r="D186"/>
  <c r="D185"/>
  <c r="D184"/>
  <c r="D183"/>
  <c r="D182"/>
  <c r="D181"/>
  <c r="D180"/>
  <c r="D179"/>
  <c r="D178"/>
  <c r="D177"/>
  <c r="D176"/>
  <c r="D175"/>
  <c r="D174"/>
  <c r="D173"/>
  <c r="D171"/>
  <c r="D170"/>
  <c r="D169"/>
  <c r="D168"/>
  <c r="D167"/>
  <c r="D166"/>
  <c r="D165"/>
  <c r="D164"/>
  <c r="D163"/>
  <c r="D162"/>
  <c r="D161"/>
  <c r="D160"/>
  <c r="D159"/>
  <c r="D158"/>
  <c r="D157"/>
  <c r="D155"/>
  <c r="D154"/>
  <c r="D153"/>
  <c r="D152"/>
  <c r="D151"/>
  <c r="D150"/>
  <c r="D149"/>
  <c r="D148"/>
  <c r="D147"/>
  <c r="D146"/>
  <c r="D145"/>
  <c r="D144"/>
  <c r="D143"/>
  <c r="D142"/>
  <c r="D141"/>
  <c r="D139"/>
  <c r="D138"/>
  <c r="D137"/>
  <c r="D136"/>
  <c r="D135"/>
  <c r="D134"/>
  <c r="D133"/>
  <c r="D132"/>
  <c r="D131"/>
  <c r="D130"/>
  <c r="D129"/>
  <c r="D128"/>
  <c r="D127"/>
  <c r="D126"/>
  <c r="D125"/>
  <c r="D122"/>
  <c r="D121"/>
  <c r="D120"/>
  <c r="D119"/>
  <c r="D118"/>
  <c r="D117"/>
  <c r="D116"/>
  <c r="D115"/>
  <c r="D114"/>
  <c r="D113"/>
  <c r="D112"/>
  <c r="D111"/>
  <c r="D110"/>
  <c r="D109"/>
  <c r="D108"/>
  <c r="D107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47"/>
  <c r="D46"/>
  <c r="D45"/>
  <c r="D39"/>
  <c r="D38"/>
  <c r="D37"/>
  <c r="D36"/>
  <c r="D33"/>
  <c r="D31"/>
  <c r="D30"/>
  <c r="D29"/>
  <c r="D25"/>
  <c r="D17"/>
  <c r="D16"/>
  <c r="D15"/>
  <c r="D13"/>
  <c r="D10"/>
  <c r="C220"/>
  <c r="C219"/>
  <c r="C218"/>
  <c r="C217"/>
  <c r="C188"/>
  <c r="C187"/>
  <c r="C186"/>
  <c r="C185"/>
  <c r="C184"/>
  <c r="C183"/>
  <c r="C182"/>
  <c r="C181"/>
  <c r="C180"/>
  <c r="C179"/>
  <c r="C178"/>
  <c r="C177"/>
  <c r="C176"/>
  <c r="C175"/>
  <c r="C174"/>
  <c r="C173"/>
  <c r="C171"/>
  <c r="C170"/>
  <c r="C169"/>
  <c r="C168"/>
  <c r="C167"/>
  <c r="C166"/>
  <c r="C165"/>
  <c r="C164"/>
  <c r="C163"/>
  <c r="C162"/>
  <c r="C161"/>
  <c r="C160"/>
  <c r="C159"/>
  <c r="C158"/>
  <c r="C157"/>
  <c r="C155"/>
  <c r="C154"/>
  <c r="C153"/>
  <c r="C152"/>
  <c r="C151"/>
  <c r="C150"/>
  <c r="C149"/>
  <c r="C148"/>
  <c r="C147"/>
  <c r="C146"/>
  <c r="C145"/>
  <c r="C144"/>
  <c r="C143"/>
  <c r="C142"/>
  <c r="C141"/>
  <c r="C139"/>
  <c r="C138"/>
  <c r="C137"/>
  <c r="C136"/>
  <c r="C135"/>
  <c r="C134"/>
  <c r="C133"/>
  <c r="C132"/>
  <c r="C131"/>
  <c r="C130"/>
  <c r="C129"/>
  <c r="C128"/>
  <c r="C127"/>
  <c r="C126"/>
  <c r="C125"/>
  <c r="C122"/>
  <c r="C121"/>
  <c r="C120"/>
  <c r="C119"/>
  <c r="C118"/>
  <c r="C117"/>
  <c r="C116"/>
  <c r="C115"/>
  <c r="C114"/>
  <c r="C113"/>
  <c r="C112"/>
  <c r="C111"/>
  <c r="C110"/>
  <c r="C109"/>
  <c r="C108"/>
  <c r="C107"/>
  <c r="C105"/>
  <c r="C104"/>
  <c r="C103"/>
  <c r="C102"/>
  <c r="C101"/>
  <c r="C100"/>
  <c r="C99"/>
  <c r="C98"/>
  <c r="C97"/>
  <c r="C96"/>
  <c r="C95"/>
  <c r="C94"/>
  <c r="C93"/>
  <c r="C92"/>
  <c r="C91"/>
  <c r="C89"/>
  <c r="C88"/>
  <c r="C87"/>
  <c r="C86"/>
  <c r="C85"/>
  <c r="C84"/>
  <c r="C83"/>
  <c r="C82"/>
  <c r="C81"/>
  <c r="C80"/>
  <c r="C79"/>
  <c r="C78"/>
  <c r="C77"/>
  <c r="C76"/>
  <c r="C75"/>
  <c r="C73"/>
  <c r="C72"/>
  <c r="C71"/>
  <c r="C70"/>
  <c r="C69"/>
  <c r="C68"/>
  <c r="C67"/>
  <c r="C66"/>
  <c r="C65"/>
  <c r="C64"/>
  <c r="C63"/>
  <c r="C62"/>
  <c r="C61"/>
  <c r="C60"/>
  <c r="C59"/>
  <c r="C47"/>
  <c r="C46"/>
  <c r="C45"/>
  <c r="B47"/>
  <c r="B46"/>
  <c r="B45"/>
  <c r="C39"/>
  <c r="C38"/>
  <c r="C37"/>
  <c r="C36"/>
  <c r="B38"/>
  <c r="B37"/>
  <c r="B36"/>
  <c r="C33"/>
  <c r="B33"/>
  <c r="C31"/>
  <c r="C30"/>
  <c r="C29"/>
  <c r="B30"/>
  <c r="B31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E21" i="10"/>
  <c r="J21"/>
  <c r="H21"/>
  <c r="G21"/>
  <c r="D21"/>
  <c r="C41" i="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MdOff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2" name="Connection1" type="4" refreshedVersion="3" background="1" saveData="1">
    <webPr sourceData="1" parsePre="1" consecutive="1" xl2000="1" url="file:///C:/Projects/Benchmarks/branches/v1.1_3.1/MdOff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3" name="Connection10" type="4" refreshedVersion="3" background="1" saveData="1">
    <webPr sourceData="1" parsePre="1" consecutive="1" xl2000="1" url="file:///C:/Projects/Benchmarks/branches/v1.1_3.1/MdOff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4" name="Connection11" type="4" refreshedVersion="3" background="1" saveData="1">
    <webPr sourceData="1" parsePre="1" consecutive="1" xl2000="1" url="file:///C:/Projects/Benchmarks/branches/v1.1_3.1/MdOff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5" name="Connection12" type="4" refreshedVersion="3" background="1" saveData="1">
    <webPr sourceData="1" parsePre="1" consecutive="1" xl2000="1" url="file:///C:/Projects/Benchmarks/branches/v1.1_3.1/MdOff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6" name="Connection13" type="4" refreshedVersion="3" background="1" saveData="1">
    <webPr sourceData="1" parsePre="1" consecutive="1" xl2000="1" url="file:///C:/Projects/Benchmarks/branches/v1.1_3.1/MdOff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7" name="Connection14" type="4" refreshedVersion="3" background="1" saveData="1">
    <webPr sourceData="1" parsePre="1" consecutive="1" xl2000="1" url="file:///C:/Projects/Benchmarks/branches/v1.1_3.1/MdOff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8" name="Connection15" type="4" refreshedVersion="3" background="1" saveData="1">
    <webPr sourceData="1" parsePre="1" consecutive="1" xl2000="1" url="file:///C:/Projects/Benchmarks/branches/v1.1_3.1/MdOff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9" name="Connection2" type="4" refreshedVersion="3" background="1" saveData="1">
    <webPr sourceData="1" parsePre="1" consecutive="1" xl2000="1" url="file:///C:/Projects/Benchmarks/branches/v1.1_3.1/MdOff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10" name="Connection3" type="4" refreshedVersion="3" background="1" saveData="1">
    <webPr sourceData="1" parsePre="1" consecutive="1" xl2000="1" url="file:///C:/Projects/Benchmarks/branches/v1.1_3.1/MdOff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11" name="Connection4" type="4" refreshedVersion="3" background="1" saveData="1">
    <webPr sourceData="1" parsePre="1" consecutive="1" xl2000="1" url="file:///C:/Projects/Benchmarks/branches/v1.1_3.1/MdOff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12" name="Connection5" type="4" refreshedVersion="3" background="1" saveData="1">
    <webPr sourceData="1" parsePre="1" consecutive="1" xl2000="1" url="file:///C:/Projects/Benchmarks/branches/v1.1_3.1/MdOff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13" name="Connection6" type="4" refreshedVersion="3" background="1" saveData="1">
    <webPr sourceData="1" parsePre="1" consecutive="1" xl2000="1" url="file:///C:/Projects/Benchmarks/branches/v1.1_3.1/MdOff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14" name="Connection7" type="4" refreshedVersion="3" background="1" saveData="1">
    <webPr sourceData="1" parsePre="1" consecutive="1" xl2000="1" url="file:///C:/Projects/Benchmarks/branches/v1.1_3.1/MdOff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15" name="Connection8" type="4" refreshedVersion="3" background="1" saveData="1">
    <webPr sourceData="1" parsePre="1" consecutive="1" xl2000="1" url="file:///C:/Projects/Benchmarks/branches/v1.1_3.1/MdOff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  <connection id="16" name="Connection9" type="4" refreshedVersion="3" background="1" saveData="1">
    <webPr sourceData="1" parsePre="1" consecutive="1" xl2000="1" url="file:///C:/Projects/Benchmarks/branches/v1.1_3.1/MdOff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81"/>
        <x v="119"/>
        <x v="212"/>
      </tables>
    </webPr>
  </connection>
</connections>
</file>

<file path=xl/sharedStrings.xml><?xml version="1.0" encoding="utf-8"?>
<sst xmlns="http://schemas.openxmlformats.org/spreadsheetml/2006/main" count="7580" uniqueCount="759">
  <si>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</si>
  <si>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</si>
  <si>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</si>
  <si>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</si>
  <si>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</si>
  <si>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</si>
  <si>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</si>
  <si>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</si>
  <si>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</si>
  <si>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</si>
  <si>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</si>
  <si>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</si>
  <si>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</si>
  <si>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</si>
  <si>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</si>
  <si>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</si>
  <si>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</si>
  <si>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</si>
  <si>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</si>
  <si>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</si>
  <si>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</si>
  <si>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</si>
  <si>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</si>
  <si>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</si>
  <si>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</si>
  <si>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</si>
  <si>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</si>
  <si>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</si>
  <si>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</si>
  <si>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</si>
  <si>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</si>
  <si>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</si>
  <si>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</si>
  <si>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</si>
  <si>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</si>
  <si>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</si>
  <si>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</si>
  <si>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</si>
  <si>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</si>
  <si>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</si>
  <si>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</si>
  <si>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</si>
  <si>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</si>
  <si>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</si>
  <si>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</si>
  <si>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</si>
  <si>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</si>
  <si>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</si>
  <si>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</si>
  <si>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</si>
  <si>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</si>
  <si>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</si>
  <si>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</si>
  <si>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</si>
  <si>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</si>
  <si>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</si>
  <si>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</si>
  <si>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</si>
  <si>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</si>
  <si>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</si>
  <si>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</si>
  <si>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</si>
  <si>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</si>
  <si>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</si>
  <si>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</si>
  <si>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</si>
  <si>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</si>
  <si>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</si>
  <si>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</si>
  <si>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</si>
  <si>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</si>
  <si>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</si>
  <si>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</si>
  <si>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</si>
  <si>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</si>
  <si>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</si>
  <si>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</si>
  <si>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</si>
  <si>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</si>
  <si>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</si>
  <si>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</si>
  <si>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</si>
  <si>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</si>
  <si>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</si>
  <si>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</si>
  <si>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</si>
  <si>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</si>
  <si>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</si>
  <si>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</si>
  <si>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</si>
  <si>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</si>
  <si>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</si>
  <si>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</si>
  <si>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</si>
  <si>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</si>
  <si>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</si>
  <si>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</si>
  <si>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</si>
  <si>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</si>
  <si>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</si>
  <si>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</si>
  <si>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</si>
  <si>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</si>
  <si>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</si>
  <si>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</si>
  <si>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</si>
  <si>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</si>
  <si>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</si>
  <si>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</si>
  <si>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</si>
  <si>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</si>
  <si>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</si>
  <si>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</si>
  <si>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</si>
  <si>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</si>
  <si>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</si>
  <si>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</si>
  <si>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</si>
  <si>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</si>
  <si>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</si>
  <si>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</si>
  <si>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</si>
  <si>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</si>
  <si>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</si>
  <si>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</si>
  <si>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</si>
  <si>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</si>
  <si>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</si>
  <si>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</si>
  <si>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</si>
  <si>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</si>
  <si>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</si>
  <si>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</si>
  <si>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</si>
  <si>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</si>
  <si>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</si>
  <si>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</si>
  <si>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</si>
  <si>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</si>
  <si>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</si>
  <si>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</si>
  <si>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</si>
  <si>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</si>
  <si>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</si>
  <si>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</si>
  <si>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</si>
  <si>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</si>
  <si>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</si>
  <si>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</si>
  <si>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INFIL_HALF_ON_SCH</t>
  </si>
  <si>
    <t>Sat</t>
  </si>
  <si>
    <t>Roof type</t>
  </si>
  <si>
    <t>Gas furnace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</si>
  <si>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</si>
  <si>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</si>
  <si>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</si>
  <si>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</si>
  <si>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</si>
  <si>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</si>
  <si>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</si>
  <si>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</si>
  <si>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</si>
  <si>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</si>
  <si>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</si>
  <si>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</si>
  <si>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</si>
  <si>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</si>
  <si>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</si>
  <si>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</si>
  <si>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</si>
  <si>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</si>
  <si>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</si>
  <si>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</si>
  <si>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</si>
  <si>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</si>
  <si>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</si>
  <si>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</si>
  <si>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</si>
  <si>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</si>
  <si>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</si>
  <si>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</si>
  <si>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</si>
  <si>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</si>
  <si>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</si>
  <si>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</si>
  <si>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</si>
  <si>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</si>
  <si>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</si>
  <si>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</si>
  <si>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</si>
  <si>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</si>
  <si>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</si>
  <si>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</si>
  <si>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</si>
  <si>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Insulation entirely above deck</t>
  </si>
  <si>
    <t>BLDG_ELEVATORS</t>
  </si>
  <si>
    <t>ReheatCoilAvailSched</t>
  </si>
  <si>
    <t>CoolingCoilAvailSched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</si>
  <si>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</si>
  <si>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</si>
  <si>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</si>
  <si>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</si>
  <si>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</si>
  <si>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</si>
  <si>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</si>
  <si>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</si>
  <si>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</si>
  <si>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</si>
  <si>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</si>
  <si>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</si>
  <si>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</si>
  <si>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</si>
  <si>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</si>
  <si>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</si>
  <si>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</si>
  <si>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</si>
  <si>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</si>
  <si>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</si>
  <si>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</si>
  <si>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</si>
  <si>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</si>
  <si>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</si>
  <si>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</si>
  <si>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</si>
  <si>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</si>
  <si>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</si>
  <si>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</si>
  <si>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</si>
  <si>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</si>
  <si>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 water heater</t>
  </si>
  <si>
    <t>gas</t>
  </si>
  <si>
    <t>Benchmark Medium Office</t>
  </si>
  <si>
    <t>Office</t>
  </si>
  <si>
    <t>core zone with four perimeter zones on each floor</t>
  </si>
  <si>
    <t>Steel frame</t>
  </si>
  <si>
    <t>DOE Commercial Building Benchmark - Medium Office</t>
  </si>
  <si>
    <t>Floor to Floor Height (m)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</si>
  <si>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</si>
  <si>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</si>
  <si>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</si>
  <si>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</si>
  <si>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</si>
  <si>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</si>
  <si>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</si>
  <si>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</si>
  <si>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MZ-VAV</t>
  </si>
  <si>
    <t>PACU</t>
  </si>
  <si>
    <t>Variable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</si>
  <si>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</si>
  <si>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</si>
  <si>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</si>
  <si>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</si>
  <si>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</si>
  <si>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</si>
  <si>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</si>
  <si>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</si>
  <si>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</si>
  <si>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</si>
  <si>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</si>
  <si>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</si>
  <si>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</si>
  <si>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</si>
  <si>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</si>
  <si>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</si>
  <si>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</si>
  <si>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</si>
  <si>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</si>
  <si>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</si>
  <si>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</si>
  <si>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</si>
  <si>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</si>
  <si>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</si>
  <si>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</si>
  <si>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</si>
  <si>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</si>
  <si>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</si>
  <si>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</si>
  <si>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</si>
  <si>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</si>
  <si>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</si>
  <si>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</si>
  <si>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</si>
  <si>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</si>
  <si>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</si>
  <si>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Firstfloor_plenum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</si>
  <si>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</si>
  <si>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</si>
  <si>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</si>
  <si>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</si>
  <si>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</si>
  <si>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</si>
  <si>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</si>
  <si>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</si>
  <si>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</si>
  <si>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</si>
  <si>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</si>
  <si>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</si>
  <si>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</si>
  <si>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</si>
  <si>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</si>
  <si>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</si>
  <si>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</si>
  <si>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</si>
  <si>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</si>
  <si>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</si>
  <si>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</si>
  <si>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</si>
  <si>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</si>
  <si>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</si>
  <si>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</si>
  <si>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</si>
  <si>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</si>
  <si>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</si>
  <si>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</si>
  <si>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</si>
  <si>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</si>
  <si>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</si>
  <si>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</si>
  <si>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</si>
  <si>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CORE_BOT_ZN_5_FLOOR</t>
  </si>
  <si>
    <t>UNHEATED - 4IN SLAB WITH CARPET_EXT-SLAB</t>
  </si>
  <si>
    <t>PERIMETER_BOT_ZN_1_WALL_SOUTH</t>
  </si>
  <si>
    <t>STEEL-FRAMED_R-13_EXT-WALL</t>
  </si>
  <si>
    <t>S</t>
  </si>
  <si>
    <t>PERIMETER_BOT_ZN_1_FLOOR</t>
  </si>
  <si>
    <t>PERIMETER_BOT_ZN_2_WALL_EAST</t>
  </si>
  <si>
    <t>E</t>
  </si>
  <si>
    <t>PERIMETER_BOT_ZN_2_FLOOR</t>
  </si>
  <si>
    <t>PERIMETER_BOT_ZN_3_WALL_NORTH</t>
  </si>
  <si>
    <t>N</t>
  </si>
  <si>
    <t>PERIMETER_BOT_ZN_3_FLOOR</t>
  </si>
  <si>
    <t>PERIMETER_BOT_ZN_4_WALL_WEST</t>
  </si>
  <si>
    <t>W</t>
  </si>
  <si>
    <t>PERIMETER_BOT_ZN_4_FLOOR</t>
  </si>
  <si>
    <t>PERIMETER_MID_ZN_1_WALL_SOUTH</t>
  </si>
  <si>
    <t>PERIMETER_MID_ZN_2_WALL_EAST</t>
  </si>
  <si>
    <t>PERIMETER_MID_ZN_3_WALL_NORTH</t>
  </si>
  <si>
    <t>PERIMETER_MID_ZN_4_WALL_WEST</t>
  </si>
  <si>
    <t>PERIMETER_TOP_ZN_1_WALL_SOUTH</t>
  </si>
  <si>
    <t>PERIMETER_TOP_ZN_2_WALL_EAST</t>
  </si>
  <si>
    <t>PERIMETER_TOP_ZN_3_WALL_NORTH</t>
  </si>
  <si>
    <t>PERIMETER_TOP_ZN_4_WALL_WEST</t>
  </si>
  <si>
    <t>PERIMETER_BOT_PLENUM_WALL_EAST</t>
  </si>
  <si>
    <t>PERIMETER_BOT_PLENUM_WALL_SOUTH</t>
  </si>
  <si>
    <t>PERIMETER_BOT_PLENUM_WALL_WEST</t>
  </si>
  <si>
    <t>PERIMETER_BOT_PLENUM_WALL_NORTH</t>
  </si>
  <si>
    <t>PERIMETER_MID_PLENUM_WALL_NORTH</t>
  </si>
  <si>
    <t>PERIMETER_MID_PLENUM_WALL_EAST</t>
  </si>
  <si>
    <t>PERIMETER_MID_PLENUM_WALL_SOUTH</t>
  </si>
  <si>
    <t>PERIMETER_MID_PLENUM_WALL_WEST</t>
  </si>
  <si>
    <t>PERIMETER_TOP_PLENUM_WALL_NORTH</t>
  </si>
  <si>
    <t>PERIMETER_TOP_PLENUM_WALL_EAST</t>
  </si>
  <si>
    <t>PERIMETER_TOP_PLENUM_WALL_SOUTH</t>
  </si>
  <si>
    <t>PERIMETER_TOP_PLENUM_WALL_WEST</t>
  </si>
  <si>
    <t>BUILDING_ROOF</t>
  </si>
  <si>
    <t>IEAD_R-15 CI_ROOF</t>
  </si>
  <si>
    <t>Visible Transmittance</t>
  </si>
  <si>
    <t>Shade Control</t>
  </si>
  <si>
    <t>Parent Surface</t>
  </si>
  <si>
    <t>PERIMETER_BOT_ZN_1_WALL_SOUTH_WINDOW</t>
  </si>
  <si>
    <t>STD_WINDOW_UVALUE_6.878_SHGC_0.25_VT_0.25</t>
  </si>
  <si>
    <t>PERIMETER_BOT_ZN_2_WALL_EAST_WINDOW</t>
  </si>
  <si>
    <t>STD_WINDOW_UVALUE_6.878_SHGC_0.25_VT_0.25_EAST</t>
  </si>
  <si>
    <t>PERIMETER_BOT_ZN_3_WALL_NORTH_WINDOW</t>
  </si>
  <si>
    <t>STD_WINDOW_UVALUE_6.878_SHGC_0.44_VT_0.44</t>
  </si>
  <si>
    <t>PERIMETER_BOT_ZN_4_WALL_WEST_WINDOW</t>
  </si>
  <si>
    <t>STD_WINDOW_UVALUE_6.878_SHGC_0.25_VT_0.25_WEST</t>
  </si>
  <si>
    <t>PERIMETER_MID_ZN_1_WALL_SOUTH_WINDOW</t>
  </si>
  <si>
    <t>PERIMETER_MID_ZN_2_WALL_EAST_WINDOW</t>
  </si>
  <si>
    <t>PERIMETER_MID_ZN_3_WALL_NORTH_WINDOW</t>
  </si>
  <si>
    <t>PERIMETER_MID_ZN_4_WALL_WEST_WINDOW</t>
  </si>
  <si>
    <t>PERIMETER_TOP_ZN_1_WALL_SOUTH_WINDOW</t>
  </si>
  <si>
    <t>PERIMETER_TOP_ZN_2_WALL_EAST_WINDOW</t>
  </si>
  <si>
    <t>PERIMETER_TOP_ZN_3_WALL_NORTH_WINDOW</t>
  </si>
  <si>
    <t>PERIMETER_TOP_ZN_4_WALL_WEST_WINDOW</t>
  </si>
  <si>
    <t>HEATSYS1 BOILER</t>
  </si>
  <si>
    <t>Boiler:HotWater</t>
  </si>
  <si>
    <t>VAV_1_COOLC DXCOIL</t>
  </si>
  <si>
    <t>VAV_2_COOLC DXCOIL</t>
  </si>
  <si>
    <t>VAV_3_COOLC DXCOIL</t>
  </si>
  <si>
    <t>Motor Heat In Air Fraction</t>
  </si>
  <si>
    <t>End Use</t>
  </si>
  <si>
    <t>VAV_1_FAN</t>
  </si>
  <si>
    <t>Fan:VariableVolume</t>
  </si>
  <si>
    <t>Fan Energy</t>
  </si>
  <si>
    <t>VAV_2_FAN</t>
  </si>
  <si>
    <t>VAV_3_FAN</t>
  </si>
  <si>
    <t>CORE_BOTTOM VAV BOX REHEAT COIL</t>
  </si>
  <si>
    <t>PERIMETER_BOT_ZN_1 VAV BOX REHEAT COIL</t>
  </si>
  <si>
    <t>PERIMETER_BOT_ZN_2 VAV BOX REHEAT COIL</t>
  </si>
  <si>
    <t>PERIMETER_BOT_ZN_3 VAV BOX REHEAT COIL</t>
  </si>
  <si>
    <t>PERIMETER_BOT_ZN_4 VAV BOX REHEAT COIL</t>
  </si>
  <si>
    <t>CORE_MID VAV BOX REHEAT COIL</t>
  </si>
  <si>
    <t>PERIMETER_MID_ZN_1 VAV BOX REHEAT COIL</t>
  </si>
  <si>
    <t>PERIMETER_MID_ZN_2 VAV BOX REHEAT COIL</t>
  </si>
  <si>
    <t>PERIMETER_MID_ZN_3 VAV BOX REHEAT COIL</t>
  </si>
  <si>
    <t>PERIMETER_MID_ZN_4 VAV BOX REHEAT COIL</t>
  </si>
  <si>
    <t>CORE_TOP VAV BOX REHEAT COIL</t>
  </si>
  <si>
    <t>PERIMETER_TOP_ZN_1 VAV BOX REHEAT COIL</t>
  </si>
  <si>
    <t>PERIMETER_TOP_ZN_2 VAV BOX REHEAT COIL</t>
  </si>
  <si>
    <t>PERIMETER_TOP_ZN_3 VAV BOX REHEAT COIL</t>
  </si>
  <si>
    <t>PERIMETER_TOP_ZN_4 VAV BOX REHEAT COIL</t>
  </si>
  <si>
    <t>Nominal Capacity [W]</t>
  </si>
  <si>
    <t>VAV_1_HEATC</t>
  </si>
  <si>
    <t>VAV_2_HEATC</t>
  </si>
  <si>
    <t>VAV_3_HEATC</t>
  </si>
  <si>
    <t>STD_WINDOW_UVALUE_6.878_SHGC_0.61_VT_0.61</t>
  </si>
  <si>
    <t>STD_WINDOW_UVALUE_3.237_SHGC_0.25_VT_0.318</t>
  </si>
  <si>
    <t>STD_WINDOW_UVALUE_3.237_SHGC_0.25_VT_0.318_EAST</t>
  </si>
  <si>
    <t>STD_WINDOW_UVALUE_3.237_SHGC_0.39_VT_0.622</t>
  </si>
  <si>
    <t>STD_WINDOW_UVALUE_3.237_SHGC_0.25_VT_0.318_WEST</t>
  </si>
  <si>
    <t>STD_WINDOW_UVALUE_6.878_SHGC_0.34_VT_0.34</t>
  </si>
  <si>
    <t>STD_WINDOW_UVALUE_6.878_SHGC_0.34_VT_0.34_EAST</t>
  </si>
  <si>
    <t>STD_WINDOW_UVALUE_6.878_SHGC_0.34_VT_0.34_WEST</t>
  </si>
  <si>
    <t>STD_WINDOW_UVALUE_3.237_SHGC_0.39_VT_0.495</t>
  </si>
  <si>
    <t>STD_WINDOW_UVALUE_3.237_SHGC_0.39_VT_0.495_EAST</t>
  </si>
  <si>
    <t>STD_WINDOW_UVALUE_3.237_SHGC_0.49_VT_0.622</t>
  </si>
  <si>
    <t>STD_WINDOW_UVALUE_3.237_SHGC_0.39_VT_0.495_WEST</t>
  </si>
  <si>
    <t>STEEL-FRAMED_R-13 + R-3.8 CI_EXT-WALL</t>
  </si>
  <si>
    <t>STEEL-FRAMED_R-13 + R-7.5 CI_EXT-WALL</t>
  </si>
  <si>
    <t>STD_WINDOW_UVALUE_3.237_SHGC_0.49_VT_0.49</t>
  </si>
  <si>
    <t>STD_WINDOW_UVALUE_3.237_SHGC_0.49_VT_0.49_EAST</t>
  </si>
  <si>
    <t>STD_WINDOW_UVALUE_3.237_SHGC_0.64_VT_0.64</t>
  </si>
  <si>
    <t>STD_WINDOW_UVALUE_3.237_SHGC_0.49_VT_0.49_WEST</t>
  </si>
  <si>
    <t>IEAD_R-20 CI_ROOF</t>
  </si>
  <si>
    <t>STD_WINDOW_UVALUE_2.612_SHGC_0.49_VT_0.49</t>
  </si>
  <si>
    <t>STD_WINDOW_UVALUE_2.612_SHGC_0.49_VT_0.49_EAST</t>
  </si>
  <si>
    <t>STD_WINDOW_UVALUE_2.612_SHGC_0.64_VT_0.64</t>
  </si>
  <si>
    <t>STD_WINDOW_UVALUE_2.612_SHGC_0.49_VT_0.49_WEST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</si>
  <si>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</si>
  <si>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</si>
  <si>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</si>
  <si>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</si>
  <si>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</si>
  <si>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</si>
  <si>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</si>
  <si>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</si>
  <si>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</si>
  <si>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</si>
  <si>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Area of One Opening [m2]</t>
  </si>
  <si>
    <t>Area of Openings [m2]</t>
  </si>
  <si>
    <t>U-Factor [W/m2-K]</t>
  </si>
  <si>
    <t>Total or Average</t>
  </si>
  <si>
    <t>North Total or Average</t>
  </si>
  <si>
    <t>Non-North Total or Average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</si>
  <si>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</si>
  <si>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</si>
  <si>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</si>
  <si>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</si>
  <si>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</si>
  <si>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Coil:Heating:Water</t>
  </si>
  <si>
    <t>-</t>
  </si>
  <si>
    <t>Coil:Heating:Gas</t>
  </si>
  <si>
    <t>Total Efficiency [W/W]</t>
  </si>
  <si>
    <t>Delta Pressure [pa]</t>
  </si>
  <si>
    <t>Max Flow Rate [m3/s]</t>
  </si>
  <si>
    <t>Rated Power [W]</t>
  </si>
  <si>
    <t>CORE_BOTTOM</t>
  </si>
  <si>
    <t>PERIMETER_BOT_ZN_1</t>
  </si>
  <si>
    <t>PERIMETER_BOT_ZN_2</t>
  </si>
  <si>
    <t>PERIMETER_BOT_ZN_3</t>
  </si>
  <si>
    <t>PERIMETER_BOT_ZN_4</t>
  </si>
  <si>
    <t>CORE_MID</t>
  </si>
  <si>
    <t>PERIMETER_MID_ZN_1</t>
  </si>
  <si>
    <t>PERIMETER_MID_ZN_2</t>
  </si>
  <si>
    <t>PERIMETER_MID_ZN_3</t>
  </si>
  <si>
    <t>PERIMETER_MID_ZN_4</t>
  </si>
  <si>
    <t>CORE_TOP</t>
  </si>
  <si>
    <t>PERIMETER_TOP_ZN_1</t>
  </si>
  <si>
    <t>PERIMETER_TOP_ZN_2</t>
  </si>
  <si>
    <t>PERIMETER_TOP_ZN_3</t>
  </si>
  <si>
    <t>PERIMETER_TOP_ZN_4</t>
  </si>
  <si>
    <t>FIRSTFLOOR_PLENUM</t>
  </si>
  <si>
    <t>MIDFLOOR_PLENUM</t>
  </si>
  <si>
    <t>TOPFLOOR_PLENUM</t>
  </si>
  <si>
    <t>Chicago</t>
  </si>
  <si>
    <t>IEAD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</si>
  <si>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</si>
  <si>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</si>
  <si>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</si>
  <si>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</si>
  <si>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</si>
  <si>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</si>
  <si>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</si>
  <si>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</si>
  <si>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</si>
  <si>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</si>
  <si>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</si>
  <si>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</si>
  <si>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</si>
  <si>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Conditioned Total</t>
  </si>
  <si>
    <t>Unconditioned Total</t>
  </si>
  <si>
    <t>Control</t>
  </si>
  <si>
    <t>Head [pa]</t>
  </si>
  <si>
    <t>Power [W]</t>
  </si>
  <si>
    <t>Motor Efficiency [W/W]</t>
  </si>
  <si>
    <t>SWHSYS1 PUMP</t>
  </si>
  <si>
    <t>Pump:ConstantSpeed</t>
  </si>
  <si>
    <t>INTERMITTENT</t>
  </si>
  <si>
    <t>HEATSYS1 PUMP</t>
  </si>
  <si>
    <t>Pump:VariableSpeed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</si>
  <si>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</si>
  <si>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</si>
  <si>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</si>
  <si>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</si>
  <si>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</si>
  <si>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</si>
  <si>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</si>
  <si>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Coil:Cooling:DX:TwoSpeed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</si>
  <si>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</si>
  <si>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</si>
  <si>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</si>
  <si>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</si>
  <si>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</si>
  <si>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</si>
  <si>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</si>
  <si>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</si>
  <si>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</si>
  <si>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</si>
  <si>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</si>
  <si>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</si>
  <si>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</si>
  <si>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</si>
  <si>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</si>
  <si>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</si>
  <si>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</si>
  <si>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</si>
  <si>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</si>
  <si>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</si>
  <si>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</si>
  <si>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</si>
  <si>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</si>
  <si>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</si>
  <si>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</si>
  <si>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</si>
  <si>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</si>
  <si>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</si>
  <si>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</si>
  <si>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</si>
  <si>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</si>
  <si>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</si>
  <si>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</si>
  <si>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</si>
  <si>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</si>
  <si>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</si>
  <si>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[Invalid/Undefined]</t>
  </si>
  <si>
    <t>GENERATORS:ELECTRICITY [Invalid/Undefined]</t>
  </si>
  <si>
    <t>ELECTRICITYPRODUCED:FACILITY [Invalid/Undefined]</t>
  </si>
  <si>
    <t>23-JAN-16:15</t>
  </si>
  <si>
    <t>21-FEB-13:00</t>
  </si>
  <si>
    <t>27-MAR-15:30</t>
  </si>
  <si>
    <t>03-APR-15:15</t>
  </si>
  <si>
    <t>15-MAY-15:00</t>
  </si>
  <si>
    <t>26-JUN-15:30</t>
  </si>
  <si>
    <t>05-JUL-07:00</t>
  </si>
  <si>
    <t>21-AUG-15:15</t>
  </si>
  <si>
    <t>11-SEP-15:15</t>
  </si>
  <si>
    <t>10-OCT-15:30</t>
  </si>
  <si>
    <t>01-NOV-08:00</t>
  </si>
  <si>
    <t>19-DEC-13:00</t>
  </si>
  <si>
    <t>Electric</t>
  </si>
  <si>
    <t>Gas</t>
  </si>
  <si>
    <t>Other</t>
  </si>
  <si>
    <t>Cost ($)</t>
  </si>
  <si>
    <t>Cost per Total Building Area ($/m2)</t>
  </si>
  <si>
    <t>Cost per Net Conditioned Building Area ($/m2)</t>
  </si>
  <si>
    <t>03-JAN-08:00</t>
  </si>
  <si>
    <t>21-FEB-08:00</t>
  </si>
  <si>
    <t>29-MAR-07:45</t>
  </si>
  <si>
    <t>24-APR-07:00</t>
  </si>
  <si>
    <t>18-MAY-15:30</t>
  </si>
  <si>
    <t>12-JUN-15:30</t>
  </si>
  <si>
    <t>05-JUL-15:00</t>
  </si>
  <si>
    <t>28-AUG-15:30</t>
  </si>
  <si>
    <t>15-SEP-15:15</t>
  </si>
  <si>
    <t>30-OCT-08:00</t>
  </si>
  <si>
    <t>27-NOV-08:00</t>
  </si>
  <si>
    <t>20-DEC-08:00</t>
  </si>
  <si>
    <t>27-JAN-13:00</t>
  </si>
  <si>
    <t>28-FEB-13:00</t>
  </si>
  <si>
    <t>17-MAR-15:00</t>
  </si>
  <si>
    <t>17-APR-15:45</t>
  </si>
  <si>
    <t>30-MAY-15:30</t>
  </si>
  <si>
    <t>28-JUN-15:00</t>
  </si>
  <si>
    <t>11-JUL-15:00</t>
  </si>
  <si>
    <t>01-AUG-15:00</t>
  </si>
  <si>
    <t>11-SEP-15:45</t>
  </si>
  <si>
    <t>02-OCT-15:15</t>
  </si>
  <si>
    <t>13-NOV-13:00</t>
  </si>
  <si>
    <t>13-DEC-13:15</t>
  </si>
  <si>
    <t>24-JAN-08:00</t>
  </si>
  <si>
    <t>22-FEB-08:15</t>
  </si>
  <si>
    <t>30-MAR-07:00</t>
  </si>
  <si>
    <t>20-APR-15:00</t>
  </si>
  <si>
    <t>15-MAY-15:15</t>
  </si>
  <si>
    <t>19-JUN-15:15</t>
  </si>
  <si>
    <t>03-JUL-15:45</t>
  </si>
  <si>
    <t>14-AUG-15:30</t>
  </si>
  <si>
    <t>05-SEP-15:00</t>
  </si>
  <si>
    <t>02-OCT-12:00</t>
  </si>
  <si>
    <t>22-NOV-08:00</t>
  </si>
  <si>
    <t>26-DEC-08:00</t>
  </si>
  <si>
    <t>26-JAN-13:15</t>
  </si>
  <si>
    <t>13-FEB-12:30</t>
  </si>
  <si>
    <t>03-MAR-13:00</t>
  </si>
  <si>
    <t>13-APR-12:00</t>
  </si>
  <si>
    <t>30-MAY-07:00</t>
  </si>
  <si>
    <t>29-JUN-07:00</t>
  </si>
  <si>
    <t>11-JUL-07:00</t>
  </si>
  <si>
    <t>08-AUG-15:00</t>
  </si>
  <si>
    <t>25-SEP-15:15</t>
  </si>
  <si>
    <t>19-OCT-12:00</t>
  </si>
  <si>
    <t>09-NOV-13:15</t>
  </si>
  <si>
    <t>19-DEC-13:15</t>
  </si>
  <si>
    <t>18-JAN-13:00</t>
  </si>
  <si>
    <t>08-FEB-13:00</t>
  </si>
  <si>
    <t>31-MAR-12:00</t>
  </si>
  <si>
    <t>21-APR-15:30</t>
  </si>
  <si>
    <t>31-MAY-15:00</t>
  </si>
  <si>
    <t>27-JUN-15:00</t>
  </si>
  <si>
    <t>24-JUL-15:00</t>
  </si>
  <si>
    <t>04-AUG-15:15</t>
  </si>
  <si>
    <t>01-SEP-15:15</t>
  </si>
  <si>
    <t>06-OCT-12:00</t>
  </si>
  <si>
    <t>10-NOV-13:30</t>
  </si>
  <si>
    <t>05-DEC-13:00</t>
  </si>
  <si>
    <t>02-JAN-08:15</t>
  </si>
  <si>
    <t>15-FEB-16:15</t>
  </si>
  <si>
    <t>01-MAR-13:15</t>
  </si>
  <si>
    <t>28-APR-12:15</t>
  </si>
  <si>
    <t>26-MAY-12:00</t>
  </si>
  <si>
    <t>16-JUN-15:00</t>
  </si>
  <si>
    <t>03-JUL-12:00</t>
  </si>
  <si>
    <t>15-AUG-12:15</t>
  </si>
  <si>
    <t>28-SEP-15:30</t>
  </si>
  <si>
    <t>31-OCT-13:15</t>
  </si>
  <si>
    <t>16-NOV-16:00</t>
  </si>
  <si>
    <t>26-DEC-08:15</t>
  </si>
  <si>
    <t>09-JAN-08:00</t>
  </si>
  <si>
    <t>13-FEB-08:00</t>
  </si>
  <si>
    <t>10-MAR-08:00</t>
  </si>
  <si>
    <t>04-APR-07:00</t>
  </si>
  <si>
    <t>16-MAY-07:45</t>
  </si>
  <si>
    <t>25-JUL-15:30</t>
  </si>
  <si>
    <t>08-SEP-15:30</t>
  </si>
  <si>
    <t>03-OCT-07:00</t>
  </si>
  <si>
    <t>03-NOV-13:00</t>
  </si>
  <si>
    <t>08-DEC-08:00</t>
  </si>
  <si>
    <t>17-JAN-08:45</t>
  </si>
  <si>
    <t>14-FEB-16:15</t>
  </si>
  <si>
    <t>02-MAR-13:00</t>
  </si>
  <si>
    <t>29-JUN-15:30</t>
  </si>
  <si>
    <t>03-JUL-15:30</t>
  </si>
  <si>
    <t>01-AUG-15:15</t>
  </si>
  <si>
    <t>05-SEP-12:00</t>
  </si>
  <si>
    <t>11-OCT-15:00</t>
  </si>
  <si>
    <t>01-NOV-13:00</t>
  </si>
  <si>
    <t>04-DEC-08:30</t>
  </si>
  <si>
    <t>31-JAN-08:00</t>
  </si>
  <si>
    <t>29-MAR-12:00</t>
  </si>
  <si>
    <t>18-APR-15:00</t>
  </si>
  <si>
    <t>05-MAY-15:00</t>
  </si>
  <si>
    <t>28-JUN-15:15</t>
  </si>
  <si>
    <t>24-JUL-15:15</t>
  </si>
  <si>
    <t>07-AUG-15:15</t>
  </si>
  <si>
    <t>01-SEP-15:45</t>
  </si>
  <si>
    <t>17-OCT-12:00</t>
  </si>
  <si>
    <t>03-NOV-08:00</t>
  </si>
  <si>
    <t>29-DEC-08:45</t>
  </si>
  <si>
    <t>24-JAN-08:45</t>
  </si>
  <si>
    <t>13-FEB-08:30</t>
  </si>
  <si>
    <t>31-MAR-15:15</t>
  </si>
  <si>
    <t>10-APR-07:00</t>
  </si>
  <si>
    <t>30-MAY-12:45</t>
  </si>
  <si>
    <t>08-JUN-12:00</t>
  </si>
  <si>
    <t>03-JUL-15:15</t>
  </si>
  <si>
    <t>04-AUG-15:30</t>
  </si>
  <si>
    <t>07-SEP-12:00</t>
  </si>
  <si>
    <t>31-OCT-08:00</t>
  </si>
  <si>
    <t>02-NOV-08:00</t>
  </si>
  <si>
    <t>11-DEC-08:45</t>
  </si>
  <si>
    <t>11-JAN-08:45</t>
  </si>
  <si>
    <t>06-FEB-08:30</t>
  </si>
  <si>
    <t>30-MAR-12:00</t>
  </si>
  <si>
    <t>25-APR-12:00</t>
  </si>
  <si>
    <t>24-MAY-15:30</t>
  </si>
  <si>
    <t>27-JUN-15:15</t>
  </si>
  <si>
    <t>17-JUL-15:15</t>
  </si>
  <si>
    <t>30-AUG-12:00</t>
  </si>
  <si>
    <t>01-SEP-15:30</t>
  </si>
  <si>
    <t>05-OCT-15:15</t>
  </si>
  <si>
    <t>10-NOV-13:00</t>
  </si>
  <si>
    <t>06-DEC-08:30</t>
  </si>
  <si>
    <t>30-JAN-08:00</t>
  </si>
  <si>
    <t>27-FEB-08:00</t>
  </si>
  <si>
    <t>14-MAR-07:45</t>
  </si>
  <si>
    <t>14-APR-15:00</t>
  </si>
  <si>
    <t>31-MAY-12:30</t>
  </si>
  <si>
    <t>30-JUN-15:15</t>
  </si>
  <si>
    <t>18-JUL-07:00</t>
  </si>
  <si>
    <t>14-SEP-15:15</t>
  </si>
  <si>
    <t>06-OCT-15:15</t>
  </si>
  <si>
    <t>02-NOV-13:00</t>
  </si>
  <si>
    <t>20-JAN-08:00</t>
  </si>
  <si>
    <t>03-FEB-08:15</t>
  </si>
  <si>
    <t>30-MAR-15:30</t>
  </si>
  <si>
    <t>06-APR-15:00</t>
  </si>
  <si>
    <t>16-MAY-15:00</t>
  </si>
  <si>
    <t>26-JUN-15:15</t>
  </si>
  <si>
    <t>21-JUL-15:45</t>
  </si>
  <si>
    <t>08-AUG-15:45</t>
  </si>
  <si>
    <t>12-SEP-12:45</t>
  </si>
  <si>
    <t>06-OCT-15:30</t>
  </si>
  <si>
    <t>13-NOV-08:00</t>
  </si>
  <si>
    <t>21-DEC-08:45</t>
  </si>
  <si>
    <t>13-JAN-08:00</t>
  </si>
  <si>
    <t>24-FEB-08:00</t>
  </si>
  <si>
    <t>17-MAR-07:00</t>
  </si>
  <si>
    <t>18-APR-07:15</t>
  </si>
  <si>
    <t>14-JUN-11:45</t>
  </si>
  <si>
    <t>07-JUL-07:00</t>
  </si>
  <si>
    <t>14-AUG-07:00</t>
  </si>
  <si>
    <t>07-SEP-15:15</t>
  </si>
  <si>
    <t>27-OCT-12:45</t>
  </si>
  <si>
    <t>17-NOV-08:30</t>
  </si>
  <si>
    <t>18-JAN-08:15</t>
  </si>
  <si>
    <t>27-FEB-08:15</t>
  </si>
  <si>
    <t>31-MAR-07:15</t>
  </si>
  <si>
    <t>28-APR-07:45</t>
  </si>
  <si>
    <t>30-MAY-12:30</t>
  </si>
  <si>
    <t>21-JUN-15:15</t>
  </si>
  <si>
    <t>15-AUG-12:00</t>
  </si>
  <si>
    <t>25-SEP-07:00</t>
  </si>
  <si>
    <t>05-OCT-07:15</t>
  </si>
  <si>
    <t>14-NOV-08:45</t>
  </si>
  <si>
    <t>19-DEC-08:15</t>
  </si>
  <si>
    <t>HVAC Control - Economizer</t>
  </si>
  <si>
    <t>NoEconomizer</t>
  </si>
  <si>
    <t>DifferentialDryBulb</t>
  </si>
  <si>
    <t>Building Summary Medium Office new construction version 1.1_3.1</t>
  </si>
  <si>
    <t>INFIL_QUARTER_ON_SCH</t>
  </si>
  <si>
    <t>MinRelHumSetSch</t>
  </si>
  <si>
    <t>MaxRelHumSetSch</t>
  </si>
  <si>
    <t>Core_bottom Water Equipment Latent fract sched</t>
  </si>
  <si>
    <t>Core_bottom Water Equipment Sensible fract sched</t>
  </si>
  <si>
    <t>Core_bottom Water Equipment Temp Sched</t>
  </si>
  <si>
    <t>Core_bottom Water Equipment Hot Supply Temp Sched</t>
  </si>
  <si>
    <t>Core_mid Water Equipment Latent fract sched</t>
  </si>
  <si>
    <t>Core_mid Water Equipment Sensible fract sched</t>
  </si>
  <si>
    <t>Core_mid Water Equipment Temp Sched</t>
  </si>
  <si>
    <t>Core_mid Water Equipment Hot Supply Temp Sched</t>
  </si>
  <si>
    <t>Core_top Water Equipment Latent fract sched</t>
  </si>
  <si>
    <t>Core_top Water Equipment Sensible fract sched</t>
  </si>
  <si>
    <t>Core_top Water Equipment Temp Sched</t>
  </si>
  <si>
    <t>Core_top Water Equipment Hot Supply Temp Sched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</si>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</sst>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5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165" fontId="1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21" fillId="0" borderId="0" xfId="0" applyNumberFormat="1" applyFont="1" applyFill="1" applyAlignment="1">
      <alignment horizontal="center" vertical="top" wrapText="1"/>
    </xf>
    <xf numFmtId="4" fontId="2" fillId="0" borderId="0" xfId="5" applyNumberFormat="1"/>
    <xf numFmtId="165" fontId="2" fillId="0" borderId="0" xfId="5" applyNumberFormat="1"/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7" fontId="17" fillId="0" borderId="0" xfId="0" applyNumberFormat="1" applyFont="1" applyAlignment="1">
      <alignment horizontal="center" vertical="top" wrapText="1"/>
    </xf>
    <xf numFmtId="166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5.7096247960848522E-2"/>
          <c:w val="0.8479467258601554"/>
          <c:h val="0.7324632952691679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166227.77777777778</c:v>
                </c:pt>
                <c:pt idx="1">
                  <c:v>136855.55555555556</c:v>
                </c:pt>
                <c:pt idx="2">
                  <c:v>119952.77777777778</c:v>
                </c:pt>
                <c:pt idx="3">
                  <c:v>97891.666666666672</c:v>
                </c:pt>
                <c:pt idx="4">
                  <c:v>59872.222222222219</c:v>
                </c:pt>
                <c:pt idx="5">
                  <c:v>88591.666666666672</c:v>
                </c:pt>
                <c:pt idx="6">
                  <c:v>26516.666666666668</c:v>
                </c:pt>
                <c:pt idx="7">
                  <c:v>96450</c:v>
                </c:pt>
                <c:pt idx="8">
                  <c:v>66758.333333333328</c:v>
                </c:pt>
                <c:pt idx="9">
                  <c:v>25466.666666666668</c:v>
                </c:pt>
                <c:pt idx="10">
                  <c:v>62022.222222222219</c:v>
                </c:pt>
                <c:pt idx="11">
                  <c:v>49386.111111111109</c:v>
                </c:pt>
                <c:pt idx="12">
                  <c:v>55852.777777777781</c:v>
                </c:pt>
                <c:pt idx="13">
                  <c:v>37452.777777777781</c:v>
                </c:pt>
                <c:pt idx="14">
                  <c:v>33255.555555555555</c:v>
                </c:pt>
                <c:pt idx="15">
                  <c:v>26941.666666666668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153491.66666666666</c:v>
                </c:pt>
                <c:pt idx="1">
                  <c:v>153491.66666666666</c:v>
                </c:pt>
                <c:pt idx="2">
                  <c:v>153491.66666666666</c:v>
                </c:pt>
                <c:pt idx="3">
                  <c:v>153491.66666666666</c:v>
                </c:pt>
                <c:pt idx="4">
                  <c:v>153491.66666666666</c:v>
                </c:pt>
                <c:pt idx="5">
                  <c:v>153491.66666666666</c:v>
                </c:pt>
                <c:pt idx="6">
                  <c:v>153491.66666666666</c:v>
                </c:pt>
                <c:pt idx="7">
                  <c:v>153491.66666666666</c:v>
                </c:pt>
                <c:pt idx="8">
                  <c:v>153491.66666666666</c:v>
                </c:pt>
                <c:pt idx="9">
                  <c:v>153491.66666666666</c:v>
                </c:pt>
                <c:pt idx="10">
                  <c:v>153491.66666666666</c:v>
                </c:pt>
                <c:pt idx="11">
                  <c:v>153491.66666666666</c:v>
                </c:pt>
                <c:pt idx="12">
                  <c:v>153491.66666666666</c:v>
                </c:pt>
                <c:pt idx="13">
                  <c:v>153491.66666666666</c:v>
                </c:pt>
                <c:pt idx="14">
                  <c:v>153491.66666666666</c:v>
                </c:pt>
                <c:pt idx="15">
                  <c:v>153491.66666666666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11933.333333333334</c:v>
                </c:pt>
                <c:pt idx="1">
                  <c:v>11911.111111111111</c:v>
                </c:pt>
                <c:pt idx="2">
                  <c:v>11908.333333333334</c:v>
                </c:pt>
                <c:pt idx="3">
                  <c:v>11927.777777777777</c:v>
                </c:pt>
                <c:pt idx="4">
                  <c:v>11925</c:v>
                </c:pt>
                <c:pt idx="5">
                  <c:v>11913.888888888889</c:v>
                </c:pt>
                <c:pt idx="6">
                  <c:v>11902.777777777777</c:v>
                </c:pt>
                <c:pt idx="7">
                  <c:v>11913.888888888889</c:v>
                </c:pt>
                <c:pt idx="8">
                  <c:v>11911.111111111111</c:v>
                </c:pt>
                <c:pt idx="9">
                  <c:v>11894.444444444445</c:v>
                </c:pt>
                <c:pt idx="10">
                  <c:v>11897.222222222223</c:v>
                </c:pt>
                <c:pt idx="11">
                  <c:v>11900</c:v>
                </c:pt>
                <c:pt idx="12">
                  <c:v>11908.333333333334</c:v>
                </c:pt>
                <c:pt idx="13">
                  <c:v>11891.666666666666</c:v>
                </c:pt>
                <c:pt idx="14">
                  <c:v>11888.888888888889</c:v>
                </c:pt>
                <c:pt idx="15">
                  <c:v>11819.444444444445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223900</c:v>
                </c:pt>
                <c:pt idx="1">
                  <c:v>223900</c:v>
                </c:pt>
                <c:pt idx="2">
                  <c:v>223900</c:v>
                </c:pt>
                <c:pt idx="3">
                  <c:v>223900</c:v>
                </c:pt>
                <c:pt idx="4">
                  <c:v>223900</c:v>
                </c:pt>
                <c:pt idx="5">
                  <c:v>223900</c:v>
                </c:pt>
                <c:pt idx="6">
                  <c:v>223900</c:v>
                </c:pt>
                <c:pt idx="7">
                  <c:v>223900</c:v>
                </c:pt>
                <c:pt idx="8">
                  <c:v>223900</c:v>
                </c:pt>
                <c:pt idx="9">
                  <c:v>223900</c:v>
                </c:pt>
                <c:pt idx="10">
                  <c:v>223900</c:v>
                </c:pt>
                <c:pt idx="11">
                  <c:v>223900</c:v>
                </c:pt>
                <c:pt idx="12">
                  <c:v>223900</c:v>
                </c:pt>
                <c:pt idx="13">
                  <c:v>223900</c:v>
                </c:pt>
                <c:pt idx="14">
                  <c:v>223900</c:v>
                </c:pt>
                <c:pt idx="15">
                  <c:v>223900</c:v>
                </c:pt>
              </c:numCache>
            </c:numRef>
          </c:val>
        </c:ser>
        <c:ser>
          <c:idx val="3"/>
          <c:order val="4"/>
          <c:tx>
            <c:strRef>
              <c:f>LocationSummary!$B$65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29744.444444444445</c:v>
                </c:pt>
                <c:pt idx="1">
                  <c:v>29505.555555555555</c:v>
                </c:pt>
                <c:pt idx="2">
                  <c:v>34886.111111111109</c:v>
                </c:pt>
                <c:pt idx="3">
                  <c:v>28569.444444444445</c:v>
                </c:pt>
                <c:pt idx="4">
                  <c:v>24150</c:v>
                </c:pt>
                <c:pt idx="5">
                  <c:v>33197.222222222219</c:v>
                </c:pt>
                <c:pt idx="6">
                  <c:v>22875</c:v>
                </c:pt>
                <c:pt idx="7">
                  <c:v>31597.222222222223</c:v>
                </c:pt>
                <c:pt idx="8">
                  <c:v>34061.111111111109</c:v>
                </c:pt>
                <c:pt idx="9">
                  <c:v>27141.666666666668</c:v>
                </c:pt>
                <c:pt idx="10">
                  <c:v>31469.444444444445</c:v>
                </c:pt>
                <c:pt idx="11">
                  <c:v>31586.111111111109</c:v>
                </c:pt>
                <c:pt idx="12">
                  <c:v>32794.444444444445</c:v>
                </c:pt>
                <c:pt idx="13">
                  <c:v>30702.777777777777</c:v>
                </c:pt>
                <c:pt idx="14">
                  <c:v>33169.444444444445</c:v>
                </c:pt>
                <c:pt idx="15">
                  <c:v>34022.222222222219</c:v>
                </c:pt>
              </c:numCache>
            </c:numRef>
          </c:val>
        </c:ser>
        <c:ser>
          <c:idx val="0"/>
          <c:order val="5"/>
          <c:tx>
            <c:strRef>
              <c:f>LocationSummary!$B$66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86.111111111111114</c:v>
                </c:pt>
                <c:pt idx="1">
                  <c:v>244.44444444444446</c:v>
                </c:pt>
                <c:pt idx="2">
                  <c:v>213.88888888888889</c:v>
                </c:pt>
                <c:pt idx="3">
                  <c:v>313.88888888888891</c:v>
                </c:pt>
                <c:pt idx="4">
                  <c:v>150</c:v>
                </c:pt>
                <c:pt idx="5">
                  <c:v>227.77777777777777</c:v>
                </c:pt>
                <c:pt idx="6">
                  <c:v>333.33333333333331</c:v>
                </c:pt>
                <c:pt idx="7">
                  <c:v>475</c:v>
                </c:pt>
                <c:pt idx="8">
                  <c:v>338.88888888888891</c:v>
                </c:pt>
                <c:pt idx="9">
                  <c:v>450</c:v>
                </c:pt>
                <c:pt idx="10">
                  <c:v>622.22222222222217</c:v>
                </c:pt>
                <c:pt idx="11">
                  <c:v>494.44444444444446</c:v>
                </c:pt>
                <c:pt idx="12">
                  <c:v>886.11111111111109</c:v>
                </c:pt>
                <c:pt idx="13">
                  <c:v>766.66666666666663</c:v>
                </c:pt>
                <c:pt idx="14">
                  <c:v>1061.1111111111111</c:v>
                </c:pt>
                <c:pt idx="15">
                  <c:v>1888.8888888888889</c:v>
                </c:pt>
              </c:numCache>
            </c:numRef>
          </c:val>
        </c:ser>
        <c:overlap val="100"/>
        <c:axId val="75920896"/>
        <c:axId val="75922432"/>
      </c:barChart>
      <c:catAx>
        <c:axId val="759208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22432"/>
        <c:crosses val="autoZero"/>
        <c:auto val="1"/>
        <c:lblAlgn val="ctr"/>
        <c:lblOffset val="50"/>
        <c:tickLblSkip val="1"/>
        <c:tickMarkSkip val="1"/>
      </c:catAx>
      <c:valAx>
        <c:axId val="75922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53996737357259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208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612652608213097"/>
          <c:y val="6.9059271343121523E-2"/>
          <c:w val="0.4495005549389568"/>
          <c:h val="0.1500815660685153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74E-2"/>
          <c:y val="9.6247960848287226E-2"/>
          <c:w val="0.89900110987791171"/>
          <c:h val="0.776508972267538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Schedules!$D$49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Schedules!$D$50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55597824"/>
        <c:axId val="156469120"/>
      </c:barChart>
      <c:catAx>
        <c:axId val="15559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69120"/>
        <c:crosses val="autoZero"/>
        <c:auto val="1"/>
        <c:lblAlgn val="ctr"/>
        <c:lblOffset val="100"/>
        <c:tickLblSkip val="1"/>
        <c:tickMarkSkip val="1"/>
      </c:catAx>
      <c:valAx>
        <c:axId val="15646912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75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978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49426563078064"/>
          <c:y val="1.5769439912996203E-2"/>
          <c:w val="0.22752497225305113"/>
          <c:h val="0.1517128874388257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5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42150</c:v>
                </c:pt>
                <c:pt idx="1">
                  <c:v>432530</c:v>
                </c:pt>
                <c:pt idx="2">
                  <c:v>411760</c:v>
                </c:pt>
                <c:pt idx="3">
                  <c:v>604070</c:v>
                </c:pt>
                <c:pt idx="4">
                  <c:v>229910</c:v>
                </c:pt>
                <c:pt idx="5">
                  <c:v>431980</c:v>
                </c:pt>
                <c:pt idx="6">
                  <c:v>651310</c:v>
                </c:pt>
                <c:pt idx="7">
                  <c:v>967620</c:v>
                </c:pt>
                <c:pt idx="8">
                  <c:v>654580</c:v>
                </c:pt>
                <c:pt idx="9">
                  <c:v>961770</c:v>
                </c:pt>
                <c:pt idx="10">
                  <c:v>1223800</c:v>
                </c:pt>
                <c:pt idx="11">
                  <c:v>909560</c:v>
                </c:pt>
                <c:pt idx="12">
                  <c:v>1575020</c:v>
                </c:pt>
                <c:pt idx="13">
                  <c:v>1365750</c:v>
                </c:pt>
                <c:pt idx="14">
                  <c:v>1833440</c:v>
                </c:pt>
                <c:pt idx="15">
                  <c:v>2979390</c:v>
                </c:pt>
              </c:numCache>
            </c:numRef>
          </c:val>
        </c:ser>
        <c:ser>
          <c:idx val="4"/>
          <c:order val="1"/>
          <c:tx>
            <c:strRef>
              <c:f>LocationSummary!$B$86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27750</c:v>
                </c:pt>
                <c:pt idx="1">
                  <c:v>31690</c:v>
                </c:pt>
                <c:pt idx="2">
                  <c:v>29420</c:v>
                </c:pt>
                <c:pt idx="3">
                  <c:v>35500</c:v>
                </c:pt>
                <c:pt idx="4">
                  <c:v>34770</c:v>
                </c:pt>
                <c:pt idx="5">
                  <c:v>32150</c:v>
                </c:pt>
                <c:pt idx="6">
                  <c:v>38020</c:v>
                </c:pt>
                <c:pt idx="7">
                  <c:v>38480</c:v>
                </c:pt>
                <c:pt idx="8">
                  <c:v>37920</c:v>
                </c:pt>
                <c:pt idx="9">
                  <c:v>40050</c:v>
                </c:pt>
                <c:pt idx="10">
                  <c:v>41110</c:v>
                </c:pt>
                <c:pt idx="11">
                  <c:v>40980</c:v>
                </c:pt>
                <c:pt idx="12">
                  <c:v>43380</c:v>
                </c:pt>
                <c:pt idx="13">
                  <c:v>43790</c:v>
                </c:pt>
                <c:pt idx="14">
                  <c:v>47120</c:v>
                </c:pt>
                <c:pt idx="15">
                  <c:v>51640</c:v>
                </c:pt>
              </c:numCache>
            </c:numRef>
          </c:val>
        </c:ser>
        <c:overlap val="100"/>
        <c:axId val="76559872"/>
        <c:axId val="76561408"/>
      </c:barChart>
      <c:catAx>
        <c:axId val="7655987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1408"/>
        <c:crosses val="autoZero"/>
        <c:auto val="1"/>
        <c:lblAlgn val="ctr"/>
        <c:lblOffset val="50"/>
        <c:tickLblSkip val="1"/>
        <c:tickMarkSkip val="1"/>
      </c:catAx>
      <c:valAx>
        <c:axId val="765614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1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598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14"/>
          <c:y val="5.1114736269711802E-2"/>
          <c:w val="0.24306326304106593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5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LocationSummary!$B$126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0.00</c:formatCode>
                <c:ptCount val="16"/>
                <c:pt idx="0">
                  <c:v>120.11183836826778</c:v>
                </c:pt>
                <c:pt idx="1">
                  <c:v>98.888239910561424</c:v>
                </c:pt>
                <c:pt idx="2">
                  <c:v>86.674735407521595</c:v>
                </c:pt>
                <c:pt idx="3">
                  <c:v>70.733954345378237</c:v>
                </c:pt>
                <c:pt idx="4">
                  <c:v>43.262099598770824</c:v>
                </c:pt>
                <c:pt idx="5">
                  <c:v>64.01401793187334</c:v>
                </c:pt>
                <c:pt idx="6">
                  <c:v>19.160248806247857</c:v>
                </c:pt>
                <c:pt idx="7">
                  <c:v>69.692243772316999</c:v>
                </c:pt>
                <c:pt idx="8">
                  <c:v>48.237823125974728</c:v>
                </c:pt>
                <c:pt idx="9">
                  <c:v>18.401546307948916</c:v>
                </c:pt>
                <c:pt idx="10">
                  <c:v>44.815633285763894</c:v>
                </c:pt>
                <c:pt idx="11">
                  <c:v>35.685110363113409</c:v>
                </c:pt>
                <c:pt idx="12">
                  <c:v>40.357754320891019</c:v>
                </c:pt>
                <c:pt idx="13">
                  <c:v>27.062396255461959</c:v>
                </c:pt>
                <c:pt idx="14">
                  <c:v>24.029593411732595</c:v>
                </c:pt>
                <c:pt idx="15">
                  <c:v>19.46734267460695</c:v>
                </c:pt>
              </c:numCache>
            </c:numRef>
          </c:val>
        </c:ser>
        <c:ser>
          <c:idx val="3"/>
          <c:order val="1"/>
          <c:tx>
            <c:strRef>
              <c:f>LocationSummary!$B$127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110.90905806482692</c:v>
                </c:pt>
                <c:pt idx="1">
                  <c:v>110.90905806482692</c:v>
                </c:pt>
                <c:pt idx="2">
                  <c:v>110.90905806482692</c:v>
                </c:pt>
                <c:pt idx="3">
                  <c:v>110.90905806482692</c:v>
                </c:pt>
                <c:pt idx="4">
                  <c:v>110.90905806482692</c:v>
                </c:pt>
                <c:pt idx="5">
                  <c:v>110.90905806482692</c:v>
                </c:pt>
                <c:pt idx="6">
                  <c:v>110.90905806482692</c:v>
                </c:pt>
                <c:pt idx="7">
                  <c:v>110.90905806482692</c:v>
                </c:pt>
                <c:pt idx="8">
                  <c:v>110.90905806482692</c:v>
                </c:pt>
                <c:pt idx="9">
                  <c:v>110.90905806482692</c:v>
                </c:pt>
                <c:pt idx="10">
                  <c:v>110.90905806482692</c:v>
                </c:pt>
                <c:pt idx="11">
                  <c:v>110.90905806482692</c:v>
                </c:pt>
                <c:pt idx="12">
                  <c:v>110.90905806482692</c:v>
                </c:pt>
                <c:pt idx="13">
                  <c:v>110.90905806482692</c:v>
                </c:pt>
                <c:pt idx="14">
                  <c:v>110.90905806482692</c:v>
                </c:pt>
                <c:pt idx="15">
                  <c:v>110.90905806482692</c:v>
                </c:pt>
              </c:numCache>
            </c:numRef>
          </c:val>
        </c:ser>
        <c:ser>
          <c:idx val="1"/>
          <c:order val="2"/>
          <c:tx>
            <c:strRef>
              <c:f>LocationSummary!$B$128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8.622714107651456</c:v>
                </c:pt>
                <c:pt idx="1">
                  <c:v>8.6066569119202612</c:v>
                </c:pt>
                <c:pt idx="2">
                  <c:v>8.604649762453862</c:v>
                </c:pt>
                <c:pt idx="3">
                  <c:v>8.6186998087186559</c:v>
                </c:pt>
                <c:pt idx="4">
                  <c:v>8.6166926592522568</c:v>
                </c:pt>
                <c:pt idx="5">
                  <c:v>8.6086640613866603</c:v>
                </c:pt>
                <c:pt idx="6">
                  <c:v>8.600635463521062</c:v>
                </c:pt>
                <c:pt idx="7">
                  <c:v>8.6086640613866603</c:v>
                </c:pt>
                <c:pt idx="8">
                  <c:v>8.6066569119202612</c:v>
                </c:pt>
                <c:pt idx="9">
                  <c:v>8.5946140151218646</c:v>
                </c:pt>
                <c:pt idx="10">
                  <c:v>8.5966211645882638</c:v>
                </c:pt>
                <c:pt idx="11">
                  <c:v>8.5986283140546629</c:v>
                </c:pt>
                <c:pt idx="12">
                  <c:v>8.604649762453862</c:v>
                </c:pt>
                <c:pt idx="13">
                  <c:v>8.5926068656554655</c:v>
                </c:pt>
                <c:pt idx="14">
                  <c:v>8.5905997161890664</c:v>
                </c:pt>
                <c:pt idx="15">
                  <c:v>8.5404209795290829</c:v>
                </c:pt>
              </c:numCache>
            </c:numRef>
          </c:val>
        </c:ser>
        <c:ser>
          <c:idx val="7"/>
          <c:order val="3"/>
          <c:tx>
            <c:strRef>
              <c:f>LocationSummary!$B$129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161.78427558965035</c:v>
                </c:pt>
                <c:pt idx="1">
                  <c:v>161.78427558965035</c:v>
                </c:pt>
                <c:pt idx="2">
                  <c:v>161.78427558965035</c:v>
                </c:pt>
                <c:pt idx="3">
                  <c:v>161.78427558965035</c:v>
                </c:pt>
                <c:pt idx="4">
                  <c:v>161.78427558965035</c:v>
                </c:pt>
                <c:pt idx="5">
                  <c:v>161.78427558965035</c:v>
                </c:pt>
                <c:pt idx="6">
                  <c:v>161.78427558965035</c:v>
                </c:pt>
                <c:pt idx="7">
                  <c:v>161.78427558965035</c:v>
                </c:pt>
                <c:pt idx="8">
                  <c:v>161.78427558965035</c:v>
                </c:pt>
                <c:pt idx="9">
                  <c:v>161.78427558965035</c:v>
                </c:pt>
                <c:pt idx="10">
                  <c:v>161.78427558965035</c:v>
                </c:pt>
                <c:pt idx="11">
                  <c:v>161.78427558965035</c:v>
                </c:pt>
                <c:pt idx="12">
                  <c:v>161.78427558965035</c:v>
                </c:pt>
                <c:pt idx="13">
                  <c:v>161.78427558965035</c:v>
                </c:pt>
                <c:pt idx="14">
                  <c:v>161.78427558965035</c:v>
                </c:pt>
                <c:pt idx="15">
                  <c:v>161.78427558965035</c:v>
                </c:pt>
              </c:numCache>
            </c:numRef>
          </c:val>
        </c:ser>
        <c:ser>
          <c:idx val="6"/>
          <c:order val="4"/>
          <c:tx>
            <c:strRef>
              <c:f>LocationSummary!$B$131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21.49255648620386</c:v>
                </c:pt>
                <c:pt idx="1">
                  <c:v>21.319941632093517</c:v>
                </c:pt>
                <c:pt idx="2">
                  <c:v>25.207790148508991</c:v>
                </c:pt>
                <c:pt idx="3">
                  <c:v>20.643532261916949</c:v>
                </c:pt>
                <c:pt idx="4">
                  <c:v>17.450157460875641</c:v>
                </c:pt>
                <c:pt idx="5">
                  <c:v>23.987443272938208</c:v>
                </c:pt>
                <c:pt idx="6">
                  <c:v>16.528875855798354</c:v>
                </c:pt>
                <c:pt idx="7">
                  <c:v>22.831325180292204</c:v>
                </c:pt>
                <c:pt idx="8">
                  <c:v>24.611666756988395</c:v>
                </c:pt>
                <c:pt idx="9">
                  <c:v>19.611857436187702</c:v>
                </c:pt>
                <c:pt idx="10">
                  <c:v>22.738996304837833</c:v>
                </c:pt>
                <c:pt idx="11">
                  <c:v>22.823296582426604</c:v>
                </c:pt>
                <c:pt idx="12">
                  <c:v>23.696406600310308</c:v>
                </c:pt>
                <c:pt idx="13">
                  <c:v>22.185023052111625</c:v>
                </c:pt>
                <c:pt idx="14">
                  <c:v>23.967371778274213</c:v>
                </c:pt>
                <c:pt idx="15">
                  <c:v>24.583566664458804</c:v>
                </c:pt>
              </c:numCache>
            </c:numRef>
          </c:val>
        </c:ser>
        <c:ser>
          <c:idx val="9"/>
          <c:order val="5"/>
          <c:tx>
            <c:strRef>
              <c:f>LocationSummary!$B$132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6.222163345837875E-2</c:v>
                </c:pt>
                <c:pt idx="1">
                  <c:v>0.17662915304313967</c:v>
                </c:pt>
                <c:pt idx="2">
                  <c:v>0.15455050891274721</c:v>
                </c:pt>
                <c:pt idx="3">
                  <c:v>0.22680788970312254</c:v>
                </c:pt>
                <c:pt idx="4">
                  <c:v>0.10838607118556298</c:v>
                </c:pt>
                <c:pt idx="5">
                  <c:v>0.16458625624474379</c:v>
                </c:pt>
                <c:pt idx="6">
                  <c:v>0.24085793596791774</c:v>
                </c:pt>
                <c:pt idx="7">
                  <c:v>0.34322255875428276</c:v>
                </c:pt>
                <c:pt idx="8">
                  <c:v>0.24487223490071638</c:v>
                </c:pt>
                <c:pt idx="9">
                  <c:v>0.32515821355668895</c:v>
                </c:pt>
                <c:pt idx="10">
                  <c:v>0.44960148047344645</c:v>
                </c:pt>
                <c:pt idx="11">
                  <c:v>0.35727260501907798</c:v>
                </c:pt>
                <c:pt idx="12">
                  <c:v>0.64028067978138137</c:v>
                </c:pt>
                <c:pt idx="13">
                  <c:v>0.55397325272621079</c:v>
                </c:pt>
                <c:pt idx="14">
                  <c:v>0.76673109616453816</c:v>
                </c:pt>
                <c:pt idx="15">
                  <c:v>1.3648616371515339</c:v>
                </c:pt>
              </c:numCache>
            </c:numRef>
          </c:val>
        </c:ser>
        <c:ser>
          <c:idx val="0"/>
          <c:order val="6"/>
          <c:tx>
            <c:strRef>
              <c:f>LocationSummary!$B$141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0.00</c:formatCode>
                <c:ptCount val="16"/>
                <c:pt idx="0">
                  <c:v>8.4601350008731107</c:v>
                </c:pt>
                <c:pt idx="1">
                  <c:v>86.815235870169545</c:v>
                </c:pt>
                <c:pt idx="2">
                  <c:v>82.646386428458172</c:v>
                </c:pt>
                <c:pt idx="3">
                  <c:v>121.24587781678339</c:v>
                </c:pt>
                <c:pt idx="4">
                  <c:v>46.146373381986642</c:v>
                </c:pt>
                <c:pt idx="5">
                  <c:v>86.704842649517587</c:v>
                </c:pt>
                <c:pt idx="6">
                  <c:v>130.72765189605374</c:v>
                </c:pt>
                <c:pt idx="7">
                  <c:v>194.21579666773047</c:v>
                </c:pt>
                <c:pt idx="8">
                  <c:v>131.38398977156632</c:v>
                </c:pt>
                <c:pt idx="9">
                  <c:v>193.04161422988687</c:v>
                </c:pt>
                <c:pt idx="10">
                  <c:v>245.63495169794811</c:v>
                </c:pt>
                <c:pt idx="11">
                  <c:v>182.56228686581605</c:v>
                </c:pt>
                <c:pt idx="12">
                  <c:v>316.13005525682485</c:v>
                </c:pt>
                <c:pt idx="13">
                  <c:v>274.12643837348639</c:v>
                </c:pt>
                <c:pt idx="14">
                  <c:v>367.99881176751592</c:v>
                </c:pt>
                <c:pt idx="15">
                  <c:v>598.00810486954538</c:v>
                </c:pt>
              </c:numCache>
            </c:numRef>
          </c:val>
        </c:ser>
        <c:ser>
          <c:idx val="5"/>
          <c:order val="7"/>
          <c:tx>
            <c:strRef>
              <c:f>LocationSummary!$B$152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5.5698397692580981</c:v>
                </c:pt>
                <c:pt idx="1">
                  <c:v>6.360656659019428</c:v>
                </c:pt>
                <c:pt idx="2">
                  <c:v>5.9050337301467835</c:v>
                </c:pt>
                <c:pt idx="3">
                  <c:v>7.1253806057175666</c:v>
                </c:pt>
                <c:pt idx="4">
                  <c:v>6.978858694670417</c:v>
                </c:pt>
                <c:pt idx="5">
                  <c:v>6.4529855344737959</c:v>
                </c:pt>
                <c:pt idx="6">
                  <c:v>7.6311822712501938</c:v>
                </c:pt>
                <c:pt idx="7">
                  <c:v>7.7235111467045625</c:v>
                </c:pt>
                <c:pt idx="8">
                  <c:v>7.6111107765862007</c:v>
                </c:pt>
                <c:pt idx="9">
                  <c:v>8.0386336129292548</c:v>
                </c:pt>
                <c:pt idx="10">
                  <c:v>8.2513914563675819</c:v>
                </c:pt>
                <c:pt idx="11">
                  <c:v>8.2252985133043914</c:v>
                </c:pt>
                <c:pt idx="12">
                  <c:v>8.7070143852402264</c:v>
                </c:pt>
                <c:pt idx="13">
                  <c:v>8.7893075133625977</c:v>
                </c:pt>
                <c:pt idx="14">
                  <c:v>9.4576882856735693</c:v>
                </c:pt>
                <c:pt idx="15">
                  <c:v>10.36491984448606</c:v>
                </c:pt>
              </c:numCache>
            </c:numRef>
          </c:val>
        </c:ser>
        <c:overlap val="100"/>
        <c:axId val="76671232"/>
        <c:axId val="76677504"/>
      </c:barChart>
      <c:catAx>
        <c:axId val="7667123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7504"/>
        <c:crosses val="autoZero"/>
        <c:auto val="1"/>
        <c:lblAlgn val="ctr"/>
        <c:lblOffset val="50"/>
        <c:tickLblSkip val="1"/>
        <c:tickMarkSkip val="1"/>
      </c:catAx>
      <c:valAx>
        <c:axId val="76677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12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1616722160562352"/>
          <c:y val="4.7852093529092039E-2"/>
          <c:w val="0.42693303736589039"/>
          <c:h val="0.387166938553561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61339252682205"/>
          <c:y val="4.2414355628058717E-2"/>
          <c:w val="0.79615242323344448"/>
          <c:h val="0.7636135695109889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LocationSummary!$C$220:$R$220</c:f>
              <c:numCache>
                <c:formatCode>#,##0.00</c:formatCode>
                <c:ptCount val="16"/>
                <c:pt idx="0">
                  <c:v>174.77</c:v>
                </c:pt>
                <c:pt idx="1">
                  <c:v>174.77</c:v>
                </c:pt>
                <c:pt idx="2">
                  <c:v>174.77</c:v>
                </c:pt>
                <c:pt idx="3">
                  <c:v>174.77</c:v>
                </c:pt>
                <c:pt idx="4">
                  <c:v>174.77</c:v>
                </c:pt>
                <c:pt idx="5">
                  <c:v>174.77</c:v>
                </c:pt>
                <c:pt idx="6">
                  <c:v>174.77</c:v>
                </c:pt>
                <c:pt idx="7">
                  <c:v>174.77</c:v>
                </c:pt>
                <c:pt idx="8">
                  <c:v>174.77</c:v>
                </c:pt>
                <c:pt idx="9">
                  <c:v>174.77</c:v>
                </c:pt>
                <c:pt idx="10">
                  <c:v>174.77</c:v>
                </c:pt>
                <c:pt idx="11">
                  <c:v>174.77</c:v>
                </c:pt>
                <c:pt idx="12">
                  <c:v>174.77</c:v>
                </c:pt>
                <c:pt idx="13">
                  <c:v>174.77</c:v>
                </c:pt>
                <c:pt idx="14">
                  <c:v>174.77</c:v>
                </c:pt>
                <c:pt idx="15">
                  <c:v>174.77</c:v>
                </c:pt>
              </c:numCache>
            </c:numRef>
          </c:val>
        </c:ser>
        <c:ser>
          <c:idx val="0"/>
          <c:order val="1"/>
          <c:tx>
            <c:strRef>
              <c:f>LocationSummary!$B$228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LocationSummary!$C$228:$R$228</c:f>
              <c:numCache>
                <c:formatCode>#,##0.00</c:formatCode>
                <c:ptCount val="16"/>
                <c:pt idx="0">
                  <c:v>310.11162910000002</c:v>
                </c:pt>
                <c:pt idx="1">
                  <c:v>904.52417150000008</c:v>
                </c:pt>
                <c:pt idx="2">
                  <c:v>16169.6</c:v>
                </c:pt>
                <c:pt idx="3">
                  <c:v>3222.3</c:v>
                </c:pt>
                <c:pt idx="4">
                  <c:v>8313.41</c:v>
                </c:pt>
                <c:pt idx="5">
                  <c:v>14027.6</c:v>
                </c:pt>
                <c:pt idx="6">
                  <c:v>7708.18</c:v>
                </c:pt>
                <c:pt idx="7">
                  <c:v>117.56577009999999</c:v>
                </c:pt>
                <c:pt idx="8">
                  <c:v>2227.09</c:v>
                </c:pt>
                <c:pt idx="9">
                  <c:v>4519.33</c:v>
                </c:pt>
                <c:pt idx="10">
                  <c:v>749.96849629999997</c:v>
                </c:pt>
                <c:pt idx="11">
                  <c:v>2137.61</c:v>
                </c:pt>
                <c:pt idx="12">
                  <c:v>742.87831030000007</c:v>
                </c:pt>
                <c:pt idx="13">
                  <c:v>29024.5</c:v>
                </c:pt>
                <c:pt idx="14">
                  <c:v>708.64177070000005</c:v>
                </c:pt>
                <c:pt idx="15">
                  <c:v>461.86125890000005</c:v>
                </c:pt>
              </c:numCache>
            </c:numRef>
          </c:val>
        </c:ser>
        <c:overlap val="100"/>
        <c:axId val="79517568"/>
        <c:axId val="79519104"/>
      </c:barChart>
      <c:catAx>
        <c:axId val="795175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19104"/>
        <c:crosses val="autoZero"/>
        <c:auto val="1"/>
        <c:lblAlgn val="ctr"/>
        <c:lblOffset val="10"/>
        <c:tickLblSkip val="1"/>
        <c:tickMarkSkip val="1"/>
      </c:catAx>
      <c:valAx>
        <c:axId val="79519104"/>
        <c:scaling>
          <c:orientation val="minMax"/>
          <c:max val="3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17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967991237499305"/>
          <c:y val="7.6128330614464376E-2"/>
          <c:w val="0.26323717304482336"/>
          <c:h val="0.13155763359922587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197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LocationSummary!$C$222:$R$222</c:f>
              <c:numCache>
                <c:formatCode>#,##0.00</c:formatCode>
                <c:ptCount val="16"/>
                <c:pt idx="0">
                  <c:v>161801.75080000001</c:v>
                </c:pt>
                <c:pt idx="1">
                  <c:v>193799.6728</c:v>
                </c:pt>
                <c:pt idx="2">
                  <c:v>172281.96179999999</c:v>
                </c:pt>
                <c:pt idx="3">
                  <c:v>170509.74600000001</c:v>
                </c:pt>
                <c:pt idx="4">
                  <c:v>60107.548699999999</c:v>
                </c:pt>
                <c:pt idx="5">
                  <c:v>180825.359</c:v>
                </c:pt>
                <c:pt idx="6">
                  <c:v>63736.805399999997</c:v>
                </c:pt>
                <c:pt idx="7">
                  <c:v>157880.69779999999</c:v>
                </c:pt>
                <c:pt idx="8">
                  <c:v>212840.25339999999</c:v>
                </c:pt>
                <c:pt idx="9">
                  <c:v>50283.173199999997</c:v>
                </c:pt>
                <c:pt idx="10">
                  <c:v>280534.94339999999</c:v>
                </c:pt>
                <c:pt idx="11">
                  <c:v>209443.62669999999</c:v>
                </c:pt>
                <c:pt idx="12">
                  <c:v>193084.6807</c:v>
                </c:pt>
                <c:pt idx="13">
                  <c:v>192862.75080000001</c:v>
                </c:pt>
                <c:pt idx="14">
                  <c:v>190258.6109</c:v>
                </c:pt>
                <c:pt idx="15">
                  <c:v>181861.92480000001</c:v>
                </c:pt>
              </c:numCache>
            </c:numRef>
          </c:val>
        </c:ser>
        <c:overlap val="100"/>
        <c:axId val="104710912"/>
        <c:axId val="107976960"/>
      </c:barChart>
      <c:catAx>
        <c:axId val="1047109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976960"/>
        <c:crosses val="autoZero"/>
        <c:auto val="1"/>
        <c:lblAlgn val="ctr"/>
        <c:lblOffset val="50"/>
        <c:tickLblSkip val="1"/>
        <c:tickMarkSkip val="1"/>
      </c:catAx>
      <c:valAx>
        <c:axId val="107976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7109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57"/>
          <c:y val="1.9575856443719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Schedules!$D$3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4"/>
          <c:order val="2"/>
          <c:tx>
            <c:strRef>
              <c:f>Schedules!$D$4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3"/>
          <c:tx>
            <c:strRef>
              <c:f>Schedules!$D$6</c:f>
              <c:strCache>
                <c:ptCount val="1"/>
                <c:pt idx="0">
                  <c:v>Sun, Hol, Other</c:v>
                </c:pt>
              </c:strCache>
            </c:strRef>
          </c:tx>
          <c:val>
            <c:numRef>
              <c:f>Schedules!$E$6:$AB$6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36454528"/>
        <c:axId val="136456832"/>
      </c:barChart>
      <c:catAx>
        <c:axId val="136454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4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56832"/>
        <c:crosses val="autoZero"/>
        <c:auto val="1"/>
        <c:lblAlgn val="ctr"/>
        <c:lblOffset val="100"/>
        <c:tickLblSkip val="1"/>
        <c:tickMarkSkip val="1"/>
      </c:catAx>
      <c:valAx>
        <c:axId val="136456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64E-3"/>
              <c:y val="0.4192495921696581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545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2.4469820554649281E-2"/>
          <c:w val="0.14681022252906528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Euipment Schedules</a:t>
            </a:r>
          </a:p>
        </c:rich>
      </c:tx>
      <c:layout>
        <c:manualLayout>
          <c:xMode val="edge"/>
          <c:yMode val="edge"/>
          <c:x val="0.39067702552719202"/>
          <c:y val="1.9575856443719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74E-2"/>
          <c:y val="9.6247960848287226E-2"/>
          <c:w val="0.89900110987791171"/>
          <c:h val="0.776508972267538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Schedules!$D$13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3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37858432"/>
        <c:axId val="139131136"/>
      </c:barChart>
      <c:catAx>
        <c:axId val="13785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31136"/>
        <c:crosses val="autoZero"/>
        <c:auto val="1"/>
        <c:lblAlgn val="ctr"/>
        <c:lblOffset val="100"/>
        <c:tickLblSkip val="1"/>
        <c:tickMarkSkip val="1"/>
      </c:catAx>
      <c:valAx>
        <c:axId val="139131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584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375"/>
          <c:y val="7.558455682436109E-2"/>
          <c:w val="0.14681022252906528"/>
          <c:h val="0.165725809559286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574E-2"/>
          <c:y val="9.6247960848287226E-2"/>
          <c:w val="0.89900110987791171"/>
          <c:h val="0.77650897226753801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1"/>
          <c:tx>
            <c:strRef>
              <c:f>Schedules!$D$14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Schedules!$D$16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39329920"/>
        <c:axId val="139337728"/>
      </c:barChart>
      <c:catAx>
        <c:axId val="139329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37728"/>
        <c:crosses val="autoZero"/>
        <c:auto val="1"/>
        <c:lblAlgn val="ctr"/>
        <c:lblOffset val="100"/>
        <c:tickLblSkip val="1"/>
        <c:tickMarkSkip val="1"/>
      </c:catAx>
      <c:valAx>
        <c:axId val="1393377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299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37"/>
          <c:w val="0.17425083240843517"/>
          <c:h val="0.133768352365415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4069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Schedules!$D$45</c:f>
              <c:strCache>
                <c:ptCount val="1"/>
                <c:pt idx="0">
                  <c:v>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Schedules!$D$46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Schedules!$D$48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39453952"/>
        <c:axId val="139487872"/>
      </c:barChart>
      <c:catAx>
        <c:axId val="13945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3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87872"/>
        <c:crosses val="autoZero"/>
        <c:auto val="1"/>
        <c:lblAlgn val="ctr"/>
        <c:lblOffset val="100"/>
        <c:tickLblSkip val="1"/>
        <c:tickMarkSkip val="1"/>
      </c:catAx>
      <c:valAx>
        <c:axId val="1394878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539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107"/>
          <c:h val="0.1337683523654160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11</xdr:col>
      <xdr:colOff>485775</xdr:colOff>
      <xdr:row>54</xdr:row>
      <xdr:rowOff>95250</xdr:rowOff>
    </xdr:to>
    <xdr:pic>
      <xdr:nvPicPr>
        <xdr:cNvPr id="108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2154" t="13310" r="6396" b="14334"/>
        <a:stretch>
          <a:fillRect/>
        </a:stretch>
      </xdr:blipFill>
      <xdr:spPr bwMode="auto">
        <a:xfrm>
          <a:off x="0" y="3838575"/>
          <a:ext cx="6353175" cy="3524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11</xdr:col>
      <xdr:colOff>514350</xdr:colOff>
      <xdr:row>27</xdr:row>
      <xdr:rowOff>114300</xdr:rowOff>
    </xdr:to>
    <xdr:pic>
      <xdr:nvPicPr>
        <xdr:cNvPr id="108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9445" t="18146" r="5794" b="11290"/>
        <a:stretch>
          <a:fillRect/>
        </a:stretch>
      </xdr:blipFill>
      <xdr:spPr bwMode="auto">
        <a:xfrm>
          <a:off x="0" y="466725"/>
          <a:ext cx="6381750" cy="3314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doff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doff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doff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doff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doff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doff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doff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doff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doff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doff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doff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doff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doff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doff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doff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doff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739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153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>
      <c r="B4" s="18" t="s">
        <v>8</v>
      </c>
      <c r="C4" s="23" t="s">
        <v>231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25</v>
      </c>
      <c r="C5" s="23" t="s">
        <v>26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27</v>
      </c>
      <c r="C6" s="23" t="s">
        <v>232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29</v>
      </c>
    </row>
    <row r="8" spans="1:18" ht="14.25">
      <c r="B8" s="18" t="s">
        <v>226</v>
      </c>
      <c r="C8" s="23">
        <v>4982.2</v>
      </c>
      <c r="D8" s="7" t="s">
        <v>155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30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31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32</v>
      </c>
      <c r="C11" s="23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238</v>
      </c>
      <c r="C13" s="8">
        <v>0.33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239</v>
      </c>
      <c r="C14" s="8">
        <v>0.33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240</v>
      </c>
      <c r="C15" s="8">
        <v>0.33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241</v>
      </c>
      <c r="C16" s="8">
        <v>0.33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243</v>
      </c>
      <c r="C17" s="8">
        <v>0.33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34</v>
      </c>
      <c r="C18" s="41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35</v>
      </c>
      <c r="C19" s="23" t="s">
        <v>36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37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38</v>
      </c>
      <c r="C21" s="23" t="s">
        <v>233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227</v>
      </c>
      <c r="C22" s="41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236</v>
      </c>
      <c r="C23" s="41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B24" s="18" t="s">
        <v>151</v>
      </c>
      <c r="C24" s="1" t="s">
        <v>194</v>
      </c>
      <c r="D24" s="7" t="s">
        <v>155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39</v>
      </c>
    </row>
    <row r="26" spans="1:18">
      <c r="B26" s="17" t="s">
        <v>40</v>
      </c>
    </row>
    <row r="27" spans="1:18">
      <c r="B27" s="18" t="s">
        <v>41</v>
      </c>
      <c r="C27" s="23" t="s">
        <v>234</v>
      </c>
      <c r="D27" s="7" t="s">
        <v>155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221</v>
      </c>
      <c r="C28" s="39">
        <v>1977.67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222</v>
      </c>
      <c r="C29" s="39">
        <v>1324.84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42</v>
      </c>
      <c r="C30" s="40">
        <v>0.54400000000000004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43</v>
      </c>
    </row>
    <row r="32" spans="1:18">
      <c r="B32" s="18" t="s">
        <v>41</v>
      </c>
      <c r="C32" s="1" t="s">
        <v>194</v>
      </c>
      <c r="D32" s="7" t="s">
        <v>155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221</v>
      </c>
      <c r="C33" s="23">
        <v>1661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222</v>
      </c>
      <c r="C34" s="23">
        <v>1661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44</v>
      </c>
      <c r="C35" s="8">
        <v>0.45600000000000002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237</v>
      </c>
    </row>
    <row r="37" spans="2:18">
      <c r="B37" s="18" t="s">
        <v>238</v>
      </c>
      <c r="C37" s="43">
        <v>195.85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239</v>
      </c>
      <c r="C38" s="43">
        <v>130.57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240</v>
      </c>
      <c r="C39" s="43">
        <v>195.85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241</v>
      </c>
      <c r="C40" s="43">
        <v>130.57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242</v>
      </c>
      <c r="C41" s="43">
        <f>SUM(C37:C40)</f>
        <v>652.83999999999992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224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48</v>
      </c>
    </row>
    <row r="44" spans="2:18" ht="14.25">
      <c r="B44" s="18" t="s">
        <v>223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224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49</v>
      </c>
    </row>
    <row r="47" spans="2:18">
      <c r="B47" s="18" t="s">
        <v>50</v>
      </c>
      <c r="C47" s="23" t="s">
        <v>51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52</v>
      </c>
      <c r="C48" s="34" t="s">
        <v>310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223</v>
      </c>
      <c r="C49" s="23">
        <v>1661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53</v>
      </c>
    </row>
    <row r="51" spans="1:18">
      <c r="B51" s="18" t="s">
        <v>52</v>
      </c>
      <c r="C51" s="23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223</v>
      </c>
      <c r="C52" s="23">
        <v>1423.65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55</v>
      </c>
    </row>
    <row r="54" spans="1:18">
      <c r="B54" s="18" t="s">
        <v>52</v>
      </c>
      <c r="C54" s="23" t="s">
        <v>228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223</v>
      </c>
      <c r="C55" s="23">
        <v>9964.31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244</v>
      </c>
      <c r="C56" s="46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56</v>
      </c>
    </row>
    <row r="58" spans="1:18">
      <c r="B58" s="18" t="s">
        <v>57</v>
      </c>
      <c r="C58" s="8">
        <v>0.28999999999999998</v>
      </c>
      <c r="D58" s="10" t="s">
        <v>156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58</v>
      </c>
    </row>
    <row r="60" spans="1:18">
      <c r="B60" s="19" t="s">
        <v>59</v>
      </c>
      <c r="C60" s="23" t="s">
        <v>245</v>
      </c>
      <c r="D60" s="7" t="s">
        <v>155</v>
      </c>
    </row>
    <row r="61" spans="1:18">
      <c r="B61" s="18" t="s">
        <v>60</v>
      </c>
      <c r="C61" s="23" t="s">
        <v>152</v>
      </c>
      <c r="D61" s="7" t="s">
        <v>155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61</v>
      </c>
      <c r="C62" s="23" t="s">
        <v>246</v>
      </c>
      <c r="D62" s="7" t="s">
        <v>155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62</v>
      </c>
      <c r="C63" s="23" t="s">
        <v>247</v>
      </c>
      <c r="D63" s="7" t="s">
        <v>155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69</v>
      </c>
    </row>
    <row r="65" spans="2:18">
      <c r="B65" s="18" t="s">
        <v>70</v>
      </c>
      <c r="C65" s="23" t="s">
        <v>229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71</v>
      </c>
      <c r="C66" s="23" t="s">
        <v>230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72</v>
      </c>
      <c r="C67" s="23">
        <v>80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225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285</v>
      </c>
      <c r="C69" s="23">
        <v>174.77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81"/>
  <sheetViews>
    <sheetView workbookViewId="0"/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2269.8000000000002</v>
      </c>
      <c r="C2" s="81">
        <v>455.58</v>
      </c>
      <c r="D2" s="81">
        <v>455.58</v>
      </c>
    </row>
    <row r="3" spans="1:7">
      <c r="A3" s="81" t="s">
        <v>312</v>
      </c>
      <c r="B3" s="81">
        <v>2269.8000000000002</v>
      </c>
      <c r="C3" s="81">
        <v>455.58</v>
      </c>
      <c r="D3" s="81">
        <v>455.58</v>
      </c>
    </row>
    <row r="4" spans="1:7">
      <c r="A4" s="81" t="s">
        <v>313</v>
      </c>
      <c r="B4" s="81">
        <v>5644.3</v>
      </c>
      <c r="C4" s="81">
        <v>1132.9000000000001</v>
      </c>
      <c r="D4" s="81">
        <v>1132.9000000000001</v>
      </c>
    </row>
    <row r="5" spans="1:7">
      <c r="A5" s="81" t="s">
        <v>314</v>
      </c>
      <c r="B5" s="81">
        <v>5644.3</v>
      </c>
      <c r="C5" s="81">
        <v>1132.9000000000001</v>
      </c>
      <c r="D5" s="81">
        <v>1132.9000000000001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651.30999999999995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95.46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42.85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82.35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1.2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38.020000000000003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1580.47</v>
      </c>
      <c r="C28" s="81">
        <v>689.34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322</v>
      </c>
      <c r="C55" s="81">
        <v>0.3</v>
      </c>
      <c r="D55" s="81">
        <v>0.70399999999999996</v>
      </c>
      <c r="E55" s="81">
        <v>0.79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322</v>
      </c>
      <c r="C57" s="81">
        <v>0.3</v>
      </c>
      <c r="D57" s="81">
        <v>0.70399999999999996</v>
      </c>
      <c r="E57" s="81">
        <v>0.79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322</v>
      </c>
      <c r="C59" s="81">
        <v>0.3</v>
      </c>
      <c r="D59" s="81">
        <v>0.70399999999999996</v>
      </c>
      <c r="E59" s="81">
        <v>0.79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322</v>
      </c>
      <c r="C61" s="81">
        <v>0.3</v>
      </c>
      <c r="D61" s="81">
        <v>0.70399999999999996</v>
      </c>
      <c r="E61" s="81">
        <v>0.79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322</v>
      </c>
      <c r="C63" s="81">
        <v>0.3</v>
      </c>
      <c r="D63" s="81">
        <v>0.70399999999999996</v>
      </c>
      <c r="E63" s="81">
        <v>0.79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322</v>
      </c>
      <c r="C64" s="81">
        <v>0.3</v>
      </c>
      <c r="D64" s="81">
        <v>0.70399999999999996</v>
      </c>
      <c r="E64" s="81">
        <v>0.79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322</v>
      </c>
      <c r="C65" s="81">
        <v>0.3</v>
      </c>
      <c r="D65" s="81">
        <v>0.70399999999999996</v>
      </c>
      <c r="E65" s="81">
        <v>0.79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322</v>
      </c>
      <c r="C66" s="81">
        <v>0.3</v>
      </c>
      <c r="D66" s="81">
        <v>0.70399999999999996</v>
      </c>
      <c r="E66" s="81">
        <v>0.79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322</v>
      </c>
      <c r="C67" s="81">
        <v>0.3</v>
      </c>
      <c r="D67" s="81">
        <v>0.70399999999999996</v>
      </c>
      <c r="E67" s="81">
        <v>0.79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322</v>
      </c>
      <c r="C68" s="81">
        <v>0.3</v>
      </c>
      <c r="D68" s="81">
        <v>0.70399999999999996</v>
      </c>
      <c r="E68" s="81">
        <v>0.79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322</v>
      </c>
      <c r="C69" s="81">
        <v>0.3</v>
      </c>
      <c r="D69" s="81">
        <v>0.70399999999999996</v>
      </c>
      <c r="E69" s="81">
        <v>0.79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322</v>
      </c>
      <c r="C70" s="81">
        <v>0.3</v>
      </c>
      <c r="D70" s="81">
        <v>0.70399999999999996</v>
      </c>
      <c r="E70" s="81">
        <v>0.79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322</v>
      </c>
      <c r="C71" s="81">
        <v>0.3</v>
      </c>
      <c r="D71" s="81">
        <v>0.70399999999999996</v>
      </c>
      <c r="E71" s="81">
        <v>0.79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322</v>
      </c>
      <c r="C72" s="81">
        <v>0.3</v>
      </c>
      <c r="D72" s="81">
        <v>0.70399999999999996</v>
      </c>
      <c r="E72" s="81">
        <v>0.79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322</v>
      </c>
      <c r="C73" s="81">
        <v>0.3</v>
      </c>
      <c r="D73" s="81">
        <v>0.70399999999999996</v>
      </c>
      <c r="E73" s="81">
        <v>0.79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322</v>
      </c>
      <c r="C74" s="81">
        <v>0.3</v>
      </c>
      <c r="D74" s="81">
        <v>0.70399999999999996</v>
      </c>
      <c r="E74" s="81">
        <v>0.79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322</v>
      </c>
      <c r="C75" s="81">
        <v>0.3</v>
      </c>
      <c r="D75" s="81">
        <v>0.70399999999999996</v>
      </c>
      <c r="E75" s="81">
        <v>0.79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322</v>
      </c>
      <c r="C76" s="81">
        <v>0.3</v>
      </c>
      <c r="D76" s="81">
        <v>0.70399999999999996</v>
      </c>
      <c r="E76" s="81">
        <v>0.79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322</v>
      </c>
      <c r="C77" s="81">
        <v>0.3</v>
      </c>
      <c r="D77" s="81">
        <v>0.70399999999999996</v>
      </c>
      <c r="E77" s="81">
        <v>0.79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322</v>
      </c>
      <c r="C78" s="81">
        <v>0.3</v>
      </c>
      <c r="D78" s="81">
        <v>0.70399999999999996</v>
      </c>
      <c r="E78" s="81">
        <v>0.79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322</v>
      </c>
      <c r="C79" s="81">
        <v>0.3</v>
      </c>
      <c r="D79" s="81">
        <v>0.70399999999999996</v>
      </c>
      <c r="E79" s="81">
        <v>0.79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322</v>
      </c>
      <c r="C80" s="81">
        <v>0.3</v>
      </c>
      <c r="D80" s="81">
        <v>0.70399999999999996</v>
      </c>
      <c r="E80" s="81">
        <v>0.79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322</v>
      </c>
      <c r="C81" s="81">
        <v>0.3</v>
      </c>
      <c r="D81" s="81">
        <v>0.70399999999999996</v>
      </c>
      <c r="E81" s="81">
        <v>0.79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322</v>
      </c>
      <c r="C82" s="81">
        <v>0.3</v>
      </c>
      <c r="D82" s="81">
        <v>0.70399999999999996</v>
      </c>
      <c r="E82" s="81">
        <v>0.79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411</v>
      </c>
      <c r="C86" s="81">
        <v>65.28</v>
      </c>
      <c r="D86" s="81">
        <v>65.28</v>
      </c>
      <c r="E86" s="81">
        <v>6.49</v>
      </c>
      <c r="F86" s="81">
        <v>0.34</v>
      </c>
      <c r="G86" s="81">
        <v>0.34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412</v>
      </c>
      <c r="C87" s="81">
        <v>43.52</v>
      </c>
      <c r="D87" s="81">
        <v>43.52</v>
      </c>
      <c r="E87" s="81">
        <v>6.49</v>
      </c>
      <c r="F87" s="81">
        <v>0.34</v>
      </c>
      <c r="G87" s="81">
        <v>0.34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406</v>
      </c>
      <c r="C88" s="81">
        <v>65.28</v>
      </c>
      <c r="D88" s="81">
        <v>65.28</v>
      </c>
      <c r="E88" s="81">
        <v>6.49</v>
      </c>
      <c r="F88" s="81">
        <v>0.61</v>
      </c>
      <c r="G88" s="81">
        <v>0.61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413</v>
      </c>
      <c r="C89" s="81">
        <v>43.52</v>
      </c>
      <c r="D89" s="81">
        <v>43.52</v>
      </c>
      <c r="E89" s="81">
        <v>6.49</v>
      </c>
      <c r="F89" s="81">
        <v>0.34</v>
      </c>
      <c r="G89" s="81">
        <v>0.34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411</v>
      </c>
      <c r="C90" s="81">
        <v>65.28</v>
      </c>
      <c r="D90" s="81">
        <v>65.28</v>
      </c>
      <c r="E90" s="81">
        <v>6.49</v>
      </c>
      <c r="F90" s="81">
        <v>0.34</v>
      </c>
      <c r="G90" s="81">
        <v>0.34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412</v>
      </c>
      <c r="C91" s="81">
        <v>43.52</v>
      </c>
      <c r="D91" s="81">
        <v>43.52</v>
      </c>
      <c r="E91" s="81">
        <v>6.49</v>
      </c>
      <c r="F91" s="81">
        <v>0.34</v>
      </c>
      <c r="G91" s="81">
        <v>0.34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406</v>
      </c>
      <c r="C92" s="81">
        <v>65.28</v>
      </c>
      <c r="D92" s="81">
        <v>65.28</v>
      </c>
      <c r="E92" s="81">
        <v>6.49</v>
      </c>
      <c r="F92" s="81">
        <v>0.61</v>
      </c>
      <c r="G92" s="81">
        <v>0.61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413</v>
      </c>
      <c r="C93" s="81">
        <v>43.52</v>
      </c>
      <c r="D93" s="81">
        <v>43.52</v>
      </c>
      <c r="E93" s="81">
        <v>6.49</v>
      </c>
      <c r="F93" s="81">
        <v>0.34</v>
      </c>
      <c r="G93" s="81">
        <v>0.34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411</v>
      </c>
      <c r="C94" s="81">
        <v>65.28</v>
      </c>
      <c r="D94" s="81">
        <v>65.28</v>
      </c>
      <c r="E94" s="81">
        <v>6.49</v>
      </c>
      <c r="F94" s="81">
        <v>0.34</v>
      </c>
      <c r="G94" s="81">
        <v>0.34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412</v>
      </c>
      <c r="C95" s="81">
        <v>43.52</v>
      </c>
      <c r="D95" s="81">
        <v>43.52</v>
      </c>
      <c r="E95" s="81">
        <v>6.49</v>
      </c>
      <c r="F95" s="81">
        <v>0.34</v>
      </c>
      <c r="G95" s="81">
        <v>0.34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406</v>
      </c>
      <c r="C96" s="81">
        <v>65.28</v>
      </c>
      <c r="D96" s="81">
        <v>65.28</v>
      </c>
      <c r="E96" s="81">
        <v>6.49</v>
      </c>
      <c r="F96" s="81">
        <v>0.61</v>
      </c>
      <c r="G96" s="81">
        <v>0.61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413</v>
      </c>
      <c r="C97" s="81">
        <v>43.52</v>
      </c>
      <c r="D97" s="81">
        <v>43.52</v>
      </c>
      <c r="E97" s="81">
        <v>6.49</v>
      </c>
      <c r="F97" s="81">
        <v>0.34</v>
      </c>
      <c r="G97" s="81">
        <v>0.34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6.49</v>
      </c>
      <c r="F98" s="81">
        <v>0.42099999999999999</v>
      </c>
      <c r="G98" s="81">
        <v>0.42099999999999999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6.49</v>
      </c>
      <c r="F99" s="81">
        <v>0.61</v>
      </c>
      <c r="G99" s="81">
        <v>0.61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6.49</v>
      </c>
      <c r="F100" s="81">
        <v>0.34</v>
      </c>
      <c r="G100" s="81">
        <v>0.34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384048.16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93540.99</v>
      </c>
      <c r="D106" s="81">
        <v>74707</v>
      </c>
      <c r="E106" s="81">
        <v>18833.990000000002</v>
      </c>
      <c r="F106" s="81">
        <v>0.8</v>
      </c>
      <c r="G106" s="81">
        <v>5.58</v>
      </c>
    </row>
    <row r="107" spans="1:11">
      <c r="A107" s="81" t="s">
        <v>378</v>
      </c>
      <c r="B107" s="81" t="s">
        <v>508</v>
      </c>
      <c r="C107" s="81">
        <v>124799.77</v>
      </c>
      <c r="D107" s="81">
        <v>99671.99</v>
      </c>
      <c r="E107" s="81">
        <v>25127.78</v>
      </c>
      <c r="F107" s="81">
        <v>0.8</v>
      </c>
      <c r="G107" s="81">
        <v>5.58</v>
      </c>
    </row>
    <row r="108" spans="1:11">
      <c r="A108" s="81" t="s">
        <v>379</v>
      </c>
      <c r="B108" s="81" t="s">
        <v>508</v>
      </c>
      <c r="C108" s="81">
        <v>118495.84</v>
      </c>
      <c r="D108" s="81">
        <v>94637.32</v>
      </c>
      <c r="E108" s="81">
        <v>23858.51</v>
      </c>
      <c r="F108" s="81">
        <v>0.8</v>
      </c>
      <c r="G108" s="81">
        <v>5.59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10419.43</v>
      </c>
      <c r="D126" s="81">
        <v>0.99</v>
      </c>
    </row>
    <row r="127" spans="1:4">
      <c r="A127" s="81" t="s">
        <v>404</v>
      </c>
      <c r="B127" s="81" t="s">
        <v>452</v>
      </c>
      <c r="C127" s="81">
        <v>7474.01</v>
      </c>
      <c r="D127" s="81">
        <v>0.99</v>
      </c>
    </row>
    <row r="128" spans="1:4">
      <c r="A128" s="81" t="s">
        <v>405</v>
      </c>
      <c r="B128" s="81" t="s">
        <v>452</v>
      </c>
      <c r="C128" s="81">
        <v>8070.93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5.65</v>
      </c>
      <c r="F131" s="81">
        <v>14794.25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7.54</v>
      </c>
      <c r="F132" s="81">
        <v>19738.07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1572.42</v>
      </c>
      <c r="E133" s="81">
        <v>7.16</v>
      </c>
      <c r="F133" s="81">
        <v>18741.060000000001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2259.48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17527.9781</v>
      </c>
      <c r="C143" s="81">
        <v>15.343299999999999</v>
      </c>
      <c r="D143" s="81">
        <v>102.0453</v>
      </c>
      <c r="E143" s="81">
        <v>0</v>
      </c>
      <c r="F143" s="81">
        <v>1E-4</v>
      </c>
      <c r="G143" s="81">
        <v>615520.89939999999</v>
      </c>
      <c r="H143" s="81">
        <v>6377.799</v>
      </c>
    </row>
    <row r="144" spans="1:8">
      <c r="A144" s="81" t="s">
        <v>517</v>
      </c>
      <c r="B144" s="81">
        <v>13626.065399999999</v>
      </c>
      <c r="C144" s="81">
        <v>11.845800000000001</v>
      </c>
      <c r="D144" s="81">
        <v>93.993300000000005</v>
      </c>
      <c r="E144" s="81">
        <v>0</v>
      </c>
      <c r="F144" s="81">
        <v>0</v>
      </c>
      <c r="G144" s="81">
        <v>567030.44869999995</v>
      </c>
      <c r="H144" s="81">
        <v>5002.7739000000001</v>
      </c>
    </row>
    <row r="145" spans="1:19">
      <c r="A145" s="81" t="s">
        <v>518</v>
      </c>
      <c r="B145" s="81">
        <v>15934.236999999999</v>
      </c>
      <c r="C145" s="81">
        <v>13.860900000000001</v>
      </c>
      <c r="D145" s="81">
        <v>108.3918</v>
      </c>
      <c r="E145" s="81">
        <v>0</v>
      </c>
      <c r="F145" s="81">
        <v>1E-4</v>
      </c>
      <c r="G145" s="81">
        <v>653885.25029999996</v>
      </c>
      <c r="H145" s="81">
        <v>5845.5654000000004</v>
      </c>
    </row>
    <row r="146" spans="1:19">
      <c r="A146" s="81" t="s">
        <v>519</v>
      </c>
      <c r="B146" s="81">
        <v>13742.275900000001</v>
      </c>
      <c r="C146" s="81">
        <v>11.912599999999999</v>
      </c>
      <c r="D146" s="81">
        <v>100.9027</v>
      </c>
      <c r="E146" s="81">
        <v>0</v>
      </c>
      <c r="F146" s="81">
        <v>1E-4</v>
      </c>
      <c r="G146" s="81">
        <v>608740.23959999997</v>
      </c>
      <c r="H146" s="81">
        <v>5064.0748999999996</v>
      </c>
    </row>
    <row r="147" spans="1:19">
      <c r="A147" s="81" t="s">
        <v>286</v>
      </c>
      <c r="B147" s="81">
        <v>13938.473599999999</v>
      </c>
      <c r="C147" s="81">
        <v>12.036199999999999</v>
      </c>
      <c r="D147" s="81">
        <v>110.6696</v>
      </c>
      <c r="E147" s="81">
        <v>0</v>
      </c>
      <c r="F147" s="81">
        <v>1E-4</v>
      </c>
      <c r="G147" s="81">
        <v>667698.54489999998</v>
      </c>
      <c r="H147" s="81">
        <v>5161.7776999999996</v>
      </c>
    </row>
    <row r="148" spans="1:19">
      <c r="A148" s="81" t="s">
        <v>520</v>
      </c>
      <c r="B148" s="81">
        <v>13468.067300000001</v>
      </c>
      <c r="C148" s="81">
        <v>11.6092</v>
      </c>
      <c r="D148" s="81">
        <v>110.6512</v>
      </c>
      <c r="E148" s="81">
        <v>0</v>
      </c>
      <c r="F148" s="81">
        <v>1E-4</v>
      </c>
      <c r="G148" s="81">
        <v>667601.96680000005</v>
      </c>
      <c r="H148" s="81">
        <v>4998.9130999999998</v>
      </c>
    </row>
    <row r="149" spans="1:19">
      <c r="A149" s="81" t="s">
        <v>521</v>
      </c>
      <c r="B149" s="81">
        <v>12795.4761</v>
      </c>
      <c r="C149" s="81">
        <v>11.0083</v>
      </c>
      <c r="D149" s="81">
        <v>108.9152</v>
      </c>
      <c r="E149" s="81">
        <v>0</v>
      </c>
      <c r="F149" s="81">
        <v>1E-4</v>
      </c>
      <c r="G149" s="81">
        <v>657142.53799999994</v>
      </c>
      <c r="H149" s="81">
        <v>4760.8317999999999</v>
      </c>
    </row>
    <row r="150" spans="1:19">
      <c r="A150" s="81" t="s">
        <v>522</v>
      </c>
      <c r="B150" s="81">
        <v>14088.096600000001</v>
      </c>
      <c r="C150" s="81">
        <v>12.1259</v>
      </c>
      <c r="D150" s="81">
        <v>118.9256</v>
      </c>
      <c r="E150" s="81">
        <v>0</v>
      </c>
      <c r="F150" s="81">
        <v>1E-4</v>
      </c>
      <c r="G150" s="81">
        <v>717536.83089999994</v>
      </c>
      <c r="H150" s="81">
        <v>5238.7511999999997</v>
      </c>
    </row>
    <row r="151" spans="1:19">
      <c r="A151" s="81" t="s">
        <v>523</v>
      </c>
      <c r="B151" s="81">
        <v>12961.5792</v>
      </c>
      <c r="C151" s="81">
        <v>11.151</v>
      </c>
      <c r="D151" s="81">
        <v>110.3687</v>
      </c>
      <c r="E151" s="81">
        <v>0</v>
      </c>
      <c r="F151" s="81">
        <v>1E-4</v>
      </c>
      <c r="G151" s="81">
        <v>665912.15780000004</v>
      </c>
      <c r="H151" s="81">
        <v>4822.7547999999997</v>
      </c>
    </row>
    <row r="152" spans="1:19">
      <c r="A152" s="81" t="s">
        <v>524</v>
      </c>
      <c r="B152" s="81">
        <v>13649.230299999999</v>
      </c>
      <c r="C152" s="81">
        <v>11.7767</v>
      </c>
      <c r="D152" s="81">
        <v>110.1153</v>
      </c>
      <c r="E152" s="81">
        <v>0</v>
      </c>
      <c r="F152" s="81">
        <v>1E-4</v>
      </c>
      <c r="G152" s="81">
        <v>664361.24910000002</v>
      </c>
      <c r="H152" s="81">
        <v>5059.9790000000003</v>
      </c>
    </row>
    <row r="153" spans="1:19">
      <c r="A153" s="81" t="s">
        <v>525</v>
      </c>
      <c r="B153" s="81">
        <v>14474.379800000001</v>
      </c>
      <c r="C153" s="81">
        <v>12.5648</v>
      </c>
      <c r="D153" s="81">
        <v>103.14019999999999</v>
      </c>
      <c r="E153" s="81">
        <v>0</v>
      </c>
      <c r="F153" s="81">
        <v>1E-4</v>
      </c>
      <c r="G153" s="81">
        <v>622225.71310000005</v>
      </c>
      <c r="H153" s="81">
        <v>5324.2839000000004</v>
      </c>
    </row>
    <row r="154" spans="1:19">
      <c r="A154" s="81" t="s">
        <v>526</v>
      </c>
      <c r="B154" s="81">
        <v>16687.461800000001</v>
      </c>
      <c r="C154" s="81">
        <v>14.594099999999999</v>
      </c>
      <c r="D154" s="81">
        <v>99.556200000000004</v>
      </c>
      <c r="E154" s="81">
        <v>0</v>
      </c>
      <c r="F154" s="81">
        <v>1E-4</v>
      </c>
      <c r="G154" s="81">
        <v>600519.94050000003</v>
      </c>
      <c r="H154" s="81">
        <v>6079.3008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172893.3211</v>
      </c>
      <c r="C156" s="81">
        <v>149.8287</v>
      </c>
      <c r="D156" s="81">
        <v>1277.6750999999999</v>
      </c>
      <c r="E156" s="81">
        <v>0</v>
      </c>
      <c r="F156" s="81">
        <v>5.9999999999999995E-4</v>
      </c>
      <c r="G156" s="82">
        <v>7708180</v>
      </c>
      <c r="H156" s="81">
        <v>63736.805399999997</v>
      </c>
    </row>
    <row r="157" spans="1:19">
      <c r="A157" s="81" t="s">
        <v>528</v>
      </c>
      <c r="B157" s="81">
        <v>12795.4761</v>
      </c>
      <c r="C157" s="81">
        <v>11.0083</v>
      </c>
      <c r="D157" s="81">
        <v>93.993300000000005</v>
      </c>
      <c r="E157" s="81">
        <v>0</v>
      </c>
      <c r="F157" s="81">
        <v>0</v>
      </c>
      <c r="G157" s="81">
        <v>567030.44869999995</v>
      </c>
      <c r="H157" s="81">
        <v>4760.8317999999999</v>
      </c>
    </row>
    <row r="158" spans="1:19">
      <c r="A158" s="81" t="s">
        <v>529</v>
      </c>
      <c r="B158" s="81">
        <v>17527.9781</v>
      </c>
      <c r="C158" s="81">
        <v>15.343299999999999</v>
      </c>
      <c r="D158" s="81">
        <v>118.9256</v>
      </c>
      <c r="E158" s="81">
        <v>0</v>
      </c>
      <c r="F158" s="81">
        <v>1E-4</v>
      </c>
      <c r="G158" s="81">
        <v>717536.83089999994</v>
      </c>
      <c r="H158" s="81">
        <v>6377.799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126205000000</v>
      </c>
      <c r="C161" s="81">
        <v>111846.428</v>
      </c>
      <c r="D161" s="81" t="s">
        <v>626</v>
      </c>
      <c r="E161" s="81">
        <v>48247.487999999998</v>
      </c>
      <c r="F161" s="81">
        <v>58341.440000000002</v>
      </c>
      <c r="G161" s="81">
        <v>4586.3590000000004</v>
      </c>
      <c r="H161" s="81">
        <v>0</v>
      </c>
      <c r="I161" s="81">
        <v>0</v>
      </c>
      <c r="J161" s="81">
        <v>0</v>
      </c>
      <c r="K161" s="81">
        <v>671.14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116263000000</v>
      </c>
      <c r="C162" s="81">
        <v>120962.768</v>
      </c>
      <c r="D162" s="81" t="s">
        <v>627</v>
      </c>
      <c r="E162" s="81">
        <v>48247.487999999998</v>
      </c>
      <c r="F162" s="81">
        <v>50956.165000000001</v>
      </c>
      <c r="G162" s="81">
        <v>4805.5709999999999</v>
      </c>
      <c r="H162" s="81">
        <v>0</v>
      </c>
      <c r="I162" s="81">
        <v>16945.094000000001</v>
      </c>
      <c r="J162" s="81">
        <v>0</v>
      </c>
      <c r="K162" s="81">
        <v>8.4489999999999998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134071000000</v>
      </c>
      <c r="C163" s="81">
        <v>117250.524</v>
      </c>
      <c r="D163" s="81" t="s">
        <v>628</v>
      </c>
      <c r="E163" s="81">
        <v>48247.487999999998</v>
      </c>
      <c r="F163" s="81">
        <v>51598.362999999998</v>
      </c>
      <c r="G163" s="81">
        <v>4839.6790000000001</v>
      </c>
      <c r="H163" s="81">
        <v>0</v>
      </c>
      <c r="I163" s="81">
        <v>12552.773999999999</v>
      </c>
      <c r="J163" s="81">
        <v>0</v>
      </c>
      <c r="K163" s="81">
        <v>12.221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124815000000</v>
      </c>
      <c r="C164" s="81">
        <v>120118.58100000001</v>
      </c>
      <c r="D164" s="81" t="s">
        <v>629</v>
      </c>
      <c r="E164" s="81">
        <v>48247.487999999998</v>
      </c>
      <c r="F164" s="81">
        <v>51598.362999999998</v>
      </c>
      <c r="G164" s="81">
        <v>4713.049</v>
      </c>
      <c r="H164" s="81">
        <v>0</v>
      </c>
      <c r="I164" s="81">
        <v>15550.217000000001</v>
      </c>
      <c r="J164" s="81">
        <v>0</v>
      </c>
      <c r="K164" s="81">
        <v>9.4640000000000004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136903000000</v>
      </c>
      <c r="C165" s="81">
        <v>124283.732</v>
      </c>
      <c r="D165" s="81" t="s">
        <v>630</v>
      </c>
      <c r="E165" s="81">
        <v>48247.487999999998</v>
      </c>
      <c r="F165" s="81">
        <v>51598.362999999998</v>
      </c>
      <c r="G165" s="81">
        <v>4821.3190000000004</v>
      </c>
      <c r="H165" s="81">
        <v>0</v>
      </c>
      <c r="I165" s="81">
        <v>19608.112000000001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136883000000</v>
      </c>
      <c r="C166" s="81">
        <v>127139.469</v>
      </c>
      <c r="D166" s="81" t="s">
        <v>631</v>
      </c>
      <c r="E166" s="81">
        <v>48247.487999999998</v>
      </c>
      <c r="F166" s="81">
        <v>50956.165000000001</v>
      </c>
      <c r="G166" s="81">
        <v>6014.7640000000001</v>
      </c>
      <c r="H166" s="81">
        <v>0</v>
      </c>
      <c r="I166" s="81">
        <v>21912.601999999999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134739000000</v>
      </c>
      <c r="C167" s="81">
        <v>139116.31899999999</v>
      </c>
      <c r="D167" s="81" t="s">
        <v>632</v>
      </c>
      <c r="E167" s="81">
        <v>48247.487999999998</v>
      </c>
      <c r="F167" s="81">
        <v>51598.362999999998</v>
      </c>
      <c r="G167" s="81">
        <v>8161.0730000000003</v>
      </c>
      <c r="H167" s="81">
        <v>0</v>
      </c>
      <c r="I167" s="81">
        <v>31100.946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147122000000</v>
      </c>
      <c r="C168" s="81">
        <v>130134.85</v>
      </c>
      <c r="D168" s="81" t="s">
        <v>633</v>
      </c>
      <c r="E168" s="81">
        <v>48247.487999999998</v>
      </c>
      <c r="F168" s="81">
        <v>51598.362999999998</v>
      </c>
      <c r="G168" s="81">
        <v>5603.098</v>
      </c>
      <c r="H168" s="81">
        <v>0</v>
      </c>
      <c r="I168" s="81">
        <v>24677.451000000001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136537000000</v>
      </c>
      <c r="C169" s="81">
        <v>142727.36300000001</v>
      </c>
      <c r="D169" s="81" t="s">
        <v>634</v>
      </c>
      <c r="E169" s="81">
        <v>48247.487999999998</v>
      </c>
      <c r="F169" s="81">
        <v>50956.165000000001</v>
      </c>
      <c r="G169" s="81">
        <v>9330.027</v>
      </c>
      <c r="H169" s="81">
        <v>0</v>
      </c>
      <c r="I169" s="81">
        <v>34185.233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136219000000</v>
      </c>
      <c r="C170" s="81">
        <v>127927.56</v>
      </c>
      <c r="D170" s="81" t="s">
        <v>635</v>
      </c>
      <c r="E170" s="81">
        <v>48247.487999999998</v>
      </c>
      <c r="F170" s="81">
        <v>51598.362999999998</v>
      </c>
      <c r="G170" s="81">
        <v>5570.915</v>
      </c>
      <c r="H170" s="81">
        <v>0</v>
      </c>
      <c r="I170" s="81">
        <v>22502.345000000001</v>
      </c>
      <c r="J170" s="81">
        <v>0</v>
      </c>
      <c r="K170" s="81">
        <v>8.4489999999999998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127580000000</v>
      </c>
      <c r="C171" s="81">
        <v>116962.11599999999</v>
      </c>
      <c r="D171" s="81" t="s">
        <v>636</v>
      </c>
      <c r="E171" s="81">
        <v>48247.487999999998</v>
      </c>
      <c r="F171" s="81">
        <v>50956.165000000001</v>
      </c>
      <c r="G171" s="81">
        <v>4655.2979999999998</v>
      </c>
      <c r="H171" s="81">
        <v>0</v>
      </c>
      <c r="I171" s="81">
        <v>10343.434999999999</v>
      </c>
      <c r="J171" s="81">
        <v>2729.127</v>
      </c>
      <c r="K171" s="81">
        <v>30.603000000000002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123129000000</v>
      </c>
      <c r="C172" s="81">
        <v>111509.75900000001</v>
      </c>
      <c r="D172" s="81" t="s">
        <v>637</v>
      </c>
      <c r="E172" s="81">
        <v>48247.487999999998</v>
      </c>
      <c r="F172" s="81">
        <v>58341.440000000002</v>
      </c>
      <c r="G172" s="81">
        <v>4586.3590000000004</v>
      </c>
      <c r="H172" s="81">
        <v>0</v>
      </c>
      <c r="I172" s="81">
        <v>0</v>
      </c>
      <c r="J172" s="81">
        <v>0</v>
      </c>
      <c r="K172" s="81">
        <v>334.47199999999998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1580470000000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116263000000</v>
      </c>
      <c r="C175" s="81">
        <v>111509.75900000001</v>
      </c>
      <c r="D175" s="81"/>
      <c r="E175" s="81">
        <v>48247.487999999998</v>
      </c>
      <c r="F175" s="81">
        <v>50956.165000000001</v>
      </c>
      <c r="G175" s="81">
        <v>4586.3590000000004</v>
      </c>
      <c r="H175" s="81">
        <v>0</v>
      </c>
      <c r="I175" s="81">
        <v>0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147122000000</v>
      </c>
      <c r="C176" s="81">
        <v>142727.36300000001</v>
      </c>
      <c r="D176" s="81"/>
      <c r="E176" s="81">
        <v>48247.487999999998</v>
      </c>
      <c r="F176" s="81">
        <v>58341.440000000002</v>
      </c>
      <c r="G176" s="81">
        <v>9330.027</v>
      </c>
      <c r="H176" s="81">
        <v>0</v>
      </c>
      <c r="I176" s="81">
        <v>34185.233</v>
      </c>
      <c r="J176" s="81">
        <v>2729.127</v>
      </c>
      <c r="K176" s="81">
        <v>671.14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66098.240000000005</v>
      </c>
      <c r="C179" s="81">
        <v>5899.1</v>
      </c>
      <c r="D179" s="81">
        <v>0</v>
      </c>
      <c r="E179" s="81">
        <v>71997.34</v>
      </c>
    </row>
    <row r="180" spans="1:5">
      <c r="A180" s="81" t="s">
        <v>564</v>
      </c>
      <c r="B180" s="81">
        <v>13.27</v>
      </c>
      <c r="C180" s="81">
        <v>1.18</v>
      </c>
      <c r="D180" s="81">
        <v>0</v>
      </c>
      <c r="E180" s="81">
        <v>14.45</v>
      </c>
    </row>
    <row r="181" spans="1:5">
      <c r="A181" s="81" t="s">
        <v>565</v>
      </c>
      <c r="B181" s="81">
        <v>13.27</v>
      </c>
      <c r="C181" s="81">
        <v>1.18</v>
      </c>
      <c r="D181" s="81">
        <v>0</v>
      </c>
      <c r="E181" s="81">
        <v>14.45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81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2870.27</v>
      </c>
      <c r="C2" s="81">
        <v>576.11</v>
      </c>
      <c r="D2" s="81">
        <v>576.11</v>
      </c>
    </row>
    <row r="3" spans="1:7">
      <c r="A3" s="81" t="s">
        <v>312</v>
      </c>
      <c r="B3" s="81">
        <v>2870.27</v>
      </c>
      <c r="C3" s="81">
        <v>576.11</v>
      </c>
      <c r="D3" s="81">
        <v>576.11</v>
      </c>
    </row>
    <row r="4" spans="1:7">
      <c r="A4" s="81" t="s">
        <v>313</v>
      </c>
      <c r="B4" s="81">
        <v>7764.94</v>
      </c>
      <c r="C4" s="81">
        <v>1558.54</v>
      </c>
      <c r="D4" s="81">
        <v>1558.54</v>
      </c>
    </row>
    <row r="5" spans="1:7">
      <c r="A5" s="81" t="s">
        <v>314</v>
      </c>
      <c r="B5" s="81">
        <v>7764.94</v>
      </c>
      <c r="C5" s="81">
        <v>1558.54</v>
      </c>
      <c r="D5" s="81">
        <v>1558.54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967.62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347.22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113.75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1.71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38.479999999999997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1864.17</v>
      </c>
      <c r="C28" s="81">
        <v>1006.1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322</v>
      </c>
      <c r="C55" s="81">
        <v>0.3</v>
      </c>
      <c r="D55" s="81">
        <v>0.70399999999999996</v>
      </c>
      <c r="E55" s="81">
        <v>0.79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322</v>
      </c>
      <c r="C57" s="81">
        <v>0.3</v>
      </c>
      <c r="D57" s="81">
        <v>0.70399999999999996</v>
      </c>
      <c r="E57" s="81">
        <v>0.79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322</v>
      </c>
      <c r="C59" s="81">
        <v>0.3</v>
      </c>
      <c r="D59" s="81">
        <v>0.70399999999999996</v>
      </c>
      <c r="E59" s="81">
        <v>0.79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322</v>
      </c>
      <c r="C61" s="81">
        <v>0.3</v>
      </c>
      <c r="D61" s="81">
        <v>0.70399999999999996</v>
      </c>
      <c r="E61" s="81">
        <v>0.79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322</v>
      </c>
      <c r="C63" s="81">
        <v>0.3</v>
      </c>
      <c r="D63" s="81">
        <v>0.70399999999999996</v>
      </c>
      <c r="E63" s="81">
        <v>0.79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322</v>
      </c>
      <c r="C64" s="81">
        <v>0.3</v>
      </c>
      <c r="D64" s="81">
        <v>0.70399999999999996</v>
      </c>
      <c r="E64" s="81">
        <v>0.79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322</v>
      </c>
      <c r="C65" s="81">
        <v>0.3</v>
      </c>
      <c r="D65" s="81">
        <v>0.70399999999999996</v>
      </c>
      <c r="E65" s="81">
        <v>0.79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322</v>
      </c>
      <c r="C66" s="81">
        <v>0.3</v>
      </c>
      <c r="D66" s="81">
        <v>0.70399999999999996</v>
      </c>
      <c r="E66" s="81">
        <v>0.79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322</v>
      </c>
      <c r="C67" s="81">
        <v>0.3</v>
      </c>
      <c r="D67" s="81">
        <v>0.70399999999999996</v>
      </c>
      <c r="E67" s="81">
        <v>0.79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322</v>
      </c>
      <c r="C68" s="81">
        <v>0.3</v>
      </c>
      <c r="D68" s="81">
        <v>0.70399999999999996</v>
      </c>
      <c r="E68" s="81">
        <v>0.79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322</v>
      </c>
      <c r="C69" s="81">
        <v>0.3</v>
      </c>
      <c r="D69" s="81">
        <v>0.70399999999999996</v>
      </c>
      <c r="E69" s="81">
        <v>0.79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322</v>
      </c>
      <c r="C70" s="81">
        <v>0.3</v>
      </c>
      <c r="D70" s="81">
        <v>0.70399999999999996</v>
      </c>
      <c r="E70" s="81">
        <v>0.79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322</v>
      </c>
      <c r="C71" s="81">
        <v>0.3</v>
      </c>
      <c r="D71" s="81">
        <v>0.70399999999999996</v>
      </c>
      <c r="E71" s="81">
        <v>0.79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322</v>
      </c>
      <c r="C72" s="81">
        <v>0.3</v>
      </c>
      <c r="D72" s="81">
        <v>0.70399999999999996</v>
      </c>
      <c r="E72" s="81">
        <v>0.79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322</v>
      </c>
      <c r="C73" s="81">
        <v>0.3</v>
      </c>
      <c r="D73" s="81">
        <v>0.70399999999999996</v>
      </c>
      <c r="E73" s="81">
        <v>0.79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322</v>
      </c>
      <c r="C74" s="81">
        <v>0.3</v>
      </c>
      <c r="D74" s="81">
        <v>0.70399999999999996</v>
      </c>
      <c r="E74" s="81">
        <v>0.79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322</v>
      </c>
      <c r="C75" s="81">
        <v>0.3</v>
      </c>
      <c r="D75" s="81">
        <v>0.70399999999999996</v>
      </c>
      <c r="E75" s="81">
        <v>0.79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322</v>
      </c>
      <c r="C76" s="81">
        <v>0.3</v>
      </c>
      <c r="D76" s="81">
        <v>0.70399999999999996</v>
      </c>
      <c r="E76" s="81">
        <v>0.79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322</v>
      </c>
      <c r="C77" s="81">
        <v>0.3</v>
      </c>
      <c r="D77" s="81">
        <v>0.70399999999999996</v>
      </c>
      <c r="E77" s="81">
        <v>0.79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322</v>
      </c>
      <c r="C78" s="81">
        <v>0.3</v>
      </c>
      <c r="D78" s="81">
        <v>0.70399999999999996</v>
      </c>
      <c r="E78" s="81">
        <v>0.79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322</v>
      </c>
      <c r="C79" s="81">
        <v>0.3</v>
      </c>
      <c r="D79" s="81">
        <v>0.70399999999999996</v>
      </c>
      <c r="E79" s="81">
        <v>0.79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322</v>
      </c>
      <c r="C80" s="81">
        <v>0.3</v>
      </c>
      <c r="D80" s="81">
        <v>0.70399999999999996</v>
      </c>
      <c r="E80" s="81">
        <v>0.79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322</v>
      </c>
      <c r="C81" s="81">
        <v>0.3</v>
      </c>
      <c r="D81" s="81">
        <v>0.70399999999999996</v>
      </c>
      <c r="E81" s="81">
        <v>0.79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322</v>
      </c>
      <c r="C82" s="81">
        <v>0.3</v>
      </c>
      <c r="D82" s="81">
        <v>0.70399999999999996</v>
      </c>
      <c r="E82" s="81">
        <v>0.79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414</v>
      </c>
      <c r="C86" s="81">
        <v>65.28</v>
      </c>
      <c r="D86" s="81">
        <v>65.28</v>
      </c>
      <c r="E86" s="81">
        <v>3.18</v>
      </c>
      <c r="F86" s="81">
        <v>0.40200000000000002</v>
      </c>
      <c r="G86" s="81">
        <v>0.495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415</v>
      </c>
      <c r="C87" s="81">
        <v>43.52</v>
      </c>
      <c r="D87" s="81">
        <v>43.52</v>
      </c>
      <c r="E87" s="81">
        <v>3.18</v>
      </c>
      <c r="F87" s="81">
        <v>0.40200000000000002</v>
      </c>
      <c r="G87" s="81">
        <v>0.495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416</v>
      </c>
      <c r="C88" s="81">
        <v>65.28</v>
      </c>
      <c r="D88" s="81">
        <v>65.28</v>
      </c>
      <c r="E88" s="81">
        <v>3.18</v>
      </c>
      <c r="F88" s="81">
        <v>0.501</v>
      </c>
      <c r="G88" s="81">
        <v>0.622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417</v>
      </c>
      <c r="C89" s="81">
        <v>43.52</v>
      </c>
      <c r="D89" s="81">
        <v>43.52</v>
      </c>
      <c r="E89" s="81">
        <v>3.18</v>
      </c>
      <c r="F89" s="81">
        <v>0.40200000000000002</v>
      </c>
      <c r="G89" s="81">
        <v>0.495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414</v>
      </c>
      <c r="C90" s="81">
        <v>65.28</v>
      </c>
      <c r="D90" s="81">
        <v>65.28</v>
      </c>
      <c r="E90" s="81">
        <v>3.18</v>
      </c>
      <c r="F90" s="81">
        <v>0.40200000000000002</v>
      </c>
      <c r="G90" s="81">
        <v>0.495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415</v>
      </c>
      <c r="C91" s="81">
        <v>43.52</v>
      </c>
      <c r="D91" s="81">
        <v>43.52</v>
      </c>
      <c r="E91" s="81">
        <v>3.18</v>
      </c>
      <c r="F91" s="81">
        <v>0.40200000000000002</v>
      </c>
      <c r="G91" s="81">
        <v>0.495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416</v>
      </c>
      <c r="C92" s="81">
        <v>65.28</v>
      </c>
      <c r="D92" s="81">
        <v>65.28</v>
      </c>
      <c r="E92" s="81">
        <v>3.18</v>
      </c>
      <c r="F92" s="81">
        <v>0.501</v>
      </c>
      <c r="G92" s="81">
        <v>0.622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417</v>
      </c>
      <c r="C93" s="81">
        <v>43.52</v>
      </c>
      <c r="D93" s="81">
        <v>43.52</v>
      </c>
      <c r="E93" s="81">
        <v>3.18</v>
      </c>
      <c r="F93" s="81">
        <v>0.40200000000000002</v>
      </c>
      <c r="G93" s="81">
        <v>0.495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414</v>
      </c>
      <c r="C94" s="81">
        <v>65.28</v>
      </c>
      <c r="D94" s="81">
        <v>65.28</v>
      </c>
      <c r="E94" s="81">
        <v>3.18</v>
      </c>
      <c r="F94" s="81">
        <v>0.40200000000000002</v>
      </c>
      <c r="G94" s="81">
        <v>0.495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415</v>
      </c>
      <c r="C95" s="81">
        <v>43.52</v>
      </c>
      <c r="D95" s="81">
        <v>43.52</v>
      </c>
      <c r="E95" s="81">
        <v>3.18</v>
      </c>
      <c r="F95" s="81">
        <v>0.40200000000000002</v>
      </c>
      <c r="G95" s="81">
        <v>0.495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416</v>
      </c>
      <c r="C96" s="81">
        <v>65.28</v>
      </c>
      <c r="D96" s="81">
        <v>65.28</v>
      </c>
      <c r="E96" s="81">
        <v>3.18</v>
      </c>
      <c r="F96" s="81">
        <v>0.501</v>
      </c>
      <c r="G96" s="81">
        <v>0.622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417</v>
      </c>
      <c r="C97" s="81">
        <v>43.52</v>
      </c>
      <c r="D97" s="81">
        <v>43.52</v>
      </c>
      <c r="E97" s="81">
        <v>3.18</v>
      </c>
      <c r="F97" s="81">
        <v>0.40200000000000002</v>
      </c>
      <c r="G97" s="81">
        <v>0.495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3.18</v>
      </c>
      <c r="F98" s="81">
        <v>0.432</v>
      </c>
      <c r="G98" s="81">
        <v>0.53300000000000003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3.18</v>
      </c>
      <c r="F99" s="81">
        <v>0.501</v>
      </c>
      <c r="G99" s="81">
        <v>0.622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3.18</v>
      </c>
      <c r="F100" s="81">
        <v>0.40200000000000002</v>
      </c>
      <c r="G100" s="81">
        <v>0.495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482393.59999999998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133683.1</v>
      </c>
      <c r="D106" s="81">
        <v>102863.54</v>
      </c>
      <c r="E106" s="81">
        <v>30819.56</v>
      </c>
      <c r="F106" s="81">
        <v>0.77</v>
      </c>
      <c r="G106" s="81">
        <v>5.08</v>
      </c>
    </row>
    <row r="107" spans="1:11">
      <c r="A107" s="81" t="s">
        <v>378</v>
      </c>
      <c r="B107" s="81" t="s">
        <v>508</v>
      </c>
      <c r="C107" s="81">
        <v>158408.95000000001</v>
      </c>
      <c r="D107" s="81">
        <v>122203.86</v>
      </c>
      <c r="E107" s="81">
        <v>36205.089999999997</v>
      </c>
      <c r="F107" s="81">
        <v>0.77</v>
      </c>
      <c r="G107" s="81">
        <v>5.08</v>
      </c>
    </row>
    <row r="108" spans="1:11">
      <c r="A108" s="81" t="s">
        <v>379</v>
      </c>
      <c r="B108" s="81" t="s">
        <v>508</v>
      </c>
      <c r="C108" s="81">
        <v>171883.04</v>
      </c>
      <c r="D108" s="81">
        <v>131234.94</v>
      </c>
      <c r="E108" s="81">
        <v>40648.1</v>
      </c>
      <c r="F108" s="81">
        <v>0.76</v>
      </c>
      <c r="G108" s="81">
        <v>4.97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22869.9</v>
      </c>
      <c r="D126" s="81">
        <v>0.99</v>
      </c>
    </row>
    <row r="127" spans="1:4">
      <c r="A127" s="81" t="s">
        <v>404</v>
      </c>
      <c r="B127" s="81" t="s">
        <v>452</v>
      </c>
      <c r="C127" s="81">
        <v>20656.23</v>
      </c>
      <c r="D127" s="81">
        <v>0.99</v>
      </c>
    </row>
    <row r="128" spans="1:4">
      <c r="A128" s="81" t="s">
        <v>405</v>
      </c>
      <c r="B128" s="81" t="s">
        <v>452</v>
      </c>
      <c r="C128" s="81">
        <v>19843.52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7.43</v>
      </c>
      <c r="F131" s="81">
        <v>19463.98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8.86</v>
      </c>
      <c r="F132" s="81">
        <v>23049.759999999998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1572.42</v>
      </c>
      <c r="E133" s="81">
        <v>9.39</v>
      </c>
      <c r="F133" s="81">
        <v>24427.61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2838.08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36249.788099999998</v>
      </c>
      <c r="C143" s="81">
        <v>58.984499999999997</v>
      </c>
      <c r="D143" s="81">
        <v>144.15819999999999</v>
      </c>
      <c r="E143" s="81">
        <v>0</v>
      </c>
      <c r="F143" s="81">
        <v>5.9999999999999995E-4</v>
      </c>
      <c r="G143" s="81">
        <v>8962.0048999999999</v>
      </c>
      <c r="H143" s="81">
        <v>14930.853300000001</v>
      </c>
    </row>
    <row r="144" spans="1:8">
      <c r="A144" s="81" t="s">
        <v>517</v>
      </c>
      <c r="B144" s="81">
        <v>30727.9146</v>
      </c>
      <c r="C144" s="81">
        <v>51.5565</v>
      </c>
      <c r="D144" s="81">
        <v>130.79589999999999</v>
      </c>
      <c r="E144" s="81">
        <v>0</v>
      </c>
      <c r="F144" s="81">
        <v>5.0000000000000001E-4</v>
      </c>
      <c r="G144" s="81">
        <v>8131.9879000000001</v>
      </c>
      <c r="H144" s="81">
        <v>12798.8266</v>
      </c>
    </row>
    <row r="145" spans="1:19">
      <c r="A145" s="81" t="s">
        <v>518</v>
      </c>
      <c r="B145" s="81">
        <v>31880.406999999999</v>
      </c>
      <c r="C145" s="81">
        <v>56.955500000000001</v>
      </c>
      <c r="D145" s="81">
        <v>154.83529999999999</v>
      </c>
      <c r="E145" s="81">
        <v>0</v>
      </c>
      <c r="F145" s="81">
        <v>5.9999999999999995E-4</v>
      </c>
      <c r="G145" s="81">
        <v>9628.0347000000002</v>
      </c>
      <c r="H145" s="81">
        <v>13595.7192</v>
      </c>
    </row>
    <row r="146" spans="1:19">
      <c r="A146" s="81" t="s">
        <v>519</v>
      </c>
      <c r="B146" s="81">
        <v>27653.604599999999</v>
      </c>
      <c r="C146" s="81">
        <v>51.398400000000002</v>
      </c>
      <c r="D146" s="81">
        <v>145.31790000000001</v>
      </c>
      <c r="E146" s="81">
        <v>0</v>
      </c>
      <c r="F146" s="81">
        <v>5.9999999999999995E-4</v>
      </c>
      <c r="G146" s="81">
        <v>9036.9452999999994</v>
      </c>
      <c r="H146" s="81">
        <v>11975.5013</v>
      </c>
    </row>
    <row r="147" spans="1:19">
      <c r="A147" s="81" t="s">
        <v>286</v>
      </c>
      <c r="B147" s="81">
        <v>28337.9316</v>
      </c>
      <c r="C147" s="81">
        <v>55.129100000000001</v>
      </c>
      <c r="D147" s="81">
        <v>162.49019999999999</v>
      </c>
      <c r="E147" s="81">
        <v>0</v>
      </c>
      <c r="F147" s="81">
        <v>6.9999999999999999E-4</v>
      </c>
      <c r="G147" s="81">
        <v>10105.6734</v>
      </c>
      <c r="H147" s="81">
        <v>12496.6736</v>
      </c>
    </row>
    <row r="148" spans="1:19">
      <c r="A148" s="81" t="s">
        <v>520</v>
      </c>
      <c r="B148" s="81">
        <v>29600.973999999998</v>
      </c>
      <c r="C148" s="81">
        <v>58.910899999999998</v>
      </c>
      <c r="D148" s="81">
        <v>177.04679999999999</v>
      </c>
      <c r="E148" s="81">
        <v>0</v>
      </c>
      <c r="F148" s="81">
        <v>6.9999999999999999E-4</v>
      </c>
      <c r="G148" s="81">
        <v>11011.392599999999</v>
      </c>
      <c r="H148" s="81">
        <v>13174.7839</v>
      </c>
    </row>
    <row r="149" spans="1:19">
      <c r="A149" s="81" t="s">
        <v>521</v>
      </c>
      <c r="B149" s="81">
        <v>29695.899000000001</v>
      </c>
      <c r="C149" s="81">
        <v>59.192399999999999</v>
      </c>
      <c r="D149" s="81">
        <v>178.12569999999999</v>
      </c>
      <c r="E149" s="81">
        <v>0</v>
      </c>
      <c r="F149" s="81">
        <v>6.9999999999999999E-4</v>
      </c>
      <c r="G149" s="81">
        <v>11078.5242</v>
      </c>
      <c r="H149" s="81">
        <v>13225.4982</v>
      </c>
    </row>
    <row r="150" spans="1:19">
      <c r="A150" s="81" t="s">
        <v>522</v>
      </c>
      <c r="B150" s="81">
        <v>32136.849900000001</v>
      </c>
      <c r="C150" s="81">
        <v>64.024299999999997</v>
      </c>
      <c r="D150" s="81">
        <v>192.58189999999999</v>
      </c>
      <c r="E150" s="81">
        <v>0</v>
      </c>
      <c r="F150" s="81">
        <v>8.0000000000000004E-4</v>
      </c>
      <c r="G150" s="81">
        <v>11977.612999999999</v>
      </c>
      <c r="H150" s="81">
        <v>14309.5393</v>
      </c>
    </row>
    <row r="151" spans="1:19">
      <c r="A151" s="81" t="s">
        <v>523</v>
      </c>
      <c r="B151" s="81">
        <v>27336.127700000001</v>
      </c>
      <c r="C151" s="81">
        <v>53.894599999999997</v>
      </c>
      <c r="D151" s="81">
        <v>160.69059999999999</v>
      </c>
      <c r="E151" s="81">
        <v>0</v>
      </c>
      <c r="F151" s="81">
        <v>5.9999999999999995E-4</v>
      </c>
      <c r="G151" s="81">
        <v>9993.9717999999993</v>
      </c>
      <c r="H151" s="81">
        <v>12120.215700000001</v>
      </c>
    </row>
    <row r="152" spans="1:19">
      <c r="A152" s="81" t="s">
        <v>524</v>
      </c>
      <c r="B152" s="81">
        <v>28405.775000000001</v>
      </c>
      <c r="C152" s="81">
        <v>53.984699999999997</v>
      </c>
      <c r="D152" s="81">
        <v>155.83189999999999</v>
      </c>
      <c r="E152" s="81">
        <v>0</v>
      </c>
      <c r="F152" s="81">
        <v>5.9999999999999995E-4</v>
      </c>
      <c r="G152" s="81">
        <v>9691.1831999999995</v>
      </c>
      <c r="H152" s="81">
        <v>12409.8881</v>
      </c>
    </row>
    <row r="153" spans="1:19">
      <c r="A153" s="81" t="s">
        <v>525</v>
      </c>
      <c r="B153" s="81">
        <v>29782.968199999999</v>
      </c>
      <c r="C153" s="81">
        <v>53.651600000000002</v>
      </c>
      <c r="D153" s="81">
        <v>147.096</v>
      </c>
      <c r="E153" s="81">
        <v>0</v>
      </c>
      <c r="F153" s="81">
        <v>5.9999999999999995E-4</v>
      </c>
      <c r="G153" s="81">
        <v>9146.9473999999991</v>
      </c>
      <c r="H153" s="81">
        <v>12741.775</v>
      </c>
    </row>
    <row r="154" spans="1:19">
      <c r="A154" s="81" t="s">
        <v>526</v>
      </c>
      <c r="B154" s="81">
        <v>33976.777999999998</v>
      </c>
      <c r="C154" s="81">
        <v>56.453899999999997</v>
      </c>
      <c r="D154" s="81">
        <v>141.56790000000001</v>
      </c>
      <c r="E154" s="81">
        <v>0</v>
      </c>
      <c r="F154" s="81">
        <v>5.9999999999999995E-4</v>
      </c>
      <c r="G154" s="81">
        <v>8801.4915999999994</v>
      </c>
      <c r="H154" s="81">
        <v>14101.423500000001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365785.01770000003</v>
      </c>
      <c r="C156" s="81">
        <v>674.13630000000001</v>
      </c>
      <c r="D156" s="81">
        <v>1890.5383999999999</v>
      </c>
      <c r="E156" s="81">
        <v>0</v>
      </c>
      <c r="F156" s="81">
        <v>7.7000000000000002E-3</v>
      </c>
      <c r="G156" s="81">
        <v>117565.77009999999</v>
      </c>
      <c r="H156" s="81">
        <v>157880.69779999999</v>
      </c>
    </row>
    <row r="157" spans="1:19">
      <c r="A157" s="81" t="s">
        <v>528</v>
      </c>
      <c r="B157" s="81">
        <v>27336.127700000001</v>
      </c>
      <c r="C157" s="81">
        <v>51.398400000000002</v>
      </c>
      <c r="D157" s="81">
        <v>130.79589999999999</v>
      </c>
      <c r="E157" s="81">
        <v>0</v>
      </c>
      <c r="F157" s="81">
        <v>5.0000000000000001E-4</v>
      </c>
      <c r="G157" s="81">
        <v>8131.9879000000001</v>
      </c>
      <c r="H157" s="81">
        <v>11975.5013</v>
      </c>
    </row>
    <row r="158" spans="1:19">
      <c r="A158" s="81" t="s">
        <v>529</v>
      </c>
      <c r="B158" s="81">
        <v>36249.788099999998</v>
      </c>
      <c r="C158" s="81">
        <v>64.024299999999997</v>
      </c>
      <c r="D158" s="81">
        <v>192.58189999999999</v>
      </c>
      <c r="E158" s="81">
        <v>0</v>
      </c>
      <c r="F158" s="81">
        <v>8.0000000000000004E-4</v>
      </c>
      <c r="G158" s="81">
        <v>11977.612999999999</v>
      </c>
      <c r="H158" s="81">
        <v>14930.853300000001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142105000000</v>
      </c>
      <c r="C161" s="81">
        <v>130696.34</v>
      </c>
      <c r="D161" s="81" t="s">
        <v>638</v>
      </c>
      <c r="E161" s="81">
        <v>48247.487999999998</v>
      </c>
      <c r="F161" s="81">
        <v>58341.440000000002</v>
      </c>
      <c r="G161" s="81">
        <v>5763.0479999999998</v>
      </c>
      <c r="H161" s="81">
        <v>0</v>
      </c>
      <c r="I161" s="81">
        <v>18237.420999999998</v>
      </c>
      <c r="J161" s="81">
        <v>0</v>
      </c>
      <c r="K161" s="81">
        <v>106.943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128944000000</v>
      </c>
      <c r="C162" s="81">
        <v>125854.15</v>
      </c>
      <c r="D162" s="81" t="s">
        <v>639</v>
      </c>
      <c r="E162" s="81">
        <v>48247.487999999998</v>
      </c>
      <c r="F162" s="81">
        <v>58341.440000000002</v>
      </c>
      <c r="G162" s="81">
        <v>5763.0479999999998</v>
      </c>
      <c r="H162" s="81">
        <v>0</v>
      </c>
      <c r="I162" s="81">
        <v>13339.59</v>
      </c>
      <c r="J162" s="81">
        <v>0</v>
      </c>
      <c r="K162" s="81">
        <v>162.583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152666000000</v>
      </c>
      <c r="C163" s="81">
        <v>134217.133</v>
      </c>
      <c r="D163" s="81" t="s">
        <v>640</v>
      </c>
      <c r="E163" s="81">
        <v>48247.487999999998</v>
      </c>
      <c r="F163" s="81">
        <v>58341.440000000002</v>
      </c>
      <c r="G163" s="81">
        <v>5763.0479999999998</v>
      </c>
      <c r="H163" s="81">
        <v>0</v>
      </c>
      <c r="I163" s="81">
        <v>21840.382000000001</v>
      </c>
      <c r="J163" s="81">
        <v>0</v>
      </c>
      <c r="K163" s="81">
        <v>24.774999999999999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143293000000</v>
      </c>
      <c r="C164" s="81">
        <v>135525.72099999999</v>
      </c>
      <c r="D164" s="81" t="s">
        <v>641</v>
      </c>
      <c r="E164" s="81">
        <v>48247.487999999998</v>
      </c>
      <c r="F164" s="81">
        <v>58341.440000000002</v>
      </c>
      <c r="G164" s="81">
        <v>5763.0479999999998</v>
      </c>
      <c r="H164" s="81">
        <v>0</v>
      </c>
      <c r="I164" s="81">
        <v>23131.428</v>
      </c>
      <c r="J164" s="81">
        <v>0</v>
      </c>
      <c r="K164" s="81">
        <v>42.316000000000003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160240000000</v>
      </c>
      <c r="C165" s="81">
        <v>144649.72500000001</v>
      </c>
      <c r="D165" s="81" t="s">
        <v>642</v>
      </c>
      <c r="E165" s="81">
        <v>48247.487999999998</v>
      </c>
      <c r="F165" s="81">
        <v>58341.440000000002</v>
      </c>
      <c r="G165" s="81">
        <v>6110.665</v>
      </c>
      <c r="H165" s="81">
        <v>0</v>
      </c>
      <c r="I165" s="81">
        <v>31940.875</v>
      </c>
      <c r="J165" s="81">
        <v>0</v>
      </c>
      <c r="K165" s="81">
        <v>9.2560000000000002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174601000000</v>
      </c>
      <c r="C166" s="81">
        <v>170751.807</v>
      </c>
      <c r="D166" s="81" t="s">
        <v>553</v>
      </c>
      <c r="E166" s="81">
        <v>48247.487999999998</v>
      </c>
      <c r="F166" s="81">
        <v>50956.165000000001</v>
      </c>
      <c r="G166" s="81">
        <v>12932.911</v>
      </c>
      <c r="H166" s="81">
        <v>0</v>
      </c>
      <c r="I166" s="81">
        <v>58606.792999999998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175666000000</v>
      </c>
      <c r="C167" s="81">
        <v>176696.15400000001</v>
      </c>
      <c r="D167" s="81" t="s">
        <v>643</v>
      </c>
      <c r="E167" s="81">
        <v>48247.487999999998</v>
      </c>
      <c r="F167" s="81">
        <v>50956.165000000001</v>
      </c>
      <c r="G167" s="81">
        <v>12773.584999999999</v>
      </c>
      <c r="H167" s="81">
        <v>0</v>
      </c>
      <c r="I167" s="81">
        <v>64710.466999999997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189922000000</v>
      </c>
      <c r="C168" s="81">
        <v>176676.508</v>
      </c>
      <c r="D168" s="81" t="s">
        <v>621</v>
      </c>
      <c r="E168" s="81">
        <v>48247.487999999998</v>
      </c>
      <c r="F168" s="81">
        <v>50956.165000000001</v>
      </c>
      <c r="G168" s="81">
        <v>14030.924999999999</v>
      </c>
      <c r="H168" s="81">
        <v>0</v>
      </c>
      <c r="I168" s="81">
        <v>63433.48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158468000000</v>
      </c>
      <c r="C169" s="81">
        <v>153331.37400000001</v>
      </c>
      <c r="D169" s="81" t="s">
        <v>644</v>
      </c>
      <c r="E169" s="81">
        <v>48247.487999999998</v>
      </c>
      <c r="F169" s="81">
        <v>50956.165000000001</v>
      </c>
      <c r="G169" s="81">
        <v>9341.1170000000002</v>
      </c>
      <c r="H169" s="81">
        <v>0</v>
      </c>
      <c r="I169" s="81">
        <v>44778.154000000002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153667000000</v>
      </c>
      <c r="C170" s="81">
        <v>141855.144</v>
      </c>
      <c r="D170" s="81" t="s">
        <v>645</v>
      </c>
      <c r="E170" s="81">
        <v>48247.487999999998</v>
      </c>
      <c r="F170" s="81">
        <v>58341.440000000002</v>
      </c>
      <c r="G170" s="81">
        <v>5791.7849999999999</v>
      </c>
      <c r="H170" s="81">
        <v>0</v>
      </c>
      <c r="I170" s="81">
        <v>29461.077000000001</v>
      </c>
      <c r="J170" s="81">
        <v>0</v>
      </c>
      <c r="K170" s="81">
        <v>13.353999999999999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145038000000</v>
      </c>
      <c r="C171" s="81">
        <v>136792.63800000001</v>
      </c>
      <c r="D171" s="81" t="s">
        <v>646</v>
      </c>
      <c r="E171" s="81">
        <v>48247.487999999998</v>
      </c>
      <c r="F171" s="81">
        <v>51598.362999999998</v>
      </c>
      <c r="G171" s="81">
        <v>6381.4949999999999</v>
      </c>
      <c r="H171" s="81">
        <v>0</v>
      </c>
      <c r="I171" s="81">
        <v>30556.710999999999</v>
      </c>
      <c r="J171" s="81">
        <v>0</v>
      </c>
      <c r="K171" s="81">
        <v>8.5809999999999995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139560000000</v>
      </c>
      <c r="C172" s="81">
        <v>124731.7</v>
      </c>
      <c r="D172" s="81" t="s">
        <v>647</v>
      </c>
      <c r="E172" s="81">
        <v>48247.487999999998</v>
      </c>
      <c r="F172" s="81">
        <v>58341.440000000002</v>
      </c>
      <c r="G172" s="81">
        <v>5763.0479999999998</v>
      </c>
      <c r="H172" s="81">
        <v>0</v>
      </c>
      <c r="I172" s="81">
        <v>12282.374</v>
      </c>
      <c r="J172" s="81">
        <v>0</v>
      </c>
      <c r="K172" s="81">
        <v>97.349000000000004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1864170000000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128944000000</v>
      </c>
      <c r="C175" s="81">
        <v>124731.7</v>
      </c>
      <c r="D175" s="81"/>
      <c r="E175" s="81">
        <v>48247.487999999998</v>
      </c>
      <c r="F175" s="81">
        <v>50956.165000000001</v>
      </c>
      <c r="G175" s="81">
        <v>5763.0479999999998</v>
      </c>
      <c r="H175" s="81">
        <v>0</v>
      </c>
      <c r="I175" s="81">
        <v>12282.374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189922000000</v>
      </c>
      <c r="C176" s="81">
        <v>176696.15400000001</v>
      </c>
      <c r="D176" s="81"/>
      <c r="E176" s="81">
        <v>48247.487999999998</v>
      </c>
      <c r="F176" s="81">
        <v>58341.440000000002</v>
      </c>
      <c r="G176" s="81">
        <v>14030.924999999999</v>
      </c>
      <c r="H176" s="81">
        <v>0</v>
      </c>
      <c r="I176" s="81">
        <v>64710.466999999997</v>
      </c>
      <c r="J176" s="81">
        <v>0</v>
      </c>
      <c r="K176" s="81">
        <v>162.583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40365.550000000003</v>
      </c>
      <c r="C179" s="81">
        <v>9750.11</v>
      </c>
      <c r="D179" s="81">
        <v>0</v>
      </c>
      <c r="E179" s="81">
        <v>50115.66</v>
      </c>
    </row>
    <row r="180" spans="1:5">
      <c r="A180" s="81" t="s">
        <v>564</v>
      </c>
      <c r="B180" s="81">
        <v>8.1</v>
      </c>
      <c r="C180" s="81">
        <v>1.96</v>
      </c>
      <c r="D180" s="81">
        <v>0</v>
      </c>
      <c r="E180" s="81">
        <v>10.06</v>
      </c>
    </row>
    <row r="181" spans="1:5">
      <c r="A181" s="81" t="s">
        <v>565</v>
      </c>
      <c r="B181" s="81">
        <v>8.1</v>
      </c>
      <c r="C181" s="81">
        <v>1.96</v>
      </c>
      <c r="D181" s="81">
        <v>0</v>
      </c>
      <c r="E181" s="81">
        <v>10.06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81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2458.16</v>
      </c>
      <c r="C2" s="81">
        <v>493.39</v>
      </c>
      <c r="D2" s="81">
        <v>493.39</v>
      </c>
    </row>
    <row r="3" spans="1:7">
      <c r="A3" s="81" t="s">
        <v>312</v>
      </c>
      <c r="B3" s="81">
        <v>2458.16</v>
      </c>
      <c r="C3" s="81">
        <v>493.39</v>
      </c>
      <c r="D3" s="81">
        <v>493.39</v>
      </c>
    </row>
    <row r="4" spans="1:7">
      <c r="A4" s="81" t="s">
        <v>313</v>
      </c>
      <c r="B4" s="81">
        <v>6614.67</v>
      </c>
      <c r="C4" s="81">
        <v>1327.67</v>
      </c>
      <c r="D4" s="81">
        <v>1327.67</v>
      </c>
    </row>
    <row r="5" spans="1:7">
      <c r="A5" s="81" t="s">
        <v>314</v>
      </c>
      <c r="B5" s="81">
        <v>6614.67</v>
      </c>
      <c r="C5" s="81">
        <v>1327.67</v>
      </c>
      <c r="D5" s="81">
        <v>1327.67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654.58000000000004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240.33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42.88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122.62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1.22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37.92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1765.66</v>
      </c>
      <c r="C28" s="81">
        <v>692.5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322</v>
      </c>
      <c r="C55" s="81">
        <v>0.3</v>
      </c>
      <c r="D55" s="81">
        <v>0.70399999999999996</v>
      </c>
      <c r="E55" s="81">
        <v>0.79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322</v>
      </c>
      <c r="C57" s="81">
        <v>0.3</v>
      </c>
      <c r="D57" s="81">
        <v>0.70399999999999996</v>
      </c>
      <c r="E57" s="81">
        <v>0.79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322</v>
      </c>
      <c r="C59" s="81">
        <v>0.3</v>
      </c>
      <c r="D59" s="81">
        <v>0.70399999999999996</v>
      </c>
      <c r="E59" s="81">
        <v>0.79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322</v>
      </c>
      <c r="C61" s="81">
        <v>0.3</v>
      </c>
      <c r="D61" s="81">
        <v>0.70399999999999996</v>
      </c>
      <c r="E61" s="81">
        <v>0.79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322</v>
      </c>
      <c r="C63" s="81">
        <v>0.3</v>
      </c>
      <c r="D63" s="81">
        <v>0.70399999999999996</v>
      </c>
      <c r="E63" s="81">
        <v>0.79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322</v>
      </c>
      <c r="C64" s="81">
        <v>0.3</v>
      </c>
      <c r="D64" s="81">
        <v>0.70399999999999996</v>
      </c>
      <c r="E64" s="81">
        <v>0.79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322</v>
      </c>
      <c r="C65" s="81">
        <v>0.3</v>
      </c>
      <c r="D65" s="81">
        <v>0.70399999999999996</v>
      </c>
      <c r="E65" s="81">
        <v>0.79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322</v>
      </c>
      <c r="C66" s="81">
        <v>0.3</v>
      </c>
      <c r="D66" s="81">
        <v>0.70399999999999996</v>
      </c>
      <c r="E66" s="81">
        <v>0.79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322</v>
      </c>
      <c r="C67" s="81">
        <v>0.3</v>
      </c>
      <c r="D67" s="81">
        <v>0.70399999999999996</v>
      </c>
      <c r="E67" s="81">
        <v>0.79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322</v>
      </c>
      <c r="C68" s="81">
        <v>0.3</v>
      </c>
      <c r="D68" s="81">
        <v>0.70399999999999996</v>
      </c>
      <c r="E68" s="81">
        <v>0.79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322</v>
      </c>
      <c r="C69" s="81">
        <v>0.3</v>
      </c>
      <c r="D69" s="81">
        <v>0.70399999999999996</v>
      </c>
      <c r="E69" s="81">
        <v>0.79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322</v>
      </c>
      <c r="C70" s="81">
        <v>0.3</v>
      </c>
      <c r="D70" s="81">
        <v>0.70399999999999996</v>
      </c>
      <c r="E70" s="81">
        <v>0.79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322</v>
      </c>
      <c r="C71" s="81">
        <v>0.3</v>
      </c>
      <c r="D71" s="81">
        <v>0.70399999999999996</v>
      </c>
      <c r="E71" s="81">
        <v>0.79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322</v>
      </c>
      <c r="C72" s="81">
        <v>0.3</v>
      </c>
      <c r="D72" s="81">
        <v>0.70399999999999996</v>
      </c>
      <c r="E72" s="81">
        <v>0.79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322</v>
      </c>
      <c r="C73" s="81">
        <v>0.3</v>
      </c>
      <c r="D73" s="81">
        <v>0.70399999999999996</v>
      </c>
      <c r="E73" s="81">
        <v>0.79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322</v>
      </c>
      <c r="C74" s="81">
        <v>0.3</v>
      </c>
      <c r="D74" s="81">
        <v>0.70399999999999996</v>
      </c>
      <c r="E74" s="81">
        <v>0.79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322</v>
      </c>
      <c r="C75" s="81">
        <v>0.3</v>
      </c>
      <c r="D75" s="81">
        <v>0.70399999999999996</v>
      </c>
      <c r="E75" s="81">
        <v>0.79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322</v>
      </c>
      <c r="C76" s="81">
        <v>0.3</v>
      </c>
      <c r="D76" s="81">
        <v>0.70399999999999996</v>
      </c>
      <c r="E76" s="81">
        <v>0.79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322</v>
      </c>
      <c r="C77" s="81">
        <v>0.3</v>
      </c>
      <c r="D77" s="81">
        <v>0.70399999999999996</v>
      </c>
      <c r="E77" s="81">
        <v>0.79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322</v>
      </c>
      <c r="C78" s="81">
        <v>0.3</v>
      </c>
      <c r="D78" s="81">
        <v>0.70399999999999996</v>
      </c>
      <c r="E78" s="81">
        <v>0.79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322</v>
      </c>
      <c r="C79" s="81">
        <v>0.3</v>
      </c>
      <c r="D79" s="81">
        <v>0.70399999999999996</v>
      </c>
      <c r="E79" s="81">
        <v>0.79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322</v>
      </c>
      <c r="C80" s="81">
        <v>0.3</v>
      </c>
      <c r="D80" s="81">
        <v>0.70399999999999996</v>
      </c>
      <c r="E80" s="81">
        <v>0.79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322</v>
      </c>
      <c r="C81" s="81">
        <v>0.3</v>
      </c>
      <c r="D81" s="81">
        <v>0.70399999999999996</v>
      </c>
      <c r="E81" s="81">
        <v>0.79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322</v>
      </c>
      <c r="C82" s="81">
        <v>0.3</v>
      </c>
      <c r="D82" s="81">
        <v>0.70399999999999996</v>
      </c>
      <c r="E82" s="81">
        <v>0.79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414</v>
      </c>
      <c r="C86" s="81">
        <v>65.28</v>
      </c>
      <c r="D86" s="81">
        <v>65.28</v>
      </c>
      <c r="E86" s="81">
        <v>3.18</v>
      </c>
      <c r="F86" s="81">
        <v>0.40200000000000002</v>
      </c>
      <c r="G86" s="81">
        <v>0.495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415</v>
      </c>
      <c r="C87" s="81">
        <v>43.52</v>
      </c>
      <c r="D87" s="81">
        <v>43.52</v>
      </c>
      <c r="E87" s="81">
        <v>3.18</v>
      </c>
      <c r="F87" s="81">
        <v>0.40200000000000002</v>
      </c>
      <c r="G87" s="81">
        <v>0.495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416</v>
      </c>
      <c r="C88" s="81">
        <v>65.28</v>
      </c>
      <c r="D88" s="81">
        <v>65.28</v>
      </c>
      <c r="E88" s="81">
        <v>3.18</v>
      </c>
      <c r="F88" s="81">
        <v>0.501</v>
      </c>
      <c r="G88" s="81">
        <v>0.622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417</v>
      </c>
      <c r="C89" s="81">
        <v>43.52</v>
      </c>
      <c r="D89" s="81">
        <v>43.52</v>
      </c>
      <c r="E89" s="81">
        <v>3.18</v>
      </c>
      <c r="F89" s="81">
        <v>0.40200000000000002</v>
      </c>
      <c r="G89" s="81">
        <v>0.495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414</v>
      </c>
      <c r="C90" s="81">
        <v>65.28</v>
      </c>
      <c r="D90" s="81">
        <v>65.28</v>
      </c>
      <c r="E90" s="81">
        <v>3.18</v>
      </c>
      <c r="F90" s="81">
        <v>0.40200000000000002</v>
      </c>
      <c r="G90" s="81">
        <v>0.495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415</v>
      </c>
      <c r="C91" s="81">
        <v>43.52</v>
      </c>
      <c r="D91" s="81">
        <v>43.52</v>
      </c>
      <c r="E91" s="81">
        <v>3.18</v>
      </c>
      <c r="F91" s="81">
        <v>0.40200000000000002</v>
      </c>
      <c r="G91" s="81">
        <v>0.495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416</v>
      </c>
      <c r="C92" s="81">
        <v>65.28</v>
      </c>
      <c r="D92" s="81">
        <v>65.28</v>
      </c>
      <c r="E92" s="81">
        <v>3.18</v>
      </c>
      <c r="F92" s="81">
        <v>0.501</v>
      </c>
      <c r="G92" s="81">
        <v>0.622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417</v>
      </c>
      <c r="C93" s="81">
        <v>43.52</v>
      </c>
      <c r="D93" s="81">
        <v>43.52</v>
      </c>
      <c r="E93" s="81">
        <v>3.18</v>
      </c>
      <c r="F93" s="81">
        <v>0.40200000000000002</v>
      </c>
      <c r="G93" s="81">
        <v>0.495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414</v>
      </c>
      <c r="C94" s="81">
        <v>65.28</v>
      </c>
      <c r="D94" s="81">
        <v>65.28</v>
      </c>
      <c r="E94" s="81">
        <v>3.18</v>
      </c>
      <c r="F94" s="81">
        <v>0.40200000000000002</v>
      </c>
      <c r="G94" s="81">
        <v>0.495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415</v>
      </c>
      <c r="C95" s="81">
        <v>43.52</v>
      </c>
      <c r="D95" s="81">
        <v>43.52</v>
      </c>
      <c r="E95" s="81">
        <v>3.18</v>
      </c>
      <c r="F95" s="81">
        <v>0.40200000000000002</v>
      </c>
      <c r="G95" s="81">
        <v>0.495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416</v>
      </c>
      <c r="C96" s="81">
        <v>65.28</v>
      </c>
      <c r="D96" s="81">
        <v>65.28</v>
      </c>
      <c r="E96" s="81">
        <v>3.18</v>
      </c>
      <c r="F96" s="81">
        <v>0.501</v>
      </c>
      <c r="G96" s="81">
        <v>0.622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417</v>
      </c>
      <c r="C97" s="81">
        <v>43.52</v>
      </c>
      <c r="D97" s="81">
        <v>43.52</v>
      </c>
      <c r="E97" s="81">
        <v>3.18</v>
      </c>
      <c r="F97" s="81">
        <v>0.40200000000000002</v>
      </c>
      <c r="G97" s="81">
        <v>0.495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3.18</v>
      </c>
      <c r="F98" s="81">
        <v>0.432</v>
      </c>
      <c r="G98" s="81">
        <v>0.53300000000000003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3.18</v>
      </c>
      <c r="F99" s="81">
        <v>0.501</v>
      </c>
      <c r="G99" s="81">
        <v>0.622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3.18</v>
      </c>
      <c r="F100" s="81">
        <v>0.40200000000000002</v>
      </c>
      <c r="G100" s="81">
        <v>0.495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453620.47999999998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137277.41</v>
      </c>
      <c r="D106" s="81">
        <v>109637.32</v>
      </c>
      <c r="E106" s="81">
        <v>27640.080000000002</v>
      </c>
      <c r="F106" s="81">
        <v>0.8</v>
      </c>
      <c r="G106" s="81">
        <v>5.58</v>
      </c>
    </row>
    <row r="107" spans="1:11">
      <c r="A107" s="81" t="s">
        <v>378</v>
      </c>
      <c r="B107" s="81" t="s">
        <v>508</v>
      </c>
      <c r="C107" s="81">
        <v>168423.4</v>
      </c>
      <c r="D107" s="81">
        <v>134512.23000000001</v>
      </c>
      <c r="E107" s="81">
        <v>33911.160000000003</v>
      </c>
      <c r="F107" s="81">
        <v>0.8</v>
      </c>
      <c r="G107" s="81">
        <v>4.8600000000000003</v>
      </c>
    </row>
    <row r="108" spans="1:11">
      <c r="A108" s="81" t="s">
        <v>379</v>
      </c>
      <c r="B108" s="81" t="s">
        <v>508</v>
      </c>
      <c r="C108" s="81">
        <v>177794.29</v>
      </c>
      <c r="D108" s="81">
        <v>141996.34</v>
      </c>
      <c r="E108" s="81">
        <v>35797.94</v>
      </c>
      <c r="F108" s="81">
        <v>0.8</v>
      </c>
      <c r="G108" s="81">
        <v>4.8600000000000003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16032.52</v>
      </c>
      <c r="D126" s="81">
        <v>0.99</v>
      </c>
    </row>
    <row r="127" spans="1:4">
      <c r="A127" s="81" t="s">
        <v>404</v>
      </c>
      <c r="B127" s="81" t="s">
        <v>452</v>
      </c>
      <c r="C127" s="81">
        <v>13618.12</v>
      </c>
      <c r="D127" s="81">
        <v>0.99</v>
      </c>
    </row>
    <row r="128" spans="1:4">
      <c r="A128" s="81" t="s">
        <v>405</v>
      </c>
      <c r="B128" s="81" t="s">
        <v>452</v>
      </c>
      <c r="C128" s="81">
        <v>12899.1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8.2899999999999991</v>
      </c>
      <c r="F131" s="81">
        <v>21711.51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1388.3</v>
      </c>
      <c r="E132" s="81">
        <v>10.17</v>
      </c>
      <c r="F132" s="81">
        <v>23366.82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1388.3</v>
      </c>
      <c r="E133" s="81">
        <v>10.74</v>
      </c>
      <c r="F133" s="81">
        <v>24666.92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2668.8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43289.098100000003</v>
      </c>
      <c r="C143" s="81">
        <v>69.211500000000001</v>
      </c>
      <c r="D143" s="81">
        <v>162.11420000000001</v>
      </c>
      <c r="E143" s="81">
        <v>0</v>
      </c>
      <c r="F143" s="81">
        <v>5.9999999999999995E-4</v>
      </c>
      <c r="G143" s="81">
        <v>168531.1948</v>
      </c>
      <c r="H143" s="81">
        <v>17917.026600000001</v>
      </c>
    </row>
    <row r="144" spans="1:8">
      <c r="A144" s="81" t="s">
        <v>517</v>
      </c>
      <c r="B144" s="81">
        <v>36991.400099999999</v>
      </c>
      <c r="C144" s="81">
        <v>60.341999999999999</v>
      </c>
      <c r="D144" s="81">
        <v>145.0215</v>
      </c>
      <c r="E144" s="81">
        <v>0</v>
      </c>
      <c r="F144" s="81">
        <v>5.9999999999999995E-4</v>
      </c>
      <c r="G144" s="81">
        <v>150771.2182</v>
      </c>
      <c r="H144" s="81">
        <v>15428.1049</v>
      </c>
    </row>
    <row r="145" spans="1:19">
      <c r="A145" s="81" t="s">
        <v>518</v>
      </c>
      <c r="B145" s="81">
        <v>41654.671399999999</v>
      </c>
      <c r="C145" s="81">
        <v>69.203000000000003</v>
      </c>
      <c r="D145" s="81">
        <v>170.09110000000001</v>
      </c>
      <c r="E145" s="81">
        <v>0</v>
      </c>
      <c r="F145" s="81">
        <v>6.9999999999999999E-4</v>
      </c>
      <c r="G145" s="81">
        <v>176844.03210000001</v>
      </c>
      <c r="H145" s="81">
        <v>17496.039199999999</v>
      </c>
    </row>
    <row r="146" spans="1:19">
      <c r="A146" s="81" t="s">
        <v>519</v>
      </c>
      <c r="B146" s="81">
        <v>36825.511100000003</v>
      </c>
      <c r="C146" s="81">
        <v>62.835700000000003</v>
      </c>
      <c r="D146" s="81">
        <v>159.33279999999999</v>
      </c>
      <c r="E146" s="81">
        <v>0</v>
      </c>
      <c r="F146" s="81">
        <v>5.9999999999999995E-4</v>
      </c>
      <c r="G146" s="81">
        <v>165670.3009</v>
      </c>
      <c r="H146" s="81">
        <v>15630.0622</v>
      </c>
    </row>
    <row r="147" spans="1:19">
      <c r="A147" s="81" t="s">
        <v>286</v>
      </c>
      <c r="B147" s="81">
        <v>41812.918100000003</v>
      </c>
      <c r="C147" s="81">
        <v>72.893699999999995</v>
      </c>
      <c r="D147" s="81">
        <v>189.2901</v>
      </c>
      <c r="E147" s="81">
        <v>0</v>
      </c>
      <c r="F147" s="81">
        <v>6.9999999999999999E-4</v>
      </c>
      <c r="G147" s="81">
        <v>196829.53539999999</v>
      </c>
      <c r="H147" s="81">
        <v>17898.733700000001</v>
      </c>
    </row>
    <row r="148" spans="1:19">
      <c r="A148" s="81" t="s">
        <v>520</v>
      </c>
      <c r="B148" s="81">
        <v>44901.775199999996</v>
      </c>
      <c r="C148" s="81">
        <v>78.595100000000002</v>
      </c>
      <c r="D148" s="81">
        <v>204.9871</v>
      </c>
      <c r="E148" s="81">
        <v>0</v>
      </c>
      <c r="F148" s="81">
        <v>8.0000000000000004E-4</v>
      </c>
      <c r="G148" s="81">
        <v>213153.76790000001</v>
      </c>
      <c r="H148" s="81">
        <v>19252.025300000001</v>
      </c>
    </row>
    <row r="149" spans="1:19">
      <c r="A149" s="81" t="s">
        <v>521</v>
      </c>
      <c r="B149" s="81">
        <v>46310.2454</v>
      </c>
      <c r="C149" s="81">
        <v>81.118099999999998</v>
      </c>
      <c r="D149" s="81">
        <v>211.72890000000001</v>
      </c>
      <c r="E149" s="81">
        <v>0</v>
      </c>
      <c r="F149" s="81">
        <v>8.0000000000000004E-4</v>
      </c>
      <c r="G149" s="81">
        <v>220164.5773</v>
      </c>
      <c r="H149" s="81">
        <v>19861.570800000001</v>
      </c>
    </row>
    <row r="150" spans="1:19">
      <c r="A150" s="81" t="s">
        <v>522</v>
      </c>
      <c r="B150" s="81">
        <v>48888.962200000002</v>
      </c>
      <c r="C150" s="81">
        <v>85.608699999999999</v>
      </c>
      <c r="D150" s="81">
        <v>223.37620000000001</v>
      </c>
      <c r="E150" s="81">
        <v>0</v>
      </c>
      <c r="F150" s="81">
        <v>8.9999999999999998E-4</v>
      </c>
      <c r="G150" s="81">
        <v>232275.70749999999</v>
      </c>
      <c r="H150" s="81">
        <v>20964.949100000002</v>
      </c>
    </row>
    <row r="151" spans="1:19">
      <c r="A151" s="81" t="s">
        <v>523</v>
      </c>
      <c r="B151" s="81">
        <v>41692.835400000004</v>
      </c>
      <c r="C151" s="81">
        <v>72.852000000000004</v>
      </c>
      <c r="D151" s="81">
        <v>189.65389999999999</v>
      </c>
      <c r="E151" s="81">
        <v>0</v>
      </c>
      <c r="F151" s="81">
        <v>6.9999999999999999E-4</v>
      </c>
      <c r="G151" s="81">
        <v>197208.89660000001</v>
      </c>
      <c r="H151" s="81">
        <v>17863.7752</v>
      </c>
    </row>
    <row r="152" spans="1:19">
      <c r="A152" s="81" t="s">
        <v>524</v>
      </c>
      <c r="B152" s="81">
        <v>38977.802300000003</v>
      </c>
      <c r="C152" s="81">
        <v>66.689599999999999</v>
      </c>
      <c r="D152" s="81">
        <v>169.62710000000001</v>
      </c>
      <c r="E152" s="81">
        <v>0</v>
      </c>
      <c r="F152" s="81">
        <v>6.9999999999999999E-4</v>
      </c>
      <c r="G152" s="81">
        <v>176375.30499999999</v>
      </c>
      <c r="H152" s="81">
        <v>16561.368299999998</v>
      </c>
    </row>
    <row r="153" spans="1:19">
      <c r="A153" s="81" t="s">
        <v>525</v>
      </c>
      <c r="B153" s="81">
        <v>39102.456599999998</v>
      </c>
      <c r="C153" s="81">
        <v>64.567499999999995</v>
      </c>
      <c r="D153" s="81">
        <v>157.52979999999999</v>
      </c>
      <c r="E153" s="81">
        <v>0</v>
      </c>
      <c r="F153" s="81">
        <v>5.9999999999999995E-4</v>
      </c>
      <c r="G153" s="81">
        <v>163781.20269999999</v>
      </c>
      <c r="H153" s="81">
        <v>16385.265800000001</v>
      </c>
    </row>
    <row r="154" spans="1:19">
      <c r="A154" s="81" t="s">
        <v>526</v>
      </c>
      <c r="B154" s="81">
        <v>42472.55</v>
      </c>
      <c r="C154" s="81">
        <v>67.929100000000005</v>
      </c>
      <c r="D154" s="81">
        <v>159.1815</v>
      </c>
      <c r="E154" s="81">
        <v>0</v>
      </c>
      <c r="F154" s="81">
        <v>5.9999999999999995E-4</v>
      </c>
      <c r="G154" s="81">
        <v>165482.5619</v>
      </c>
      <c r="H154" s="81">
        <v>17581.332200000001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502920.22570000001</v>
      </c>
      <c r="C156" s="81">
        <v>851.84590000000003</v>
      </c>
      <c r="D156" s="81">
        <v>2141.9340999999999</v>
      </c>
      <c r="E156" s="81">
        <v>0</v>
      </c>
      <c r="F156" s="81">
        <v>8.3999999999999995E-3</v>
      </c>
      <c r="G156" s="82">
        <v>2227090</v>
      </c>
      <c r="H156" s="81">
        <v>212840.25339999999</v>
      </c>
    </row>
    <row r="157" spans="1:19">
      <c r="A157" s="81" t="s">
        <v>528</v>
      </c>
      <c r="B157" s="81">
        <v>36825.511100000003</v>
      </c>
      <c r="C157" s="81">
        <v>60.341999999999999</v>
      </c>
      <c r="D157" s="81">
        <v>145.0215</v>
      </c>
      <c r="E157" s="81">
        <v>0</v>
      </c>
      <c r="F157" s="81">
        <v>5.9999999999999995E-4</v>
      </c>
      <c r="G157" s="81">
        <v>150771.2182</v>
      </c>
      <c r="H157" s="81">
        <v>15428.1049</v>
      </c>
    </row>
    <row r="158" spans="1:19">
      <c r="A158" s="81" t="s">
        <v>529</v>
      </c>
      <c r="B158" s="81">
        <v>48888.962200000002</v>
      </c>
      <c r="C158" s="81">
        <v>85.608699999999999</v>
      </c>
      <c r="D158" s="81">
        <v>223.37620000000001</v>
      </c>
      <c r="E158" s="81">
        <v>0</v>
      </c>
      <c r="F158" s="81">
        <v>8.9999999999999998E-4</v>
      </c>
      <c r="G158" s="81">
        <v>232275.70749999999</v>
      </c>
      <c r="H158" s="81">
        <v>20964.949100000002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133614000000</v>
      </c>
      <c r="C161" s="81">
        <v>120893.001</v>
      </c>
      <c r="D161" s="81" t="s">
        <v>648</v>
      </c>
      <c r="E161" s="81">
        <v>48247.487999999998</v>
      </c>
      <c r="F161" s="81">
        <v>58341.440000000002</v>
      </c>
      <c r="G161" s="81">
        <v>6004.4380000000001</v>
      </c>
      <c r="H161" s="81">
        <v>0</v>
      </c>
      <c r="I161" s="81">
        <v>8123.38</v>
      </c>
      <c r="J161" s="81">
        <v>0</v>
      </c>
      <c r="K161" s="81">
        <v>176.25399999999999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119533000000</v>
      </c>
      <c r="C162" s="81">
        <v>125001.053</v>
      </c>
      <c r="D162" s="81" t="s">
        <v>649</v>
      </c>
      <c r="E162" s="81">
        <v>48247.487999999998</v>
      </c>
      <c r="F162" s="81">
        <v>50956.165000000001</v>
      </c>
      <c r="G162" s="81">
        <v>6883.5749999999998</v>
      </c>
      <c r="H162" s="81">
        <v>0</v>
      </c>
      <c r="I162" s="81">
        <v>18905.169999999998</v>
      </c>
      <c r="J162" s="81">
        <v>0</v>
      </c>
      <c r="K162" s="81">
        <v>8.6549999999999994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140204000000</v>
      </c>
      <c r="C163" s="81">
        <v>127640.961</v>
      </c>
      <c r="D163" s="81" t="s">
        <v>650</v>
      </c>
      <c r="E163" s="81">
        <v>48247.487999999998</v>
      </c>
      <c r="F163" s="81">
        <v>51598.362999999998</v>
      </c>
      <c r="G163" s="81">
        <v>7423.5569999999998</v>
      </c>
      <c r="H163" s="81">
        <v>0</v>
      </c>
      <c r="I163" s="81">
        <v>20362.725999999999</v>
      </c>
      <c r="J163" s="81">
        <v>0</v>
      </c>
      <c r="K163" s="81">
        <v>8.827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131345000000</v>
      </c>
      <c r="C164" s="81">
        <v>135542.033</v>
      </c>
      <c r="D164" s="81" t="s">
        <v>617</v>
      </c>
      <c r="E164" s="81">
        <v>48247.487999999998</v>
      </c>
      <c r="F164" s="81">
        <v>50956.165000000001</v>
      </c>
      <c r="G164" s="81">
        <v>8170.4629999999997</v>
      </c>
      <c r="H164" s="81">
        <v>0</v>
      </c>
      <c r="I164" s="81">
        <v>28159.466</v>
      </c>
      <c r="J164" s="81">
        <v>0</v>
      </c>
      <c r="K164" s="81">
        <v>8.4489999999999998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156049000000</v>
      </c>
      <c r="C165" s="81">
        <v>146554.965</v>
      </c>
      <c r="D165" s="81" t="s">
        <v>618</v>
      </c>
      <c r="E165" s="81">
        <v>48247.487999999998</v>
      </c>
      <c r="F165" s="81">
        <v>50956.165000000001</v>
      </c>
      <c r="G165" s="81">
        <v>10378.695</v>
      </c>
      <c r="H165" s="81">
        <v>0</v>
      </c>
      <c r="I165" s="81">
        <v>36964.167000000001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168991000000</v>
      </c>
      <c r="C166" s="81">
        <v>163468.92199999999</v>
      </c>
      <c r="D166" s="81" t="s">
        <v>651</v>
      </c>
      <c r="E166" s="81">
        <v>48247.487999999998</v>
      </c>
      <c r="F166" s="81">
        <v>50956.165000000001</v>
      </c>
      <c r="G166" s="81">
        <v>14876.789000000001</v>
      </c>
      <c r="H166" s="81">
        <v>0</v>
      </c>
      <c r="I166" s="81">
        <v>49380.03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174549000000</v>
      </c>
      <c r="C167" s="81">
        <v>171751.777</v>
      </c>
      <c r="D167" s="81" t="s">
        <v>652</v>
      </c>
      <c r="E167" s="81">
        <v>48247.487999999998</v>
      </c>
      <c r="F167" s="81">
        <v>50956.165000000001</v>
      </c>
      <c r="G167" s="81">
        <v>17148.758999999998</v>
      </c>
      <c r="H167" s="81">
        <v>0</v>
      </c>
      <c r="I167" s="81">
        <v>55390.915000000001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184151000000</v>
      </c>
      <c r="C168" s="81">
        <v>169588.04800000001</v>
      </c>
      <c r="D168" s="81" t="s">
        <v>653</v>
      </c>
      <c r="E168" s="81">
        <v>48247.487999999998</v>
      </c>
      <c r="F168" s="81">
        <v>50956.165000000001</v>
      </c>
      <c r="G168" s="81">
        <v>15364.777</v>
      </c>
      <c r="H168" s="81">
        <v>0</v>
      </c>
      <c r="I168" s="81">
        <v>55011.169000000002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156350000000</v>
      </c>
      <c r="C169" s="81">
        <v>157155.24</v>
      </c>
      <c r="D169" s="81" t="s">
        <v>654</v>
      </c>
      <c r="E169" s="81">
        <v>48247.487999999998</v>
      </c>
      <c r="F169" s="81">
        <v>51598.362999999998</v>
      </c>
      <c r="G169" s="81">
        <v>9794.2909999999993</v>
      </c>
      <c r="H169" s="81">
        <v>0</v>
      </c>
      <c r="I169" s="81">
        <v>47506.648000000001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139832000000</v>
      </c>
      <c r="C170" s="81">
        <v>138340.614</v>
      </c>
      <c r="D170" s="81" t="s">
        <v>655</v>
      </c>
      <c r="E170" s="81">
        <v>48247.487999999998</v>
      </c>
      <c r="F170" s="81">
        <v>50956.165000000001</v>
      </c>
      <c r="G170" s="81">
        <v>8150.0439999999999</v>
      </c>
      <c r="H170" s="81">
        <v>0</v>
      </c>
      <c r="I170" s="81">
        <v>30978.467000000001</v>
      </c>
      <c r="J170" s="81">
        <v>0</v>
      </c>
      <c r="K170" s="81">
        <v>8.4489999999999998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129848000000</v>
      </c>
      <c r="C171" s="81">
        <v>123992.79700000001</v>
      </c>
      <c r="D171" s="81" t="s">
        <v>656</v>
      </c>
      <c r="E171" s="81">
        <v>48247.487999999998</v>
      </c>
      <c r="F171" s="81">
        <v>51598.362999999998</v>
      </c>
      <c r="G171" s="81">
        <v>7216.0439999999999</v>
      </c>
      <c r="H171" s="81">
        <v>0</v>
      </c>
      <c r="I171" s="81">
        <v>16919.375</v>
      </c>
      <c r="J171" s="81">
        <v>0</v>
      </c>
      <c r="K171" s="81">
        <v>11.526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131197000000</v>
      </c>
      <c r="C172" s="81">
        <v>121014.162</v>
      </c>
      <c r="D172" s="81" t="s">
        <v>657</v>
      </c>
      <c r="E172" s="81">
        <v>48247.487999999998</v>
      </c>
      <c r="F172" s="81">
        <v>58341.440000000002</v>
      </c>
      <c r="G172" s="81">
        <v>6004.4380000000001</v>
      </c>
      <c r="H172" s="81">
        <v>0</v>
      </c>
      <c r="I172" s="81">
        <v>8286.73</v>
      </c>
      <c r="J172" s="81">
        <v>0</v>
      </c>
      <c r="K172" s="81">
        <v>134.065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1765660000000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119533000000</v>
      </c>
      <c r="C175" s="81">
        <v>120893.001</v>
      </c>
      <c r="D175" s="81"/>
      <c r="E175" s="81">
        <v>48247.487999999998</v>
      </c>
      <c r="F175" s="81">
        <v>50956.165000000001</v>
      </c>
      <c r="G175" s="81">
        <v>6004.4380000000001</v>
      </c>
      <c r="H175" s="81">
        <v>0</v>
      </c>
      <c r="I175" s="81">
        <v>8123.38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184151000000</v>
      </c>
      <c r="C176" s="81">
        <v>171751.777</v>
      </c>
      <c r="D176" s="81"/>
      <c r="E176" s="81">
        <v>48247.487999999998</v>
      </c>
      <c r="F176" s="81">
        <v>58341.440000000002</v>
      </c>
      <c r="G176" s="81">
        <v>17148.758999999998</v>
      </c>
      <c r="H176" s="81">
        <v>0</v>
      </c>
      <c r="I176" s="81">
        <v>55390.915000000001</v>
      </c>
      <c r="J176" s="81">
        <v>0</v>
      </c>
      <c r="K176" s="81">
        <v>176.25399999999999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18304.25</v>
      </c>
      <c r="C179" s="81">
        <v>4773.5200000000004</v>
      </c>
      <c r="D179" s="81">
        <v>0</v>
      </c>
      <c r="E179" s="81">
        <v>23077.77</v>
      </c>
    </row>
    <row r="180" spans="1:5">
      <c r="A180" s="81" t="s">
        <v>564</v>
      </c>
      <c r="B180" s="81">
        <v>3.67</v>
      </c>
      <c r="C180" s="81">
        <v>0.96</v>
      </c>
      <c r="D180" s="81">
        <v>0</v>
      </c>
      <c r="E180" s="81">
        <v>4.63</v>
      </c>
    </row>
    <row r="181" spans="1:5">
      <c r="A181" s="81" t="s">
        <v>565</v>
      </c>
      <c r="B181" s="81">
        <v>3.67</v>
      </c>
      <c r="C181" s="81">
        <v>0.96</v>
      </c>
      <c r="D181" s="81">
        <v>0</v>
      </c>
      <c r="E181" s="81">
        <v>4.63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81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2594.25</v>
      </c>
      <c r="C2" s="81">
        <v>520.71</v>
      </c>
      <c r="D2" s="81">
        <v>520.71</v>
      </c>
    </row>
    <row r="3" spans="1:7">
      <c r="A3" s="81" t="s">
        <v>312</v>
      </c>
      <c r="B3" s="81">
        <v>2594.25</v>
      </c>
      <c r="C3" s="81">
        <v>520.71</v>
      </c>
      <c r="D3" s="81">
        <v>520.71</v>
      </c>
    </row>
    <row r="4" spans="1:7">
      <c r="A4" s="81" t="s">
        <v>313</v>
      </c>
      <c r="B4" s="81">
        <v>3868.01</v>
      </c>
      <c r="C4" s="81">
        <v>776.37</v>
      </c>
      <c r="D4" s="81">
        <v>776.37</v>
      </c>
    </row>
    <row r="5" spans="1:7">
      <c r="A5" s="81" t="s">
        <v>314</v>
      </c>
      <c r="B5" s="81">
        <v>3868.01</v>
      </c>
      <c r="C5" s="81">
        <v>776.37</v>
      </c>
      <c r="D5" s="81">
        <v>776.37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961.77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91.68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42.82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97.71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1.62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40.049999999999997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1592.43</v>
      </c>
      <c r="C28" s="81">
        <v>1001.82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322</v>
      </c>
      <c r="C55" s="81">
        <v>0.3</v>
      </c>
      <c r="D55" s="81">
        <v>0.70399999999999996</v>
      </c>
      <c r="E55" s="81">
        <v>0.79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322</v>
      </c>
      <c r="C57" s="81">
        <v>0.3</v>
      </c>
      <c r="D57" s="81">
        <v>0.70399999999999996</v>
      </c>
      <c r="E57" s="81">
        <v>0.79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322</v>
      </c>
      <c r="C59" s="81">
        <v>0.3</v>
      </c>
      <c r="D59" s="81">
        <v>0.70399999999999996</v>
      </c>
      <c r="E59" s="81">
        <v>0.79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322</v>
      </c>
      <c r="C61" s="81">
        <v>0.3</v>
      </c>
      <c r="D61" s="81">
        <v>0.70399999999999996</v>
      </c>
      <c r="E61" s="81">
        <v>0.79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322</v>
      </c>
      <c r="C63" s="81">
        <v>0.3</v>
      </c>
      <c r="D63" s="81">
        <v>0.70399999999999996</v>
      </c>
      <c r="E63" s="81">
        <v>0.79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322</v>
      </c>
      <c r="C64" s="81">
        <v>0.3</v>
      </c>
      <c r="D64" s="81">
        <v>0.70399999999999996</v>
      </c>
      <c r="E64" s="81">
        <v>0.79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322</v>
      </c>
      <c r="C65" s="81">
        <v>0.3</v>
      </c>
      <c r="D65" s="81">
        <v>0.70399999999999996</v>
      </c>
      <c r="E65" s="81">
        <v>0.79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322</v>
      </c>
      <c r="C66" s="81">
        <v>0.3</v>
      </c>
      <c r="D66" s="81">
        <v>0.70399999999999996</v>
      </c>
      <c r="E66" s="81">
        <v>0.79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322</v>
      </c>
      <c r="C67" s="81">
        <v>0.3</v>
      </c>
      <c r="D67" s="81">
        <v>0.70399999999999996</v>
      </c>
      <c r="E67" s="81">
        <v>0.79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322</v>
      </c>
      <c r="C68" s="81">
        <v>0.3</v>
      </c>
      <c r="D68" s="81">
        <v>0.70399999999999996</v>
      </c>
      <c r="E68" s="81">
        <v>0.79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322</v>
      </c>
      <c r="C69" s="81">
        <v>0.3</v>
      </c>
      <c r="D69" s="81">
        <v>0.70399999999999996</v>
      </c>
      <c r="E69" s="81">
        <v>0.79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322</v>
      </c>
      <c r="C70" s="81">
        <v>0.3</v>
      </c>
      <c r="D70" s="81">
        <v>0.70399999999999996</v>
      </c>
      <c r="E70" s="81">
        <v>0.79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322</v>
      </c>
      <c r="C71" s="81">
        <v>0.3</v>
      </c>
      <c r="D71" s="81">
        <v>0.70399999999999996</v>
      </c>
      <c r="E71" s="81">
        <v>0.79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322</v>
      </c>
      <c r="C72" s="81">
        <v>0.3</v>
      </c>
      <c r="D72" s="81">
        <v>0.70399999999999996</v>
      </c>
      <c r="E72" s="81">
        <v>0.79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322</v>
      </c>
      <c r="C73" s="81">
        <v>0.3</v>
      </c>
      <c r="D73" s="81">
        <v>0.70399999999999996</v>
      </c>
      <c r="E73" s="81">
        <v>0.79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322</v>
      </c>
      <c r="C74" s="81">
        <v>0.3</v>
      </c>
      <c r="D74" s="81">
        <v>0.70399999999999996</v>
      </c>
      <c r="E74" s="81">
        <v>0.79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322</v>
      </c>
      <c r="C75" s="81">
        <v>0.3</v>
      </c>
      <c r="D75" s="81">
        <v>0.70399999999999996</v>
      </c>
      <c r="E75" s="81">
        <v>0.79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322</v>
      </c>
      <c r="C76" s="81">
        <v>0.3</v>
      </c>
      <c r="D76" s="81">
        <v>0.70399999999999996</v>
      </c>
      <c r="E76" s="81">
        <v>0.79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322</v>
      </c>
      <c r="C77" s="81">
        <v>0.3</v>
      </c>
      <c r="D77" s="81">
        <v>0.70399999999999996</v>
      </c>
      <c r="E77" s="81">
        <v>0.79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322</v>
      </c>
      <c r="C78" s="81">
        <v>0.3</v>
      </c>
      <c r="D78" s="81">
        <v>0.70399999999999996</v>
      </c>
      <c r="E78" s="81">
        <v>0.79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322</v>
      </c>
      <c r="C79" s="81">
        <v>0.3</v>
      </c>
      <c r="D79" s="81">
        <v>0.70399999999999996</v>
      </c>
      <c r="E79" s="81">
        <v>0.79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322</v>
      </c>
      <c r="C80" s="81">
        <v>0.3</v>
      </c>
      <c r="D80" s="81">
        <v>0.70399999999999996</v>
      </c>
      <c r="E80" s="81">
        <v>0.79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322</v>
      </c>
      <c r="C81" s="81">
        <v>0.3</v>
      </c>
      <c r="D81" s="81">
        <v>0.70399999999999996</v>
      </c>
      <c r="E81" s="81">
        <v>0.79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322</v>
      </c>
      <c r="C82" s="81">
        <v>0.3</v>
      </c>
      <c r="D82" s="81">
        <v>0.70399999999999996</v>
      </c>
      <c r="E82" s="81">
        <v>0.79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414</v>
      </c>
      <c r="C86" s="81">
        <v>65.28</v>
      </c>
      <c r="D86" s="81">
        <v>65.28</v>
      </c>
      <c r="E86" s="81">
        <v>3.18</v>
      </c>
      <c r="F86" s="81">
        <v>0.40200000000000002</v>
      </c>
      <c r="G86" s="81">
        <v>0.495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415</v>
      </c>
      <c r="C87" s="81">
        <v>43.52</v>
      </c>
      <c r="D87" s="81">
        <v>43.52</v>
      </c>
      <c r="E87" s="81">
        <v>3.18</v>
      </c>
      <c r="F87" s="81">
        <v>0.40200000000000002</v>
      </c>
      <c r="G87" s="81">
        <v>0.495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416</v>
      </c>
      <c r="C88" s="81">
        <v>65.28</v>
      </c>
      <c r="D88" s="81">
        <v>65.28</v>
      </c>
      <c r="E88" s="81">
        <v>3.18</v>
      </c>
      <c r="F88" s="81">
        <v>0.501</v>
      </c>
      <c r="G88" s="81">
        <v>0.622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417</v>
      </c>
      <c r="C89" s="81">
        <v>43.52</v>
      </c>
      <c r="D89" s="81">
        <v>43.52</v>
      </c>
      <c r="E89" s="81">
        <v>3.18</v>
      </c>
      <c r="F89" s="81">
        <v>0.40200000000000002</v>
      </c>
      <c r="G89" s="81">
        <v>0.495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414</v>
      </c>
      <c r="C90" s="81">
        <v>65.28</v>
      </c>
      <c r="D90" s="81">
        <v>65.28</v>
      </c>
      <c r="E90" s="81">
        <v>3.18</v>
      </c>
      <c r="F90" s="81">
        <v>0.40200000000000002</v>
      </c>
      <c r="G90" s="81">
        <v>0.495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415</v>
      </c>
      <c r="C91" s="81">
        <v>43.52</v>
      </c>
      <c r="D91" s="81">
        <v>43.52</v>
      </c>
      <c r="E91" s="81">
        <v>3.18</v>
      </c>
      <c r="F91" s="81">
        <v>0.40200000000000002</v>
      </c>
      <c r="G91" s="81">
        <v>0.495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416</v>
      </c>
      <c r="C92" s="81">
        <v>65.28</v>
      </c>
      <c r="D92" s="81">
        <v>65.28</v>
      </c>
      <c r="E92" s="81">
        <v>3.18</v>
      </c>
      <c r="F92" s="81">
        <v>0.501</v>
      </c>
      <c r="G92" s="81">
        <v>0.622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417</v>
      </c>
      <c r="C93" s="81">
        <v>43.52</v>
      </c>
      <c r="D93" s="81">
        <v>43.52</v>
      </c>
      <c r="E93" s="81">
        <v>3.18</v>
      </c>
      <c r="F93" s="81">
        <v>0.40200000000000002</v>
      </c>
      <c r="G93" s="81">
        <v>0.495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414</v>
      </c>
      <c r="C94" s="81">
        <v>65.28</v>
      </c>
      <c r="D94" s="81">
        <v>65.28</v>
      </c>
      <c r="E94" s="81">
        <v>3.18</v>
      </c>
      <c r="F94" s="81">
        <v>0.40200000000000002</v>
      </c>
      <c r="G94" s="81">
        <v>0.495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415</v>
      </c>
      <c r="C95" s="81">
        <v>43.52</v>
      </c>
      <c r="D95" s="81">
        <v>43.52</v>
      </c>
      <c r="E95" s="81">
        <v>3.18</v>
      </c>
      <c r="F95" s="81">
        <v>0.40200000000000002</v>
      </c>
      <c r="G95" s="81">
        <v>0.495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416</v>
      </c>
      <c r="C96" s="81">
        <v>65.28</v>
      </c>
      <c r="D96" s="81">
        <v>65.28</v>
      </c>
      <c r="E96" s="81">
        <v>3.18</v>
      </c>
      <c r="F96" s="81">
        <v>0.501</v>
      </c>
      <c r="G96" s="81">
        <v>0.622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417</v>
      </c>
      <c r="C97" s="81">
        <v>43.52</v>
      </c>
      <c r="D97" s="81">
        <v>43.52</v>
      </c>
      <c r="E97" s="81">
        <v>3.18</v>
      </c>
      <c r="F97" s="81">
        <v>0.40200000000000002</v>
      </c>
      <c r="G97" s="81">
        <v>0.495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3.18</v>
      </c>
      <c r="F98" s="81">
        <v>0.432</v>
      </c>
      <c r="G98" s="81">
        <v>0.53300000000000003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3.18</v>
      </c>
      <c r="F99" s="81">
        <v>0.501</v>
      </c>
      <c r="G99" s="81">
        <v>0.622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3.18</v>
      </c>
      <c r="F100" s="81">
        <v>0.40200000000000002</v>
      </c>
      <c r="G100" s="81">
        <v>0.495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433483.6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109253.19</v>
      </c>
      <c r="D106" s="81">
        <v>87255.63</v>
      </c>
      <c r="E106" s="81">
        <v>21997.55</v>
      </c>
      <c r="F106" s="81">
        <v>0.8</v>
      </c>
      <c r="G106" s="81">
        <v>5.58</v>
      </c>
    </row>
    <row r="107" spans="1:11">
      <c r="A107" s="81" t="s">
        <v>378</v>
      </c>
      <c r="B107" s="81" t="s">
        <v>508</v>
      </c>
      <c r="C107" s="81">
        <v>139077.22</v>
      </c>
      <c r="D107" s="81">
        <v>111074.76</v>
      </c>
      <c r="E107" s="81">
        <v>28002.47</v>
      </c>
      <c r="F107" s="81">
        <v>0.8</v>
      </c>
      <c r="G107" s="81">
        <v>5.54</v>
      </c>
    </row>
    <row r="108" spans="1:11">
      <c r="A108" s="81" t="s">
        <v>379</v>
      </c>
      <c r="B108" s="81" t="s">
        <v>508</v>
      </c>
      <c r="C108" s="81">
        <v>137182.81</v>
      </c>
      <c r="D108" s="81">
        <v>109561.77</v>
      </c>
      <c r="E108" s="81">
        <v>27621.040000000001</v>
      </c>
      <c r="F108" s="81">
        <v>0.8</v>
      </c>
      <c r="G108" s="81">
        <v>5.59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17022.47</v>
      </c>
      <c r="D126" s="81">
        <v>0.99</v>
      </c>
    </row>
    <row r="127" spans="1:4">
      <c r="A127" s="81" t="s">
        <v>404</v>
      </c>
      <c r="B127" s="81" t="s">
        <v>452</v>
      </c>
      <c r="C127" s="81">
        <v>14251.55</v>
      </c>
      <c r="D127" s="81">
        <v>0.99</v>
      </c>
    </row>
    <row r="128" spans="1:4">
      <c r="A128" s="81" t="s">
        <v>405</v>
      </c>
      <c r="B128" s="81" t="s">
        <v>452</v>
      </c>
      <c r="C128" s="81">
        <v>14433.73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6.6</v>
      </c>
      <c r="F131" s="81">
        <v>17279.259999999998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8.4</v>
      </c>
      <c r="F132" s="81">
        <v>21854.25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1572.42</v>
      </c>
      <c r="E133" s="81">
        <v>8.2899999999999991</v>
      </c>
      <c r="F133" s="81">
        <v>21696.55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2550.33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15566.249100000001</v>
      </c>
      <c r="C143" s="81">
        <v>18.4452</v>
      </c>
      <c r="D143" s="81">
        <v>27.618600000000001</v>
      </c>
      <c r="E143" s="81">
        <v>0</v>
      </c>
      <c r="F143" s="81">
        <v>1E-4</v>
      </c>
      <c r="G143" s="81">
        <v>364435.56660000002</v>
      </c>
      <c r="H143" s="81">
        <v>5849.6878999999999</v>
      </c>
    </row>
    <row r="144" spans="1:8">
      <c r="A144" s="81" t="s">
        <v>517</v>
      </c>
      <c r="B144" s="81">
        <v>11881.864100000001</v>
      </c>
      <c r="C144" s="81">
        <v>14.6614</v>
      </c>
      <c r="D144" s="81">
        <v>24.797499999999999</v>
      </c>
      <c r="E144" s="81">
        <v>0</v>
      </c>
      <c r="F144" s="81">
        <v>1E-4</v>
      </c>
      <c r="G144" s="81">
        <v>327352.9265</v>
      </c>
      <c r="H144" s="81">
        <v>4527.4543000000003</v>
      </c>
    </row>
    <row r="145" spans="1:19">
      <c r="A145" s="81" t="s">
        <v>518</v>
      </c>
      <c r="B145" s="81">
        <v>12697.4414</v>
      </c>
      <c r="C145" s="81">
        <v>16.0519</v>
      </c>
      <c r="D145" s="81">
        <v>28.952300000000001</v>
      </c>
      <c r="E145" s="81">
        <v>0</v>
      </c>
      <c r="F145" s="81">
        <v>1E-4</v>
      </c>
      <c r="G145" s="81">
        <v>382281.54930000001</v>
      </c>
      <c r="H145" s="81">
        <v>4879.3643000000002</v>
      </c>
    </row>
    <row r="146" spans="1:19">
      <c r="A146" s="81" t="s">
        <v>519</v>
      </c>
      <c r="B146" s="81">
        <v>10070.689200000001</v>
      </c>
      <c r="C146" s="81">
        <v>13.2677</v>
      </c>
      <c r="D146" s="81">
        <v>26.388300000000001</v>
      </c>
      <c r="E146" s="81">
        <v>0</v>
      </c>
      <c r="F146" s="81">
        <v>1E-4</v>
      </c>
      <c r="G146" s="81">
        <v>348528.3848</v>
      </c>
      <c r="H146" s="81">
        <v>3927.4160000000002</v>
      </c>
    </row>
    <row r="147" spans="1:19">
      <c r="A147" s="81" t="s">
        <v>286</v>
      </c>
      <c r="B147" s="81">
        <v>8521.2453000000005</v>
      </c>
      <c r="C147" s="81">
        <v>12.314299999999999</v>
      </c>
      <c r="D147" s="81">
        <v>29.2746</v>
      </c>
      <c r="E147" s="81">
        <v>0</v>
      </c>
      <c r="F147" s="81">
        <v>1E-4</v>
      </c>
      <c r="G147" s="81">
        <v>386830.79470000003</v>
      </c>
      <c r="H147" s="81">
        <v>3439.6765999999998</v>
      </c>
    </row>
    <row r="148" spans="1:19">
      <c r="A148" s="81" t="s">
        <v>520</v>
      </c>
      <c r="B148" s="81">
        <v>7845.0923000000003</v>
      </c>
      <c r="C148" s="81">
        <v>11.8348</v>
      </c>
      <c r="D148" s="81">
        <v>30.128599999999999</v>
      </c>
      <c r="E148" s="81">
        <v>0</v>
      </c>
      <c r="F148" s="81">
        <v>1E-4</v>
      </c>
      <c r="G148" s="81">
        <v>398177.91879999998</v>
      </c>
      <c r="H148" s="81">
        <v>3220.0313000000001</v>
      </c>
    </row>
    <row r="149" spans="1:19">
      <c r="A149" s="81" t="s">
        <v>521</v>
      </c>
      <c r="B149" s="81">
        <v>7432.6664000000001</v>
      </c>
      <c r="C149" s="81">
        <v>11.554500000000001</v>
      </c>
      <c r="D149" s="81">
        <v>30.727399999999999</v>
      </c>
      <c r="E149" s="81">
        <v>0</v>
      </c>
      <c r="F149" s="81">
        <v>1E-4</v>
      </c>
      <c r="G149" s="81">
        <v>406130.81550000003</v>
      </c>
      <c r="H149" s="81">
        <v>3087.3640999999998</v>
      </c>
    </row>
    <row r="150" spans="1:19">
      <c r="A150" s="81" t="s">
        <v>522</v>
      </c>
      <c r="B150" s="81">
        <v>8079.1917000000003</v>
      </c>
      <c r="C150" s="81">
        <v>12.5702</v>
      </c>
      <c r="D150" s="81">
        <v>33.468400000000003</v>
      </c>
      <c r="E150" s="81">
        <v>0</v>
      </c>
      <c r="F150" s="81">
        <v>1E-4</v>
      </c>
      <c r="G150" s="81">
        <v>442359.88059999997</v>
      </c>
      <c r="H150" s="81">
        <v>3357.0598</v>
      </c>
    </row>
    <row r="151" spans="1:19">
      <c r="A151" s="81" t="s">
        <v>523</v>
      </c>
      <c r="B151" s="81">
        <v>8287.0416999999998</v>
      </c>
      <c r="C151" s="81">
        <v>12.058</v>
      </c>
      <c r="D151" s="81">
        <v>28.994299999999999</v>
      </c>
      <c r="E151" s="81">
        <v>0</v>
      </c>
      <c r="F151" s="81">
        <v>1E-4</v>
      </c>
      <c r="G151" s="81">
        <v>383136.94189999998</v>
      </c>
      <c r="H151" s="81">
        <v>3353.9324999999999</v>
      </c>
    </row>
    <row r="152" spans="1:19">
      <c r="A152" s="81" t="s">
        <v>524</v>
      </c>
      <c r="B152" s="81">
        <v>10217.6677</v>
      </c>
      <c r="C152" s="81">
        <v>13.623799999999999</v>
      </c>
      <c r="D152" s="81">
        <v>27.810300000000002</v>
      </c>
      <c r="E152" s="81">
        <v>0</v>
      </c>
      <c r="F152" s="81">
        <v>1E-4</v>
      </c>
      <c r="G152" s="81">
        <v>367337.21090000001</v>
      </c>
      <c r="H152" s="81">
        <v>4002.1289000000002</v>
      </c>
    </row>
    <row r="153" spans="1:19">
      <c r="A153" s="81" t="s">
        <v>525</v>
      </c>
      <c r="B153" s="81">
        <v>12890.0514</v>
      </c>
      <c r="C153" s="81">
        <v>15.921799999999999</v>
      </c>
      <c r="D153" s="81">
        <v>27.0063</v>
      </c>
      <c r="E153" s="81">
        <v>0</v>
      </c>
      <c r="F153" s="81">
        <v>1E-4</v>
      </c>
      <c r="G153" s="81">
        <v>356514.967</v>
      </c>
      <c r="H153" s="81">
        <v>4913.3697000000002</v>
      </c>
    </row>
    <row r="154" spans="1:19">
      <c r="A154" s="81" t="s">
        <v>526</v>
      </c>
      <c r="B154" s="81">
        <v>15237.9949</v>
      </c>
      <c r="C154" s="81">
        <v>18.0502</v>
      </c>
      <c r="D154" s="81">
        <v>26.997699999999998</v>
      </c>
      <c r="E154" s="81">
        <v>0</v>
      </c>
      <c r="F154" s="81">
        <v>1E-4</v>
      </c>
      <c r="G154" s="81">
        <v>356242.14510000002</v>
      </c>
      <c r="H154" s="81">
        <v>5725.6878999999999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128727.1952</v>
      </c>
      <c r="C156" s="81">
        <v>170.35390000000001</v>
      </c>
      <c r="D156" s="81">
        <v>342.16419999999999</v>
      </c>
      <c r="E156" s="81">
        <v>0</v>
      </c>
      <c r="F156" s="81">
        <v>1.4E-3</v>
      </c>
      <c r="G156" s="82">
        <v>4519330</v>
      </c>
      <c r="H156" s="81">
        <v>50283.173199999997</v>
      </c>
    </row>
    <row r="157" spans="1:19">
      <c r="A157" s="81" t="s">
        <v>528</v>
      </c>
      <c r="B157" s="81">
        <v>7432.6664000000001</v>
      </c>
      <c r="C157" s="81">
        <v>11.554500000000001</v>
      </c>
      <c r="D157" s="81">
        <v>24.797499999999999</v>
      </c>
      <c r="E157" s="81">
        <v>0</v>
      </c>
      <c r="F157" s="81">
        <v>1E-4</v>
      </c>
      <c r="G157" s="81">
        <v>327352.9265</v>
      </c>
      <c r="H157" s="81">
        <v>3087.3640999999998</v>
      </c>
    </row>
    <row r="158" spans="1:19">
      <c r="A158" s="81" t="s">
        <v>529</v>
      </c>
      <c r="B158" s="81">
        <v>15566.249100000001</v>
      </c>
      <c r="C158" s="81">
        <v>18.4452</v>
      </c>
      <c r="D158" s="81">
        <v>33.468400000000003</v>
      </c>
      <c r="E158" s="81">
        <v>0</v>
      </c>
      <c r="F158" s="81">
        <v>1E-4</v>
      </c>
      <c r="G158" s="81">
        <v>442359.88059999997</v>
      </c>
      <c r="H158" s="81">
        <v>5849.6878999999999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128413000000</v>
      </c>
      <c r="C161" s="81">
        <v>115497.251</v>
      </c>
      <c r="D161" s="81" t="s">
        <v>658</v>
      </c>
      <c r="E161" s="81">
        <v>48247.487999999998</v>
      </c>
      <c r="F161" s="81">
        <v>58341.440000000002</v>
      </c>
      <c r="G161" s="81">
        <v>5236.9210000000003</v>
      </c>
      <c r="H161" s="81">
        <v>0</v>
      </c>
      <c r="I161" s="81">
        <v>3496.681</v>
      </c>
      <c r="J161" s="81">
        <v>0</v>
      </c>
      <c r="K161" s="81">
        <v>174.72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115346000000</v>
      </c>
      <c r="C162" s="81">
        <v>115522.63099999999</v>
      </c>
      <c r="D162" s="81" t="s">
        <v>549</v>
      </c>
      <c r="E162" s="81">
        <v>48247.487999999998</v>
      </c>
      <c r="F162" s="81">
        <v>51598.362999999998</v>
      </c>
      <c r="G162" s="81">
        <v>5236.9210000000003</v>
      </c>
      <c r="H162" s="81">
        <v>0</v>
      </c>
      <c r="I162" s="81">
        <v>10404.5</v>
      </c>
      <c r="J162" s="81">
        <v>0</v>
      </c>
      <c r="K162" s="81">
        <v>35.359000000000002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134701000000</v>
      </c>
      <c r="C163" s="81">
        <v>119566.22900000001</v>
      </c>
      <c r="D163" s="81" t="s">
        <v>659</v>
      </c>
      <c r="E163" s="81">
        <v>48247.487999999998</v>
      </c>
      <c r="F163" s="81">
        <v>51598.362999999998</v>
      </c>
      <c r="G163" s="81">
        <v>5827.39</v>
      </c>
      <c r="H163" s="81">
        <v>0</v>
      </c>
      <c r="I163" s="81">
        <v>13884.169</v>
      </c>
      <c r="J163" s="81">
        <v>0</v>
      </c>
      <c r="K163" s="81">
        <v>8.8190000000000008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122808000000</v>
      </c>
      <c r="C164" s="81">
        <v>116530.099</v>
      </c>
      <c r="D164" s="81" t="s">
        <v>660</v>
      </c>
      <c r="E164" s="81">
        <v>48247.487999999998</v>
      </c>
      <c r="F164" s="81">
        <v>50956.165000000001</v>
      </c>
      <c r="G164" s="81">
        <v>5642.1549999999997</v>
      </c>
      <c r="H164" s="81">
        <v>0</v>
      </c>
      <c r="I164" s="81">
        <v>11675.841</v>
      </c>
      <c r="J164" s="81">
        <v>0</v>
      </c>
      <c r="K164" s="81">
        <v>8.4489999999999998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136304000000</v>
      </c>
      <c r="C165" s="81">
        <v>130273.933</v>
      </c>
      <c r="D165" s="81" t="s">
        <v>661</v>
      </c>
      <c r="E165" s="81">
        <v>48247.487999999998</v>
      </c>
      <c r="F165" s="81">
        <v>50956.165000000001</v>
      </c>
      <c r="G165" s="81">
        <v>5571.9309999999996</v>
      </c>
      <c r="H165" s="81">
        <v>0</v>
      </c>
      <c r="I165" s="81">
        <v>25489.9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140302000000</v>
      </c>
      <c r="C166" s="81">
        <v>135470.69099999999</v>
      </c>
      <c r="D166" s="81" t="s">
        <v>662</v>
      </c>
      <c r="E166" s="81">
        <v>48247.487999999998</v>
      </c>
      <c r="F166" s="81">
        <v>50956.165000000001</v>
      </c>
      <c r="G166" s="81">
        <v>7840.5460000000003</v>
      </c>
      <c r="H166" s="81">
        <v>0</v>
      </c>
      <c r="I166" s="81">
        <v>28418.042000000001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143105000000</v>
      </c>
      <c r="C167" s="81">
        <v>144514.446</v>
      </c>
      <c r="D167" s="81" t="s">
        <v>663</v>
      </c>
      <c r="E167" s="81">
        <v>48247.487999999998</v>
      </c>
      <c r="F167" s="81">
        <v>50956.165000000001</v>
      </c>
      <c r="G167" s="81">
        <v>9720.8109999999997</v>
      </c>
      <c r="H167" s="81">
        <v>0</v>
      </c>
      <c r="I167" s="81">
        <v>35581.531999999999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155870000000</v>
      </c>
      <c r="C168" s="81">
        <v>143819.856</v>
      </c>
      <c r="D168" s="81" t="s">
        <v>664</v>
      </c>
      <c r="E168" s="81">
        <v>48247.487999999998</v>
      </c>
      <c r="F168" s="81">
        <v>50956.165000000001</v>
      </c>
      <c r="G168" s="81">
        <v>10238.356</v>
      </c>
      <c r="H168" s="81">
        <v>0</v>
      </c>
      <c r="I168" s="81">
        <v>34369.396999999997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135002000000</v>
      </c>
      <c r="C169" s="81">
        <v>137213.86900000001</v>
      </c>
      <c r="D169" s="81" t="s">
        <v>665</v>
      </c>
      <c r="E169" s="81">
        <v>48247.487999999998</v>
      </c>
      <c r="F169" s="81">
        <v>50956.165000000001</v>
      </c>
      <c r="G169" s="81">
        <v>7290.3410000000003</v>
      </c>
      <c r="H169" s="81">
        <v>0</v>
      </c>
      <c r="I169" s="81">
        <v>30711.423999999999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129435000000</v>
      </c>
      <c r="C170" s="81">
        <v>123559.121</v>
      </c>
      <c r="D170" s="81" t="s">
        <v>666</v>
      </c>
      <c r="E170" s="81">
        <v>48247.487999999998</v>
      </c>
      <c r="F170" s="81">
        <v>51598.362999999998</v>
      </c>
      <c r="G170" s="81">
        <v>5891.4390000000003</v>
      </c>
      <c r="H170" s="81">
        <v>0</v>
      </c>
      <c r="I170" s="81">
        <v>17812.415000000001</v>
      </c>
      <c r="J170" s="81">
        <v>0</v>
      </c>
      <c r="K170" s="81">
        <v>9.4149999999999991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125622000000</v>
      </c>
      <c r="C171" s="81">
        <v>120014.746</v>
      </c>
      <c r="D171" s="81" t="s">
        <v>667</v>
      </c>
      <c r="E171" s="81">
        <v>48247.487999999998</v>
      </c>
      <c r="F171" s="81">
        <v>58341.440000000002</v>
      </c>
      <c r="G171" s="81">
        <v>5236.9210000000003</v>
      </c>
      <c r="H171" s="81">
        <v>0</v>
      </c>
      <c r="I171" s="81">
        <v>8123</v>
      </c>
      <c r="J171" s="81">
        <v>0</v>
      </c>
      <c r="K171" s="81">
        <v>65.896000000000001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125526000000</v>
      </c>
      <c r="C172" s="81">
        <v>116038.28200000001</v>
      </c>
      <c r="D172" s="81" t="s">
        <v>668</v>
      </c>
      <c r="E172" s="81">
        <v>48247.487999999998</v>
      </c>
      <c r="F172" s="81">
        <v>58341.440000000002</v>
      </c>
      <c r="G172" s="81">
        <v>5236.9210000000003</v>
      </c>
      <c r="H172" s="81">
        <v>0</v>
      </c>
      <c r="I172" s="81">
        <v>4064.768</v>
      </c>
      <c r="J172" s="81">
        <v>0</v>
      </c>
      <c r="K172" s="81">
        <v>147.66399999999999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1592430000000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115346000000</v>
      </c>
      <c r="C175" s="81">
        <v>115497.251</v>
      </c>
      <c r="D175" s="81"/>
      <c r="E175" s="81">
        <v>48247.487999999998</v>
      </c>
      <c r="F175" s="81">
        <v>50956.165000000001</v>
      </c>
      <c r="G175" s="81">
        <v>5236.9210000000003</v>
      </c>
      <c r="H175" s="81">
        <v>0</v>
      </c>
      <c r="I175" s="81">
        <v>3496.681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155870000000</v>
      </c>
      <c r="C176" s="81">
        <v>144514.446</v>
      </c>
      <c r="D176" s="81"/>
      <c r="E176" s="81">
        <v>48247.487999999998</v>
      </c>
      <c r="F176" s="81">
        <v>58341.440000000002</v>
      </c>
      <c r="G176" s="81">
        <v>10238.356</v>
      </c>
      <c r="H176" s="81">
        <v>0</v>
      </c>
      <c r="I176" s="81">
        <v>35581.531999999999</v>
      </c>
      <c r="J176" s="81">
        <v>0</v>
      </c>
      <c r="K176" s="81">
        <v>174.72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34476.54</v>
      </c>
      <c r="C179" s="81">
        <v>8431.39</v>
      </c>
      <c r="D179" s="81">
        <v>0</v>
      </c>
      <c r="E179" s="81">
        <v>42907.94</v>
      </c>
    </row>
    <row r="180" spans="1:5">
      <c r="A180" s="81" t="s">
        <v>564</v>
      </c>
      <c r="B180" s="81">
        <v>6.92</v>
      </c>
      <c r="C180" s="81">
        <v>1.69</v>
      </c>
      <c r="D180" s="81">
        <v>0</v>
      </c>
      <c r="E180" s="81">
        <v>8.61</v>
      </c>
    </row>
    <row r="181" spans="1:5">
      <c r="A181" s="81" t="s">
        <v>565</v>
      </c>
      <c r="B181" s="81">
        <v>6.92</v>
      </c>
      <c r="C181" s="81">
        <v>1.69</v>
      </c>
      <c r="D181" s="81">
        <v>0</v>
      </c>
      <c r="E181" s="81">
        <v>8.61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81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3005.16</v>
      </c>
      <c r="C2" s="81">
        <v>603.17999999999995</v>
      </c>
      <c r="D2" s="81">
        <v>603.17999999999995</v>
      </c>
    </row>
    <row r="3" spans="1:7">
      <c r="A3" s="81" t="s">
        <v>312</v>
      </c>
      <c r="B3" s="81">
        <v>3005.16</v>
      </c>
      <c r="C3" s="81">
        <v>603.17999999999995</v>
      </c>
      <c r="D3" s="81">
        <v>603.17999999999995</v>
      </c>
    </row>
    <row r="4" spans="1:7">
      <c r="A4" s="81" t="s">
        <v>313</v>
      </c>
      <c r="B4" s="81">
        <v>7552.19</v>
      </c>
      <c r="C4" s="81">
        <v>1515.84</v>
      </c>
      <c r="D4" s="81">
        <v>1515.84</v>
      </c>
    </row>
    <row r="5" spans="1:7">
      <c r="A5" s="81" t="s">
        <v>314</v>
      </c>
      <c r="B5" s="81">
        <v>7552.19</v>
      </c>
      <c r="C5" s="81">
        <v>1515.84</v>
      </c>
      <c r="D5" s="81">
        <v>1515.84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1223.8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223.28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42.83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113.29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2.2400000000000002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41.11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1740.25</v>
      </c>
      <c r="C28" s="81">
        <v>1264.9100000000001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418</v>
      </c>
      <c r="C55" s="81">
        <v>0.3</v>
      </c>
      <c r="D55" s="81">
        <v>0.47699999999999998</v>
      </c>
      <c r="E55" s="81">
        <v>0.51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418</v>
      </c>
      <c r="C57" s="81">
        <v>0.3</v>
      </c>
      <c r="D57" s="81">
        <v>0.47699999999999998</v>
      </c>
      <c r="E57" s="81">
        <v>0.51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418</v>
      </c>
      <c r="C59" s="81">
        <v>0.3</v>
      </c>
      <c r="D59" s="81">
        <v>0.47699999999999998</v>
      </c>
      <c r="E59" s="81">
        <v>0.51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418</v>
      </c>
      <c r="C61" s="81">
        <v>0.3</v>
      </c>
      <c r="D61" s="81">
        <v>0.47699999999999998</v>
      </c>
      <c r="E61" s="81">
        <v>0.51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418</v>
      </c>
      <c r="C63" s="81">
        <v>0.3</v>
      </c>
      <c r="D63" s="81">
        <v>0.47699999999999998</v>
      </c>
      <c r="E63" s="81">
        <v>0.51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418</v>
      </c>
      <c r="C64" s="81">
        <v>0.3</v>
      </c>
      <c r="D64" s="81">
        <v>0.47699999999999998</v>
      </c>
      <c r="E64" s="81">
        <v>0.51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418</v>
      </c>
      <c r="C65" s="81">
        <v>0.3</v>
      </c>
      <c r="D65" s="81">
        <v>0.47699999999999998</v>
      </c>
      <c r="E65" s="81">
        <v>0.51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418</v>
      </c>
      <c r="C66" s="81">
        <v>0.3</v>
      </c>
      <c r="D66" s="81">
        <v>0.47699999999999998</v>
      </c>
      <c r="E66" s="81">
        <v>0.51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418</v>
      </c>
      <c r="C67" s="81">
        <v>0.3</v>
      </c>
      <c r="D67" s="81">
        <v>0.47699999999999998</v>
      </c>
      <c r="E67" s="81">
        <v>0.51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418</v>
      </c>
      <c r="C68" s="81">
        <v>0.3</v>
      </c>
      <c r="D68" s="81">
        <v>0.47699999999999998</v>
      </c>
      <c r="E68" s="81">
        <v>0.51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418</v>
      </c>
      <c r="C69" s="81">
        <v>0.3</v>
      </c>
      <c r="D69" s="81">
        <v>0.47699999999999998</v>
      </c>
      <c r="E69" s="81">
        <v>0.51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418</v>
      </c>
      <c r="C70" s="81">
        <v>0.3</v>
      </c>
      <c r="D70" s="81">
        <v>0.47699999999999998</v>
      </c>
      <c r="E70" s="81">
        <v>0.51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418</v>
      </c>
      <c r="C71" s="81">
        <v>0.3</v>
      </c>
      <c r="D71" s="81">
        <v>0.47699999999999998</v>
      </c>
      <c r="E71" s="81">
        <v>0.51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418</v>
      </c>
      <c r="C72" s="81">
        <v>0.3</v>
      </c>
      <c r="D72" s="81">
        <v>0.47699999999999998</v>
      </c>
      <c r="E72" s="81">
        <v>0.51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418</v>
      </c>
      <c r="C73" s="81">
        <v>0.3</v>
      </c>
      <c r="D73" s="81">
        <v>0.47699999999999998</v>
      </c>
      <c r="E73" s="81">
        <v>0.51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418</v>
      </c>
      <c r="C74" s="81">
        <v>0.3</v>
      </c>
      <c r="D74" s="81">
        <v>0.47699999999999998</v>
      </c>
      <c r="E74" s="81">
        <v>0.51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418</v>
      </c>
      <c r="C75" s="81">
        <v>0.3</v>
      </c>
      <c r="D75" s="81">
        <v>0.47699999999999998</v>
      </c>
      <c r="E75" s="81">
        <v>0.51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418</v>
      </c>
      <c r="C76" s="81">
        <v>0.3</v>
      </c>
      <c r="D76" s="81">
        <v>0.47699999999999998</v>
      </c>
      <c r="E76" s="81">
        <v>0.51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418</v>
      </c>
      <c r="C77" s="81">
        <v>0.3</v>
      </c>
      <c r="D77" s="81">
        <v>0.47699999999999998</v>
      </c>
      <c r="E77" s="81">
        <v>0.51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418</v>
      </c>
      <c r="C78" s="81">
        <v>0.3</v>
      </c>
      <c r="D78" s="81">
        <v>0.47699999999999998</v>
      </c>
      <c r="E78" s="81">
        <v>0.51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418</v>
      </c>
      <c r="C79" s="81">
        <v>0.3</v>
      </c>
      <c r="D79" s="81">
        <v>0.47699999999999998</v>
      </c>
      <c r="E79" s="81">
        <v>0.51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418</v>
      </c>
      <c r="C80" s="81">
        <v>0.3</v>
      </c>
      <c r="D80" s="81">
        <v>0.47699999999999998</v>
      </c>
      <c r="E80" s="81">
        <v>0.51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418</v>
      </c>
      <c r="C81" s="81">
        <v>0.3</v>
      </c>
      <c r="D81" s="81">
        <v>0.47699999999999998</v>
      </c>
      <c r="E81" s="81">
        <v>0.51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418</v>
      </c>
      <c r="C82" s="81">
        <v>0.3</v>
      </c>
      <c r="D82" s="81">
        <v>0.47699999999999998</v>
      </c>
      <c r="E82" s="81">
        <v>0.51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414</v>
      </c>
      <c r="C86" s="81">
        <v>65.28</v>
      </c>
      <c r="D86" s="81">
        <v>65.28</v>
      </c>
      <c r="E86" s="81">
        <v>3.18</v>
      </c>
      <c r="F86" s="81">
        <v>0.40200000000000002</v>
      </c>
      <c r="G86" s="81">
        <v>0.495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415</v>
      </c>
      <c r="C87" s="81">
        <v>43.52</v>
      </c>
      <c r="D87" s="81">
        <v>43.52</v>
      </c>
      <c r="E87" s="81">
        <v>3.18</v>
      </c>
      <c r="F87" s="81">
        <v>0.40200000000000002</v>
      </c>
      <c r="G87" s="81">
        <v>0.495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416</v>
      </c>
      <c r="C88" s="81">
        <v>65.28</v>
      </c>
      <c r="D88" s="81">
        <v>65.28</v>
      </c>
      <c r="E88" s="81">
        <v>3.18</v>
      </c>
      <c r="F88" s="81">
        <v>0.501</v>
      </c>
      <c r="G88" s="81">
        <v>0.622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417</v>
      </c>
      <c r="C89" s="81">
        <v>43.52</v>
      </c>
      <c r="D89" s="81">
        <v>43.52</v>
      </c>
      <c r="E89" s="81">
        <v>3.18</v>
      </c>
      <c r="F89" s="81">
        <v>0.40200000000000002</v>
      </c>
      <c r="G89" s="81">
        <v>0.495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414</v>
      </c>
      <c r="C90" s="81">
        <v>65.28</v>
      </c>
      <c r="D90" s="81">
        <v>65.28</v>
      </c>
      <c r="E90" s="81">
        <v>3.18</v>
      </c>
      <c r="F90" s="81">
        <v>0.40200000000000002</v>
      </c>
      <c r="G90" s="81">
        <v>0.495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415</v>
      </c>
      <c r="C91" s="81">
        <v>43.52</v>
      </c>
      <c r="D91" s="81">
        <v>43.52</v>
      </c>
      <c r="E91" s="81">
        <v>3.18</v>
      </c>
      <c r="F91" s="81">
        <v>0.40200000000000002</v>
      </c>
      <c r="G91" s="81">
        <v>0.495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416</v>
      </c>
      <c r="C92" s="81">
        <v>65.28</v>
      </c>
      <c r="D92" s="81">
        <v>65.28</v>
      </c>
      <c r="E92" s="81">
        <v>3.18</v>
      </c>
      <c r="F92" s="81">
        <v>0.501</v>
      </c>
      <c r="G92" s="81">
        <v>0.622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417</v>
      </c>
      <c r="C93" s="81">
        <v>43.52</v>
      </c>
      <c r="D93" s="81">
        <v>43.52</v>
      </c>
      <c r="E93" s="81">
        <v>3.18</v>
      </c>
      <c r="F93" s="81">
        <v>0.40200000000000002</v>
      </c>
      <c r="G93" s="81">
        <v>0.495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414</v>
      </c>
      <c r="C94" s="81">
        <v>65.28</v>
      </c>
      <c r="D94" s="81">
        <v>65.28</v>
      </c>
      <c r="E94" s="81">
        <v>3.18</v>
      </c>
      <c r="F94" s="81">
        <v>0.40200000000000002</v>
      </c>
      <c r="G94" s="81">
        <v>0.495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415</v>
      </c>
      <c r="C95" s="81">
        <v>43.52</v>
      </c>
      <c r="D95" s="81">
        <v>43.52</v>
      </c>
      <c r="E95" s="81">
        <v>3.18</v>
      </c>
      <c r="F95" s="81">
        <v>0.40200000000000002</v>
      </c>
      <c r="G95" s="81">
        <v>0.495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416</v>
      </c>
      <c r="C96" s="81">
        <v>65.28</v>
      </c>
      <c r="D96" s="81">
        <v>65.28</v>
      </c>
      <c r="E96" s="81">
        <v>3.18</v>
      </c>
      <c r="F96" s="81">
        <v>0.501</v>
      </c>
      <c r="G96" s="81">
        <v>0.622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417</v>
      </c>
      <c r="C97" s="81">
        <v>43.52</v>
      </c>
      <c r="D97" s="81">
        <v>43.52</v>
      </c>
      <c r="E97" s="81">
        <v>3.18</v>
      </c>
      <c r="F97" s="81">
        <v>0.40200000000000002</v>
      </c>
      <c r="G97" s="81">
        <v>0.495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3.18</v>
      </c>
      <c r="F98" s="81">
        <v>0.432</v>
      </c>
      <c r="G98" s="81">
        <v>0.53300000000000003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3.18</v>
      </c>
      <c r="F99" s="81">
        <v>0.501</v>
      </c>
      <c r="G99" s="81">
        <v>0.622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3.18</v>
      </c>
      <c r="F100" s="81">
        <v>0.40200000000000002</v>
      </c>
      <c r="G100" s="81">
        <v>0.495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466367.93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130105.7</v>
      </c>
      <c r="D106" s="81">
        <v>100356.29</v>
      </c>
      <c r="E106" s="81">
        <v>29749.41</v>
      </c>
      <c r="F106" s="81">
        <v>0.77</v>
      </c>
      <c r="G106" s="81">
        <v>5.12</v>
      </c>
    </row>
    <row r="107" spans="1:11">
      <c r="A107" s="81" t="s">
        <v>378</v>
      </c>
      <c r="B107" s="81" t="s">
        <v>508</v>
      </c>
      <c r="C107" s="81">
        <v>156433.26</v>
      </c>
      <c r="D107" s="81">
        <v>121135.12</v>
      </c>
      <c r="E107" s="81">
        <v>35298.14</v>
      </c>
      <c r="F107" s="81">
        <v>0.77</v>
      </c>
      <c r="G107" s="81">
        <v>5.13</v>
      </c>
    </row>
    <row r="108" spans="1:11">
      <c r="A108" s="81" t="s">
        <v>379</v>
      </c>
      <c r="B108" s="81" t="s">
        <v>508</v>
      </c>
      <c r="C108" s="81">
        <v>168913.27</v>
      </c>
      <c r="D108" s="81">
        <v>128535.37</v>
      </c>
      <c r="E108" s="81">
        <v>40377.9</v>
      </c>
      <c r="F108" s="81">
        <v>0.76</v>
      </c>
      <c r="G108" s="81">
        <v>4.93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32875.5</v>
      </c>
      <c r="D126" s="81">
        <v>0.99</v>
      </c>
    </row>
    <row r="127" spans="1:4">
      <c r="A127" s="81" t="s">
        <v>404</v>
      </c>
      <c r="B127" s="81" t="s">
        <v>452</v>
      </c>
      <c r="C127" s="81">
        <v>30511.91</v>
      </c>
      <c r="D127" s="81">
        <v>0.99</v>
      </c>
    </row>
    <row r="128" spans="1:4">
      <c r="A128" s="81" t="s">
        <v>405</v>
      </c>
      <c r="B128" s="81" t="s">
        <v>452</v>
      </c>
      <c r="C128" s="81">
        <v>30015.119999999999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7.28</v>
      </c>
      <c r="F131" s="81">
        <v>19048.689999999999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8.83</v>
      </c>
      <c r="F132" s="81">
        <v>22956.92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1572.42</v>
      </c>
      <c r="E133" s="81">
        <v>9.16</v>
      </c>
      <c r="F133" s="81">
        <v>23820.86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2743.8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61624.897499999999</v>
      </c>
      <c r="C143" s="81">
        <v>98.590100000000007</v>
      </c>
      <c r="D143" s="81">
        <v>255.94900000000001</v>
      </c>
      <c r="E143" s="81">
        <v>0</v>
      </c>
      <c r="F143" s="81">
        <v>8.0000000000000004E-4</v>
      </c>
      <c r="G143" s="81">
        <v>58904.698400000001</v>
      </c>
      <c r="H143" s="81">
        <v>25406.552500000002</v>
      </c>
    </row>
    <row r="144" spans="1:8">
      <c r="A144" s="81" t="s">
        <v>517</v>
      </c>
      <c r="B144" s="81">
        <v>52488.432200000003</v>
      </c>
      <c r="C144" s="81">
        <v>85.747399999999999</v>
      </c>
      <c r="D144" s="81">
        <v>228.63800000000001</v>
      </c>
      <c r="E144" s="81">
        <v>0</v>
      </c>
      <c r="F144" s="81">
        <v>6.9999999999999999E-4</v>
      </c>
      <c r="G144" s="81">
        <v>52622.313999999998</v>
      </c>
      <c r="H144" s="81">
        <v>21809.426100000001</v>
      </c>
    </row>
    <row r="145" spans="1:19">
      <c r="A145" s="81" t="s">
        <v>518</v>
      </c>
      <c r="B145" s="81">
        <v>56205.896000000001</v>
      </c>
      <c r="C145" s="81">
        <v>94.437700000000007</v>
      </c>
      <c r="D145" s="81">
        <v>260.52069999999998</v>
      </c>
      <c r="E145" s="81">
        <v>0</v>
      </c>
      <c r="F145" s="81">
        <v>8.0000000000000004E-4</v>
      </c>
      <c r="G145" s="81">
        <v>59964.5484</v>
      </c>
      <c r="H145" s="81">
        <v>23604.2997</v>
      </c>
    </row>
    <row r="146" spans="1:19">
      <c r="A146" s="81" t="s">
        <v>519</v>
      </c>
      <c r="B146" s="81">
        <v>47306.518900000003</v>
      </c>
      <c r="C146" s="81">
        <v>82.200900000000004</v>
      </c>
      <c r="D146" s="81">
        <v>235.55330000000001</v>
      </c>
      <c r="E146" s="81">
        <v>0</v>
      </c>
      <c r="F146" s="81">
        <v>6.9999999999999999E-4</v>
      </c>
      <c r="G146" s="81">
        <v>54221.936500000003</v>
      </c>
      <c r="H146" s="81">
        <v>20126.5942</v>
      </c>
    </row>
    <row r="147" spans="1:19">
      <c r="A147" s="81" t="s">
        <v>286</v>
      </c>
      <c r="B147" s="81">
        <v>52068.8105</v>
      </c>
      <c r="C147" s="81">
        <v>93.278300000000002</v>
      </c>
      <c r="D147" s="81">
        <v>276.06529999999998</v>
      </c>
      <c r="E147" s="81">
        <v>0</v>
      </c>
      <c r="F147" s="81">
        <v>8.0000000000000004E-4</v>
      </c>
      <c r="G147" s="81">
        <v>63551.361400000002</v>
      </c>
      <c r="H147" s="81">
        <v>22420.644700000001</v>
      </c>
    </row>
    <row r="148" spans="1:19">
      <c r="A148" s="81" t="s">
        <v>520</v>
      </c>
      <c r="B148" s="81">
        <v>57600.0579</v>
      </c>
      <c r="C148" s="81">
        <v>104.64</v>
      </c>
      <c r="D148" s="81">
        <v>314.10059999999999</v>
      </c>
      <c r="E148" s="81">
        <v>0</v>
      </c>
      <c r="F148" s="81">
        <v>8.9999999999999998E-4</v>
      </c>
      <c r="G148" s="81">
        <v>72309.210000000006</v>
      </c>
      <c r="H148" s="81">
        <v>24941.2824</v>
      </c>
    </row>
    <row r="149" spans="1:19">
      <c r="A149" s="81" t="s">
        <v>521</v>
      </c>
      <c r="B149" s="81">
        <v>58760.136700000003</v>
      </c>
      <c r="C149" s="81">
        <v>106.82680000000001</v>
      </c>
      <c r="D149" s="81">
        <v>320.90199999999999</v>
      </c>
      <c r="E149" s="81">
        <v>0</v>
      </c>
      <c r="F149" s="81">
        <v>1E-3</v>
      </c>
      <c r="G149" s="81">
        <v>73875.050399999993</v>
      </c>
      <c r="H149" s="81">
        <v>25451.185799999999</v>
      </c>
    </row>
    <row r="150" spans="1:19">
      <c r="A150" s="81" t="s">
        <v>522</v>
      </c>
      <c r="B150" s="81">
        <v>61935.095099999999</v>
      </c>
      <c r="C150" s="81">
        <v>112.5492</v>
      </c>
      <c r="D150" s="81">
        <v>337.94310000000002</v>
      </c>
      <c r="E150" s="81">
        <v>0</v>
      </c>
      <c r="F150" s="81">
        <v>1E-3</v>
      </c>
      <c r="G150" s="81">
        <v>77798.027700000006</v>
      </c>
      <c r="H150" s="81">
        <v>26821.624</v>
      </c>
    </row>
    <row r="151" spans="1:19">
      <c r="A151" s="81" t="s">
        <v>523</v>
      </c>
      <c r="B151" s="81">
        <v>52354.297500000001</v>
      </c>
      <c r="C151" s="81">
        <v>94.522400000000005</v>
      </c>
      <c r="D151" s="81">
        <v>281.97070000000002</v>
      </c>
      <c r="E151" s="81">
        <v>0</v>
      </c>
      <c r="F151" s="81">
        <v>8.9999999999999998E-4</v>
      </c>
      <c r="G151" s="81">
        <v>64911.809600000001</v>
      </c>
      <c r="H151" s="81">
        <v>22613.620500000001</v>
      </c>
    </row>
    <row r="152" spans="1:19">
      <c r="A152" s="81" t="s">
        <v>524</v>
      </c>
      <c r="B152" s="81">
        <v>50364.859799999998</v>
      </c>
      <c r="C152" s="81">
        <v>88.589699999999993</v>
      </c>
      <c r="D152" s="81">
        <v>257.22329999999999</v>
      </c>
      <c r="E152" s="81">
        <v>0</v>
      </c>
      <c r="F152" s="81">
        <v>8.0000000000000004E-4</v>
      </c>
      <c r="G152" s="81">
        <v>59211.672100000003</v>
      </c>
      <c r="H152" s="81">
        <v>21530.505000000001</v>
      </c>
    </row>
    <row r="153" spans="1:19">
      <c r="A153" s="81" t="s">
        <v>525</v>
      </c>
      <c r="B153" s="81">
        <v>51538.303</v>
      </c>
      <c r="C153" s="81">
        <v>87.0107</v>
      </c>
      <c r="D153" s="81">
        <v>241.37710000000001</v>
      </c>
      <c r="E153" s="81">
        <v>0</v>
      </c>
      <c r="F153" s="81">
        <v>6.9999999999999999E-4</v>
      </c>
      <c r="G153" s="81">
        <v>55558.8655</v>
      </c>
      <c r="H153" s="81">
        <v>21683.824100000002</v>
      </c>
    </row>
    <row r="154" spans="1:19">
      <c r="A154" s="81" t="s">
        <v>526</v>
      </c>
      <c r="B154" s="81">
        <v>58296.450799999999</v>
      </c>
      <c r="C154" s="81">
        <v>94.217699999999994</v>
      </c>
      <c r="D154" s="81">
        <v>247.83519999999999</v>
      </c>
      <c r="E154" s="81">
        <v>0</v>
      </c>
      <c r="F154" s="81">
        <v>8.0000000000000004E-4</v>
      </c>
      <c r="G154" s="81">
        <v>57039.0023</v>
      </c>
      <c r="H154" s="81">
        <v>24125.384600000001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660543.7561</v>
      </c>
      <c r="C156" s="81">
        <v>1142.6110000000001</v>
      </c>
      <c r="D156" s="81">
        <v>3258.0783999999999</v>
      </c>
      <c r="E156" s="81">
        <v>0</v>
      </c>
      <c r="F156" s="81">
        <v>0.01</v>
      </c>
      <c r="G156" s="81">
        <v>749968.4963</v>
      </c>
      <c r="H156" s="81">
        <v>280534.94339999999</v>
      </c>
    </row>
    <row r="157" spans="1:19">
      <c r="A157" s="81" t="s">
        <v>528</v>
      </c>
      <c r="B157" s="81">
        <v>47306.518900000003</v>
      </c>
      <c r="C157" s="81">
        <v>82.200900000000004</v>
      </c>
      <c r="D157" s="81">
        <v>228.63800000000001</v>
      </c>
      <c r="E157" s="81">
        <v>0</v>
      </c>
      <c r="F157" s="81">
        <v>6.9999999999999999E-4</v>
      </c>
      <c r="G157" s="81">
        <v>52622.313999999998</v>
      </c>
      <c r="H157" s="81">
        <v>20126.5942</v>
      </c>
    </row>
    <row r="158" spans="1:19">
      <c r="A158" s="81" t="s">
        <v>529</v>
      </c>
      <c r="B158" s="81">
        <v>61935.095099999999</v>
      </c>
      <c r="C158" s="81">
        <v>112.5492</v>
      </c>
      <c r="D158" s="81">
        <v>337.94310000000002</v>
      </c>
      <c r="E158" s="81">
        <v>0</v>
      </c>
      <c r="F158" s="81">
        <v>1E-3</v>
      </c>
      <c r="G158" s="81">
        <v>77798.027700000006</v>
      </c>
      <c r="H158" s="81">
        <v>26821.624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136684000000</v>
      </c>
      <c r="C161" s="81">
        <v>118179.389</v>
      </c>
      <c r="D161" s="81" t="s">
        <v>669</v>
      </c>
      <c r="E161" s="81">
        <v>48247.487999999998</v>
      </c>
      <c r="F161" s="81">
        <v>58341.440000000002</v>
      </c>
      <c r="G161" s="81">
        <v>5667.067</v>
      </c>
      <c r="H161" s="81">
        <v>0</v>
      </c>
      <c r="I161" s="81">
        <v>5745.56</v>
      </c>
      <c r="J161" s="81">
        <v>0</v>
      </c>
      <c r="K161" s="81">
        <v>177.833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122106000000</v>
      </c>
      <c r="C162" s="81">
        <v>118124.567</v>
      </c>
      <c r="D162" s="81" t="s">
        <v>670</v>
      </c>
      <c r="E162" s="81">
        <v>48247.487999999998</v>
      </c>
      <c r="F162" s="81">
        <v>58341.440000000002</v>
      </c>
      <c r="G162" s="81">
        <v>5667.067</v>
      </c>
      <c r="H162" s="81">
        <v>0</v>
      </c>
      <c r="I162" s="81">
        <v>5691.9660000000003</v>
      </c>
      <c r="J162" s="81">
        <v>0</v>
      </c>
      <c r="K162" s="81">
        <v>176.60599999999999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139143000000</v>
      </c>
      <c r="C163" s="81">
        <v>125060.56299999999</v>
      </c>
      <c r="D163" s="81" t="s">
        <v>671</v>
      </c>
      <c r="E163" s="81">
        <v>48247.487999999998</v>
      </c>
      <c r="F163" s="81">
        <v>50956.165000000001</v>
      </c>
      <c r="G163" s="81">
        <v>5667.067</v>
      </c>
      <c r="H163" s="81">
        <v>0</v>
      </c>
      <c r="I163" s="81">
        <v>20179.588</v>
      </c>
      <c r="J163" s="81">
        <v>0</v>
      </c>
      <c r="K163" s="81">
        <v>10.254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125818000000</v>
      </c>
      <c r="C164" s="81">
        <v>131662.72899999999</v>
      </c>
      <c r="D164" s="81" t="s">
        <v>672</v>
      </c>
      <c r="E164" s="81">
        <v>48247.487999999998</v>
      </c>
      <c r="F164" s="81">
        <v>58341.440000000002</v>
      </c>
      <c r="G164" s="81">
        <v>5667.067</v>
      </c>
      <c r="H164" s="81">
        <v>0</v>
      </c>
      <c r="I164" s="81">
        <v>19348.837</v>
      </c>
      <c r="J164" s="81">
        <v>0</v>
      </c>
      <c r="K164" s="81">
        <v>57.896000000000001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147466000000</v>
      </c>
      <c r="C165" s="81">
        <v>150769.867</v>
      </c>
      <c r="D165" s="81" t="s">
        <v>673</v>
      </c>
      <c r="E165" s="81">
        <v>48247.487999999998</v>
      </c>
      <c r="F165" s="81">
        <v>51598.362999999998</v>
      </c>
      <c r="G165" s="81">
        <v>6495.2129999999997</v>
      </c>
      <c r="H165" s="81">
        <v>0</v>
      </c>
      <c r="I165" s="81">
        <v>44420.353999999999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167788000000</v>
      </c>
      <c r="C166" s="81">
        <v>163057.734</v>
      </c>
      <c r="D166" s="81" t="s">
        <v>674</v>
      </c>
      <c r="E166" s="81">
        <v>48247.487999999998</v>
      </c>
      <c r="F166" s="81">
        <v>51598.362999999998</v>
      </c>
      <c r="G166" s="81">
        <v>8840.3289999999997</v>
      </c>
      <c r="H166" s="81">
        <v>0</v>
      </c>
      <c r="I166" s="81">
        <v>54363.103999999999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171421000000</v>
      </c>
      <c r="C167" s="81">
        <v>171374.09599999999</v>
      </c>
      <c r="D167" s="81" t="s">
        <v>675</v>
      </c>
      <c r="E167" s="81">
        <v>48247.487999999998</v>
      </c>
      <c r="F167" s="81">
        <v>50956.165000000001</v>
      </c>
      <c r="G167" s="81">
        <v>13184.316999999999</v>
      </c>
      <c r="H167" s="81">
        <v>0</v>
      </c>
      <c r="I167" s="81">
        <v>58977.675999999999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180524000000</v>
      </c>
      <c r="C168" s="81">
        <v>166457.864</v>
      </c>
      <c r="D168" s="81" t="s">
        <v>676</v>
      </c>
      <c r="E168" s="81">
        <v>48247.487999999998</v>
      </c>
      <c r="F168" s="81">
        <v>50956.165000000001</v>
      </c>
      <c r="G168" s="81">
        <v>10407.063</v>
      </c>
      <c r="H168" s="81">
        <v>0</v>
      </c>
      <c r="I168" s="81">
        <v>56838.697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150623000000</v>
      </c>
      <c r="C169" s="81">
        <v>149587.902</v>
      </c>
      <c r="D169" s="81" t="s">
        <v>677</v>
      </c>
      <c r="E169" s="81">
        <v>48247.487999999998</v>
      </c>
      <c r="F169" s="81">
        <v>51598.362999999998</v>
      </c>
      <c r="G169" s="81">
        <v>6260.7939999999999</v>
      </c>
      <c r="H169" s="81">
        <v>0</v>
      </c>
      <c r="I169" s="81">
        <v>43472.807000000001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137396000000</v>
      </c>
      <c r="C170" s="81">
        <v>139382.084</v>
      </c>
      <c r="D170" s="81" t="s">
        <v>678</v>
      </c>
      <c r="E170" s="81">
        <v>48247.487999999998</v>
      </c>
      <c r="F170" s="81">
        <v>58341.440000000002</v>
      </c>
      <c r="G170" s="81">
        <v>5667.067</v>
      </c>
      <c r="H170" s="81">
        <v>0</v>
      </c>
      <c r="I170" s="81">
        <v>27108.062999999998</v>
      </c>
      <c r="J170" s="81">
        <v>0</v>
      </c>
      <c r="K170" s="81">
        <v>18.026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128920000000</v>
      </c>
      <c r="C171" s="81">
        <v>142080.709</v>
      </c>
      <c r="D171" s="81" t="s">
        <v>679</v>
      </c>
      <c r="E171" s="81">
        <v>48247.487999999998</v>
      </c>
      <c r="F171" s="81">
        <v>58341.440000000002</v>
      </c>
      <c r="G171" s="81">
        <v>5667.067</v>
      </c>
      <c r="H171" s="81">
        <v>0</v>
      </c>
      <c r="I171" s="81">
        <v>29791.98</v>
      </c>
      <c r="J171" s="81">
        <v>0</v>
      </c>
      <c r="K171" s="81">
        <v>32.734000000000002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132355000000</v>
      </c>
      <c r="C172" s="81">
        <v>117660.001</v>
      </c>
      <c r="D172" s="81" t="s">
        <v>680</v>
      </c>
      <c r="E172" s="81">
        <v>48247.487999999998</v>
      </c>
      <c r="F172" s="81">
        <v>58341.440000000002</v>
      </c>
      <c r="G172" s="81">
        <v>5667.067</v>
      </c>
      <c r="H172" s="81">
        <v>0</v>
      </c>
      <c r="I172" s="81">
        <v>5202.01</v>
      </c>
      <c r="J172" s="81">
        <v>0</v>
      </c>
      <c r="K172" s="81">
        <v>201.99600000000001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1740250000000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122106000000</v>
      </c>
      <c r="C175" s="81">
        <v>117660.001</v>
      </c>
      <c r="D175" s="81"/>
      <c r="E175" s="81">
        <v>48247.487999999998</v>
      </c>
      <c r="F175" s="81">
        <v>50956.165000000001</v>
      </c>
      <c r="G175" s="81">
        <v>5667.067</v>
      </c>
      <c r="H175" s="81">
        <v>0</v>
      </c>
      <c r="I175" s="81">
        <v>5202.01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180524000000</v>
      </c>
      <c r="C176" s="81">
        <v>171374.09599999999</v>
      </c>
      <c r="D176" s="81"/>
      <c r="E176" s="81">
        <v>48247.487999999998</v>
      </c>
      <c r="F176" s="81">
        <v>58341.440000000002</v>
      </c>
      <c r="G176" s="81">
        <v>13184.316999999999</v>
      </c>
      <c r="H176" s="81">
        <v>0</v>
      </c>
      <c r="I176" s="81">
        <v>58977.675999999999</v>
      </c>
      <c r="J176" s="81">
        <v>0</v>
      </c>
      <c r="K176" s="81">
        <v>201.99600000000001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42607.99</v>
      </c>
      <c r="C179" s="81">
        <v>10553.01</v>
      </c>
      <c r="D179" s="81">
        <v>0</v>
      </c>
      <c r="E179" s="81">
        <v>53161</v>
      </c>
    </row>
    <row r="180" spans="1:5">
      <c r="A180" s="81" t="s">
        <v>564</v>
      </c>
      <c r="B180" s="81">
        <v>8.5500000000000007</v>
      </c>
      <c r="C180" s="81">
        <v>2.12</v>
      </c>
      <c r="D180" s="81">
        <v>0</v>
      </c>
      <c r="E180" s="81">
        <v>10.67</v>
      </c>
    </row>
    <row r="181" spans="1:5">
      <c r="A181" s="81" t="s">
        <v>565</v>
      </c>
      <c r="B181" s="81">
        <v>8.5500000000000007</v>
      </c>
      <c r="C181" s="81">
        <v>2.12</v>
      </c>
      <c r="D181" s="81">
        <v>0</v>
      </c>
      <c r="E181" s="81">
        <v>10.67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81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2645.26</v>
      </c>
      <c r="C2" s="81">
        <v>530.94000000000005</v>
      </c>
      <c r="D2" s="81">
        <v>530.94000000000005</v>
      </c>
    </row>
    <row r="3" spans="1:7">
      <c r="A3" s="81" t="s">
        <v>312</v>
      </c>
      <c r="B3" s="81">
        <v>2645.26</v>
      </c>
      <c r="C3" s="81">
        <v>530.94000000000005</v>
      </c>
      <c r="D3" s="81">
        <v>530.94000000000005</v>
      </c>
    </row>
    <row r="4" spans="1:7">
      <c r="A4" s="81" t="s">
        <v>313</v>
      </c>
      <c r="B4" s="81">
        <v>6661.07</v>
      </c>
      <c r="C4" s="81">
        <v>1336.98</v>
      </c>
      <c r="D4" s="81">
        <v>1336.98</v>
      </c>
    </row>
    <row r="5" spans="1:7">
      <c r="A5" s="81" t="s">
        <v>314</v>
      </c>
      <c r="B5" s="81">
        <v>6661.07</v>
      </c>
      <c r="C5" s="81">
        <v>1336.98</v>
      </c>
      <c r="D5" s="81">
        <v>1336.98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909.56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177.79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42.84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113.71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1.78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40.98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1694.72</v>
      </c>
      <c r="C28" s="81">
        <v>950.54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418</v>
      </c>
      <c r="C55" s="81">
        <v>0.3</v>
      </c>
      <c r="D55" s="81">
        <v>0.47699999999999998</v>
      </c>
      <c r="E55" s="81">
        <v>0.51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418</v>
      </c>
      <c r="C57" s="81">
        <v>0.3</v>
      </c>
      <c r="D57" s="81">
        <v>0.47699999999999998</v>
      </c>
      <c r="E57" s="81">
        <v>0.51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418</v>
      </c>
      <c r="C59" s="81">
        <v>0.3</v>
      </c>
      <c r="D59" s="81">
        <v>0.47699999999999998</v>
      </c>
      <c r="E59" s="81">
        <v>0.51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418</v>
      </c>
      <c r="C61" s="81">
        <v>0.3</v>
      </c>
      <c r="D61" s="81">
        <v>0.47699999999999998</v>
      </c>
      <c r="E61" s="81">
        <v>0.51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418</v>
      </c>
      <c r="C63" s="81">
        <v>0.3</v>
      </c>
      <c r="D63" s="81">
        <v>0.47699999999999998</v>
      </c>
      <c r="E63" s="81">
        <v>0.51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418</v>
      </c>
      <c r="C64" s="81">
        <v>0.3</v>
      </c>
      <c r="D64" s="81">
        <v>0.47699999999999998</v>
      </c>
      <c r="E64" s="81">
        <v>0.51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418</v>
      </c>
      <c r="C65" s="81">
        <v>0.3</v>
      </c>
      <c r="D65" s="81">
        <v>0.47699999999999998</v>
      </c>
      <c r="E65" s="81">
        <v>0.51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418</v>
      </c>
      <c r="C66" s="81">
        <v>0.3</v>
      </c>
      <c r="D66" s="81">
        <v>0.47699999999999998</v>
      </c>
      <c r="E66" s="81">
        <v>0.51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418</v>
      </c>
      <c r="C67" s="81">
        <v>0.3</v>
      </c>
      <c r="D67" s="81">
        <v>0.47699999999999998</v>
      </c>
      <c r="E67" s="81">
        <v>0.51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418</v>
      </c>
      <c r="C68" s="81">
        <v>0.3</v>
      </c>
      <c r="D68" s="81">
        <v>0.47699999999999998</v>
      </c>
      <c r="E68" s="81">
        <v>0.51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418</v>
      </c>
      <c r="C69" s="81">
        <v>0.3</v>
      </c>
      <c r="D69" s="81">
        <v>0.47699999999999998</v>
      </c>
      <c r="E69" s="81">
        <v>0.51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418</v>
      </c>
      <c r="C70" s="81">
        <v>0.3</v>
      </c>
      <c r="D70" s="81">
        <v>0.47699999999999998</v>
      </c>
      <c r="E70" s="81">
        <v>0.51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418</v>
      </c>
      <c r="C71" s="81">
        <v>0.3</v>
      </c>
      <c r="D71" s="81">
        <v>0.47699999999999998</v>
      </c>
      <c r="E71" s="81">
        <v>0.51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418</v>
      </c>
      <c r="C72" s="81">
        <v>0.3</v>
      </c>
      <c r="D72" s="81">
        <v>0.47699999999999998</v>
      </c>
      <c r="E72" s="81">
        <v>0.51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418</v>
      </c>
      <c r="C73" s="81">
        <v>0.3</v>
      </c>
      <c r="D73" s="81">
        <v>0.47699999999999998</v>
      </c>
      <c r="E73" s="81">
        <v>0.51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418</v>
      </c>
      <c r="C74" s="81">
        <v>0.3</v>
      </c>
      <c r="D74" s="81">
        <v>0.47699999999999998</v>
      </c>
      <c r="E74" s="81">
        <v>0.51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418</v>
      </c>
      <c r="C75" s="81">
        <v>0.3</v>
      </c>
      <c r="D75" s="81">
        <v>0.47699999999999998</v>
      </c>
      <c r="E75" s="81">
        <v>0.51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418</v>
      </c>
      <c r="C76" s="81">
        <v>0.3</v>
      </c>
      <c r="D76" s="81">
        <v>0.47699999999999998</v>
      </c>
      <c r="E76" s="81">
        <v>0.51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418</v>
      </c>
      <c r="C77" s="81">
        <v>0.3</v>
      </c>
      <c r="D77" s="81">
        <v>0.47699999999999998</v>
      </c>
      <c r="E77" s="81">
        <v>0.51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418</v>
      </c>
      <c r="C78" s="81">
        <v>0.3</v>
      </c>
      <c r="D78" s="81">
        <v>0.47699999999999998</v>
      </c>
      <c r="E78" s="81">
        <v>0.51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418</v>
      </c>
      <c r="C79" s="81">
        <v>0.3</v>
      </c>
      <c r="D79" s="81">
        <v>0.47699999999999998</v>
      </c>
      <c r="E79" s="81">
        <v>0.51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418</v>
      </c>
      <c r="C80" s="81">
        <v>0.3</v>
      </c>
      <c r="D80" s="81">
        <v>0.47699999999999998</v>
      </c>
      <c r="E80" s="81">
        <v>0.51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418</v>
      </c>
      <c r="C81" s="81">
        <v>0.3</v>
      </c>
      <c r="D81" s="81">
        <v>0.47699999999999998</v>
      </c>
      <c r="E81" s="81">
        <v>0.51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418</v>
      </c>
      <c r="C82" s="81">
        <v>0.3</v>
      </c>
      <c r="D82" s="81">
        <v>0.47699999999999998</v>
      </c>
      <c r="E82" s="81">
        <v>0.51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414</v>
      </c>
      <c r="C86" s="81">
        <v>65.28</v>
      </c>
      <c r="D86" s="81">
        <v>65.28</v>
      </c>
      <c r="E86" s="81">
        <v>3.18</v>
      </c>
      <c r="F86" s="81">
        <v>0.40200000000000002</v>
      </c>
      <c r="G86" s="81">
        <v>0.495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415</v>
      </c>
      <c r="C87" s="81">
        <v>43.52</v>
      </c>
      <c r="D87" s="81">
        <v>43.52</v>
      </c>
      <c r="E87" s="81">
        <v>3.18</v>
      </c>
      <c r="F87" s="81">
        <v>0.40200000000000002</v>
      </c>
      <c r="G87" s="81">
        <v>0.495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416</v>
      </c>
      <c r="C88" s="81">
        <v>65.28</v>
      </c>
      <c r="D88" s="81">
        <v>65.28</v>
      </c>
      <c r="E88" s="81">
        <v>3.18</v>
      </c>
      <c r="F88" s="81">
        <v>0.501</v>
      </c>
      <c r="G88" s="81">
        <v>0.622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417</v>
      </c>
      <c r="C89" s="81">
        <v>43.52</v>
      </c>
      <c r="D89" s="81">
        <v>43.52</v>
      </c>
      <c r="E89" s="81">
        <v>3.18</v>
      </c>
      <c r="F89" s="81">
        <v>0.40200000000000002</v>
      </c>
      <c r="G89" s="81">
        <v>0.495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414</v>
      </c>
      <c r="C90" s="81">
        <v>65.28</v>
      </c>
      <c r="D90" s="81">
        <v>65.28</v>
      </c>
      <c r="E90" s="81">
        <v>3.18</v>
      </c>
      <c r="F90" s="81">
        <v>0.40200000000000002</v>
      </c>
      <c r="G90" s="81">
        <v>0.495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415</v>
      </c>
      <c r="C91" s="81">
        <v>43.52</v>
      </c>
      <c r="D91" s="81">
        <v>43.52</v>
      </c>
      <c r="E91" s="81">
        <v>3.18</v>
      </c>
      <c r="F91" s="81">
        <v>0.40200000000000002</v>
      </c>
      <c r="G91" s="81">
        <v>0.495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416</v>
      </c>
      <c r="C92" s="81">
        <v>65.28</v>
      </c>
      <c r="D92" s="81">
        <v>65.28</v>
      </c>
      <c r="E92" s="81">
        <v>3.18</v>
      </c>
      <c r="F92" s="81">
        <v>0.501</v>
      </c>
      <c r="G92" s="81">
        <v>0.622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417</v>
      </c>
      <c r="C93" s="81">
        <v>43.52</v>
      </c>
      <c r="D93" s="81">
        <v>43.52</v>
      </c>
      <c r="E93" s="81">
        <v>3.18</v>
      </c>
      <c r="F93" s="81">
        <v>0.40200000000000002</v>
      </c>
      <c r="G93" s="81">
        <v>0.495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414</v>
      </c>
      <c r="C94" s="81">
        <v>65.28</v>
      </c>
      <c r="D94" s="81">
        <v>65.28</v>
      </c>
      <c r="E94" s="81">
        <v>3.18</v>
      </c>
      <c r="F94" s="81">
        <v>0.40200000000000002</v>
      </c>
      <c r="G94" s="81">
        <v>0.495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415</v>
      </c>
      <c r="C95" s="81">
        <v>43.52</v>
      </c>
      <c r="D95" s="81">
        <v>43.52</v>
      </c>
      <c r="E95" s="81">
        <v>3.18</v>
      </c>
      <c r="F95" s="81">
        <v>0.40200000000000002</v>
      </c>
      <c r="G95" s="81">
        <v>0.495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416</v>
      </c>
      <c r="C96" s="81">
        <v>65.28</v>
      </c>
      <c r="D96" s="81">
        <v>65.28</v>
      </c>
      <c r="E96" s="81">
        <v>3.18</v>
      </c>
      <c r="F96" s="81">
        <v>0.501</v>
      </c>
      <c r="G96" s="81">
        <v>0.622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417</v>
      </c>
      <c r="C97" s="81">
        <v>43.52</v>
      </c>
      <c r="D97" s="81">
        <v>43.52</v>
      </c>
      <c r="E97" s="81">
        <v>3.18</v>
      </c>
      <c r="F97" s="81">
        <v>0.40200000000000002</v>
      </c>
      <c r="G97" s="81">
        <v>0.495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3.18</v>
      </c>
      <c r="F98" s="81">
        <v>0.432</v>
      </c>
      <c r="G98" s="81">
        <v>0.53300000000000003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3.18</v>
      </c>
      <c r="F99" s="81">
        <v>0.501</v>
      </c>
      <c r="G99" s="81">
        <v>0.622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3.18</v>
      </c>
      <c r="F100" s="81">
        <v>0.40200000000000002</v>
      </c>
      <c r="G100" s="81">
        <v>0.495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431762.83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131623.54999999999</v>
      </c>
      <c r="D106" s="81">
        <v>105121.84</v>
      </c>
      <c r="E106" s="81">
        <v>26501.71</v>
      </c>
      <c r="F106" s="81">
        <v>0.8</v>
      </c>
      <c r="G106" s="81">
        <v>5.58</v>
      </c>
    </row>
    <row r="107" spans="1:11">
      <c r="A107" s="81" t="s">
        <v>378</v>
      </c>
      <c r="B107" s="81" t="s">
        <v>508</v>
      </c>
      <c r="C107" s="81">
        <v>164005.24</v>
      </c>
      <c r="D107" s="81">
        <v>130983.64</v>
      </c>
      <c r="E107" s="81">
        <v>33021.589999999997</v>
      </c>
      <c r="F107" s="81">
        <v>0.8</v>
      </c>
      <c r="G107" s="81">
        <v>4.8600000000000003</v>
      </c>
    </row>
    <row r="108" spans="1:11">
      <c r="A108" s="81" t="s">
        <v>379</v>
      </c>
      <c r="B108" s="81" t="s">
        <v>508</v>
      </c>
      <c r="C108" s="81">
        <v>165419.53</v>
      </c>
      <c r="D108" s="81">
        <v>132113.18</v>
      </c>
      <c r="E108" s="81">
        <v>33306.35</v>
      </c>
      <c r="F108" s="81">
        <v>0.8</v>
      </c>
      <c r="G108" s="81">
        <v>4.8600000000000003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24961.99</v>
      </c>
      <c r="D126" s="81">
        <v>0.99</v>
      </c>
    </row>
    <row r="127" spans="1:4">
      <c r="A127" s="81" t="s">
        <v>404</v>
      </c>
      <c r="B127" s="81" t="s">
        <v>452</v>
      </c>
      <c r="C127" s="81">
        <v>22456.799999999999</v>
      </c>
      <c r="D127" s="81">
        <v>0.99</v>
      </c>
    </row>
    <row r="128" spans="1:4">
      <c r="A128" s="81" t="s">
        <v>405</v>
      </c>
      <c r="B128" s="81" t="s">
        <v>452</v>
      </c>
      <c r="C128" s="81">
        <v>22355.51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7.95</v>
      </c>
      <c r="F131" s="81">
        <v>20817.310000000001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1388.3</v>
      </c>
      <c r="E132" s="81">
        <v>9.91</v>
      </c>
      <c r="F132" s="81">
        <v>22753.85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1388.3</v>
      </c>
      <c r="E133" s="81">
        <v>9.99</v>
      </c>
      <c r="F133" s="81">
        <v>22950.06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2540.21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45998.051700000004</v>
      </c>
      <c r="C143" s="81">
        <v>72.043499999999995</v>
      </c>
      <c r="D143" s="81">
        <v>164.14510000000001</v>
      </c>
      <c r="E143" s="81">
        <v>0</v>
      </c>
      <c r="F143" s="81">
        <v>6.9999999999999999E-4</v>
      </c>
      <c r="G143" s="81">
        <v>170630.9112</v>
      </c>
      <c r="H143" s="81">
        <v>18891.196</v>
      </c>
    </row>
    <row r="144" spans="1:8">
      <c r="A144" s="81" t="s">
        <v>517</v>
      </c>
      <c r="B144" s="81">
        <v>39183.898999999998</v>
      </c>
      <c r="C144" s="81">
        <v>62.494399999999999</v>
      </c>
      <c r="D144" s="81">
        <v>145.90889999999999</v>
      </c>
      <c r="E144" s="81">
        <v>0</v>
      </c>
      <c r="F144" s="81">
        <v>5.9999999999999995E-4</v>
      </c>
      <c r="G144" s="81">
        <v>151683.2836</v>
      </c>
      <c r="H144" s="81">
        <v>16202.844800000001</v>
      </c>
    </row>
    <row r="145" spans="1:19">
      <c r="A145" s="81" t="s">
        <v>518</v>
      </c>
      <c r="B145" s="81">
        <v>42860.0409</v>
      </c>
      <c r="C145" s="81">
        <v>70.220500000000001</v>
      </c>
      <c r="D145" s="81">
        <v>169.68170000000001</v>
      </c>
      <c r="E145" s="81">
        <v>0</v>
      </c>
      <c r="F145" s="81">
        <v>6.9999999999999999E-4</v>
      </c>
      <c r="G145" s="81">
        <v>176411.39230000001</v>
      </c>
      <c r="H145" s="81">
        <v>17905.7068</v>
      </c>
    </row>
    <row r="146" spans="1:19">
      <c r="A146" s="81" t="s">
        <v>519</v>
      </c>
      <c r="B146" s="81">
        <v>37030.852099999996</v>
      </c>
      <c r="C146" s="81">
        <v>62.3979</v>
      </c>
      <c r="D146" s="81">
        <v>155.9554</v>
      </c>
      <c r="E146" s="81">
        <v>0</v>
      </c>
      <c r="F146" s="81">
        <v>5.9999999999999995E-4</v>
      </c>
      <c r="G146" s="81">
        <v>162153.31280000001</v>
      </c>
      <c r="H146" s="81">
        <v>15639.9079</v>
      </c>
    </row>
    <row r="147" spans="1:19">
      <c r="A147" s="81" t="s">
        <v>286</v>
      </c>
      <c r="B147" s="81">
        <v>39374.164499999999</v>
      </c>
      <c r="C147" s="81">
        <v>67.573700000000002</v>
      </c>
      <c r="D147" s="81">
        <v>172.46700000000001</v>
      </c>
      <c r="E147" s="81">
        <v>0</v>
      </c>
      <c r="F147" s="81">
        <v>6.9999999999999999E-4</v>
      </c>
      <c r="G147" s="81">
        <v>179329.53469999999</v>
      </c>
      <c r="H147" s="81">
        <v>16749.9856</v>
      </c>
    </row>
    <row r="148" spans="1:19">
      <c r="A148" s="81" t="s">
        <v>520</v>
      </c>
      <c r="B148" s="81">
        <v>41149.460700000003</v>
      </c>
      <c r="C148" s="81">
        <v>71.604799999999997</v>
      </c>
      <c r="D148" s="81">
        <v>185.57069999999999</v>
      </c>
      <c r="E148" s="81">
        <v>0</v>
      </c>
      <c r="F148" s="81">
        <v>6.9999999999999999E-4</v>
      </c>
      <c r="G148" s="81">
        <v>192961.13269999999</v>
      </c>
      <c r="H148" s="81">
        <v>17601.755499999999</v>
      </c>
    </row>
    <row r="149" spans="1:19">
      <c r="A149" s="81" t="s">
        <v>521</v>
      </c>
      <c r="B149" s="81">
        <v>43690.051500000001</v>
      </c>
      <c r="C149" s="81">
        <v>76.474800000000002</v>
      </c>
      <c r="D149" s="81">
        <v>199.4588</v>
      </c>
      <c r="E149" s="81">
        <v>0</v>
      </c>
      <c r="F149" s="81">
        <v>8.0000000000000004E-4</v>
      </c>
      <c r="G149" s="81">
        <v>207405.25640000001</v>
      </c>
      <c r="H149" s="81">
        <v>18732.552299999999</v>
      </c>
    </row>
    <row r="150" spans="1:19">
      <c r="A150" s="81" t="s">
        <v>522</v>
      </c>
      <c r="B150" s="81">
        <v>45765.319300000003</v>
      </c>
      <c r="C150" s="81">
        <v>80.065200000000004</v>
      </c>
      <c r="D150" s="81">
        <v>208.70480000000001</v>
      </c>
      <c r="E150" s="81">
        <v>0</v>
      </c>
      <c r="F150" s="81">
        <v>8.0000000000000004E-4</v>
      </c>
      <c r="G150" s="81">
        <v>217019.33859999999</v>
      </c>
      <c r="H150" s="81">
        <v>19618.207699999999</v>
      </c>
    </row>
    <row r="151" spans="1:19">
      <c r="A151" s="81" t="s">
        <v>523</v>
      </c>
      <c r="B151" s="81">
        <v>38569.205999999998</v>
      </c>
      <c r="C151" s="81">
        <v>66.831699999999998</v>
      </c>
      <c r="D151" s="81">
        <v>172.40219999999999</v>
      </c>
      <c r="E151" s="81">
        <v>0</v>
      </c>
      <c r="F151" s="81">
        <v>6.9999999999999999E-4</v>
      </c>
      <c r="G151" s="81">
        <v>179266.3664</v>
      </c>
      <c r="H151" s="81">
        <v>16470.275799999999</v>
      </c>
    </row>
    <row r="152" spans="1:19">
      <c r="A152" s="81" t="s">
        <v>524</v>
      </c>
      <c r="B152" s="81">
        <v>38927.5357</v>
      </c>
      <c r="C152" s="81">
        <v>65.883200000000002</v>
      </c>
      <c r="D152" s="81">
        <v>165.50970000000001</v>
      </c>
      <c r="E152" s="81">
        <v>0</v>
      </c>
      <c r="F152" s="81">
        <v>6.9999999999999999E-4</v>
      </c>
      <c r="G152" s="81">
        <v>172089.29920000001</v>
      </c>
      <c r="H152" s="81">
        <v>16469.356199999998</v>
      </c>
    </row>
    <row r="153" spans="1:19">
      <c r="A153" s="81" t="s">
        <v>525</v>
      </c>
      <c r="B153" s="81">
        <v>40406.041400000002</v>
      </c>
      <c r="C153" s="81">
        <v>65.6297</v>
      </c>
      <c r="D153" s="81">
        <v>156.88</v>
      </c>
      <c r="E153" s="81">
        <v>0</v>
      </c>
      <c r="F153" s="81">
        <v>5.9999999999999995E-4</v>
      </c>
      <c r="G153" s="81">
        <v>163097.7855</v>
      </c>
      <c r="H153" s="81">
        <v>16824.561699999998</v>
      </c>
    </row>
    <row r="154" spans="1:19">
      <c r="A154" s="81" t="s">
        <v>526</v>
      </c>
      <c r="B154" s="81">
        <v>44652.696000000004</v>
      </c>
      <c r="C154" s="81">
        <v>69.922200000000004</v>
      </c>
      <c r="D154" s="81">
        <v>159.26759999999999</v>
      </c>
      <c r="E154" s="81">
        <v>0</v>
      </c>
      <c r="F154" s="81">
        <v>5.9999999999999995E-4</v>
      </c>
      <c r="G154" s="81">
        <v>165560.5435</v>
      </c>
      <c r="H154" s="81">
        <v>18337.2762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497607.31890000001</v>
      </c>
      <c r="C156" s="81">
        <v>831.14170000000001</v>
      </c>
      <c r="D156" s="81">
        <v>2055.9519</v>
      </c>
      <c r="E156" s="81">
        <v>0</v>
      </c>
      <c r="F156" s="81">
        <v>8.0999999999999996E-3</v>
      </c>
      <c r="G156" s="82">
        <v>2137610</v>
      </c>
      <c r="H156" s="81">
        <v>209443.62669999999</v>
      </c>
    </row>
    <row r="157" spans="1:19">
      <c r="A157" s="81" t="s">
        <v>528</v>
      </c>
      <c r="B157" s="81">
        <v>37030.852099999996</v>
      </c>
      <c r="C157" s="81">
        <v>62.3979</v>
      </c>
      <c r="D157" s="81">
        <v>145.90889999999999</v>
      </c>
      <c r="E157" s="81">
        <v>0</v>
      </c>
      <c r="F157" s="81">
        <v>5.9999999999999995E-4</v>
      </c>
      <c r="G157" s="81">
        <v>151683.2836</v>
      </c>
      <c r="H157" s="81">
        <v>15639.9079</v>
      </c>
    </row>
    <row r="158" spans="1:19">
      <c r="A158" s="81" t="s">
        <v>529</v>
      </c>
      <c r="B158" s="81">
        <v>45998.051700000004</v>
      </c>
      <c r="C158" s="81">
        <v>80.065200000000004</v>
      </c>
      <c r="D158" s="81">
        <v>208.70480000000001</v>
      </c>
      <c r="E158" s="81">
        <v>0</v>
      </c>
      <c r="F158" s="81">
        <v>8.0000000000000004E-4</v>
      </c>
      <c r="G158" s="81">
        <v>217019.33859999999</v>
      </c>
      <c r="H158" s="81">
        <v>19618.207699999999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135278000000</v>
      </c>
      <c r="C161" s="81">
        <v>119817.47</v>
      </c>
      <c r="D161" s="81" t="s">
        <v>681</v>
      </c>
      <c r="E161" s="81">
        <v>48247.487999999998</v>
      </c>
      <c r="F161" s="81">
        <v>58341.440000000002</v>
      </c>
      <c r="G161" s="81">
        <v>5726.8789999999999</v>
      </c>
      <c r="H161" s="81">
        <v>0</v>
      </c>
      <c r="I161" s="81">
        <v>7382.9930000000004</v>
      </c>
      <c r="J161" s="81">
        <v>0</v>
      </c>
      <c r="K161" s="81">
        <v>118.67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120256000000</v>
      </c>
      <c r="C162" s="81">
        <v>119358.959</v>
      </c>
      <c r="D162" s="81" t="s">
        <v>682</v>
      </c>
      <c r="E162" s="81">
        <v>48247.487999999998</v>
      </c>
      <c r="F162" s="81">
        <v>58341.440000000002</v>
      </c>
      <c r="G162" s="81">
        <v>5726.8789999999999</v>
      </c>
      <c r="H162" s="81">
        <v>0</v>
      </c>
      <c r="I162" s="81">
        <v>6855.0770000000002</v>
      </c>
      <c r="J162" s="81">
        <v>0</v>
      </c>
      <c r="K162" s="81">
        <v>188.07400000000001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139861000000</v>
      </c>
      <c r="C163" s="81">
        <v>125107.402</v>
      </c>
      <c r="D163" s="81" t="s">
        <v>683</v>
      </c>
      <c r="E163" s="81">
        <v>48247.487999999998</v>
      </c>
      <c r="F163" s="81">
        <v>51598.362999999998</v>
      </c>
      <c r="G163" s="81">
        <v>6454.5330000000004</v>
      </c>
      <c r="H163" s="81">
        <v>0</v>
      </c>
      <c r="I163" s="81">
        <v>18798.569</v>
      </c>
      <c r="J163" s="81">
        <v>0</v>
      </c>
      <c r="K163" s="81">
        <v>8.4489999999999998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128557000000</v>
      </c>
      <c r="C164" s="81">
        <v>130304.76700000001</v>
      </c>
      <c r="D164" s="81" t="s">
        <v>684</v>
      </c>
      <c r="E164" s="81">
        <v>48247.487999999998</v>
      </c>
      <c r="F164" s="81">
        <v>51598.362999999998</v>
      </c>
      <c r="G164" s="81">
        <v>6640.7820000000002</v>
      </c>
      <c r="H164" s="81">
        <v>0</v>
      </c>
      <c r="I164" s="81">
        <v>23809.684000000001</v>
      </c>
      <c r="J164" s="81">
        <v>0</v>
      </c>
      <c r="K164" s="81">
        <v>8.4489999999999998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142175000000</v>
      </c>
      <c r="C165" s="81">
        <v>140878.86300000001</v>
      </c>
      <c r="D165" s="81" t="s">
        <v>685</v>
      </c>
      <c r="E165" s="81">
        <v>48247.487999999998</v>
      </c>
      <c r="F165" s="81">
        <v>50956.165000000001</v>
      </c>
      <c r="G165" s="81">
        <v>8195.6830000000009</v>
      </c>
      <c r="H165" s="81">
        <v>0</v>
      </c>
      <c r="I165" s="81">
        <v>33471.076999999997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152982000000</v>
      </c>
      <c r="C166" s="81">
        <v>150083.93599999999</v>
      </c>
      <c r="D166" s="81" t="s">
        <v>686</v>
      </c>
      <c r="E166" s="81">
        <v>48247.487999999998</v>
      </c>
      <c r="F166" s="81">
        <v>50956.165000000001</v>
      </c>
      <c r="G166" s="81">
        <v>11065.582</v>
      </c>
      <c r="H166" s="81">
        <v>0</v>
      </c>
      <c r="I166" s="81">
        <v>39806.250999999997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164433000000</v>
      </c>
      <c r="C167" s="81">
        <v>163230.13200000001</v>
      </c>
      <c r="D167" s="81" t="s">
        <v>687</v>
      </c>
      <c r="E167" s="81">
        <v>48247.487999999998</v>
      </c>
      <c r="F167" s="81">
        <v>50956.165000000001</v>
      </c>
      <c r="G167" s="81">
        <v>15527.826999999999</v>
      </c>
      <c r="H167" s="81">
        <v>0</v>
      </c>
      <c r="I167" s="81">
        <v>48490.201000000001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172056000000</v>
      </c>
      <c r="C168" s="81">
        <v>158411.788</v>
      </c>
      <c r="D168" s="81" t="s">
        <v>688</v>
      </c>
      <c r="E168" s="81">
        <v>48247.487999999998</v>
      </c>
      <c r="F168" s="81">
        <v>51598.362999999998</v>
      </c>
      <c r="G168" s="81">
        <v>12403.893</v>
      </c>
      <c r="H168" s="81">
        <v>0</v>
      </c>
      <c r="I168" s="81">
        <v>46153.595000000001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142125000000</v>
      </c>
      <c r="C169" s="81">
        <v>143553.12100000001</v>
      </c>
      <c r="D169" s="81" t="s">
        <v>689</v>
      </c>
      <c r="E169" s="81">
        <v>48247.487999999998</v>
      </c>
      <c r="F169" s="81">
        <v>50956.165000000001</v>
      </c>
      <c r="G169" s="81">
        <v>9729.2139999999999</v>
      </c>
      <c r="H169" s="81">
        <v>0</v>
      </c>
      <c r="I169" s="81">
        <v>34611.803999999996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136434000000</v>
      </c>
      <c r="C170" s="81">
        <v>135330.03700000001</v>
      </c>
      <c r="D170" s="81" t="s">
        <v>690</v>
      </c>
      <c r="E170" s="81">
        <v>48247.487999999998</v>
      </c>
      <c r="F170" s="81">
        <v>50956.165000000001</v>
      </c>
      <c r="G170" s="81">
        <v>8145.9409999999998</v>
      </c>
      <c r="H170" s="81">
        <v>0</v>
      </c>
      <c r="I170" s="81">
        <v>27971.992999999999</v>
      </c>
      <c r="J170" s="81">
        <v>0</v>
      </c>
      <c r="K170" s="81">
        <v>8.4489999999999998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129306000000</v>
      </c>
      <c r="C171" s="81">
        <v>125381.62300000001</v>
      </c>
      <c r="D171" s="81" t="s">
        <v>691</v>
      </c>
      <c r="E171" s="81">
        <v>48247.487999999998</v>
      </c>
      <c r="F171" s="81">
        <v>51598.362999999998</v>
      </c>
      <c r="G171" s="81">
        <v>6442.5</v>
      </c>
      <c r="H171" s="81">
        <v>0</v>
      </c>
      <c r="I171" s="81">
        <v>19077.587</v>
      </c>
      <c r="J171" s="81">
        <v>0</v>
      </c>
      <c r="K171" s="81">
        <v>15.683999999999999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131258000000</v>
      </c>
      <c r="C172" s="81">
        <v>119631.151</v>
      </c>
      <c r="D172" s="81" t="s">
        <v>692</v>
      </c>
      <c r="E172" s="81">
        <v>48247.487999999998</v>
      </c>
      <c r="F172" s="81">
        <v>58341.440000000002</v>
      </c>
      <c r="G172" s="81">
        <v>5726.8789999999999</v>
      </c>
      <c r="H172" s="81">
        <v>0</v>
      </c>
      <c r="I172" s="81">
        <v>7160.2259999999997</v>
      </c>
      <c r="J172" s="81">
        <v>0</v>
      </c>
      <c r="K172" s="81">
        <v>155.11699999999999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1694720000000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120256000000</v>
      </c>
      <c r="C175" s="81">
        <v>119358.959</v>
      </c>
      <c r="D175" s="81"/>
      <c r="E175" s="81">
        <v>48247.487999999998</v>
      </c>
      <c r="F175" s="81">
        <v>50956.165000000001</v>
      </c>
      <c r="G175" s="81">
        <v>5726.8789999999999</v>
      </c>
      <c r="H175" s="81">
        <v>0</v>
      </c>
      <c r="I175" s="81">
        <v>6855.0770000000002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172056000000</v>
      </c>
      <c r="C176" s="81">
        <v>163230.13200000001</v>
      </c>
      <c r="D176" s="81"/>
      <c r="E176" s="81">
        <v>48247.487999999998</v>
      </c>
      <c r="F176" s="81">
        <v>58341.440000000002</v>
      </c>
      <c r="G176" s="81">
        <v>15527.826999999999</v>
      </c>
      <c r="H176" s="81">
        <v>0</v>
      </c>
      <c r="I176" s="81">
        <v>48490.201000000001</v>
      </c>
      <c r="J176" s="81">
        <v>0</v>
      </c>
      <c r="K176" s="81">
        <v>188.07400000000001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17576.560000000001</v>
      </c>
      <c r="C179" s="81">
        <v>6577.68</v>
      </c>
      <c r="D179" s="81">
        <v>0</v>
      </c>
      <c r="E179" s="81">
        <v>24154.23</v>
      </c>
    </row>
    <row r="180" spans="1:5">
      <c r="A180" s="81" t="s">
        <v>564</v>
      </c>
      <c r="B180" s="81">
        <v>3.53</v>
      </c>
      <c r="C180" s="81">
        <v>1.32</v>
      </c>
      <c r="D180" s="81">
        <v>0</v>
      </c>
      <c r="E180" s="81">
        <v>4.8499999999999996</v>
      </c>
    </row>
    <row r="181" spans="1:5">
      <c r="A181" s="81" t="s">
        <v>565</v>
      </c>
      <c r="B181" s="81">
        <v>3.53</v>
      </c>
      <c r="C181" s="81">
        <v>1.32</v>
      </c>
      <c r="D181" s="81">
        <v>0</v>
      </c>
      <c r="E181" s="81">
        <v>4.8499999999999996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81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3342.19</v>
      </c>
      <c r="C2" s="81">
        <v>670.83</v>
      </c>
      <c r="D2" s="81">
        <v>670.83</v>
      </c>
    </row>
    <row r="3" spans="1:7">
      <c r="A3" s="81" t="s">
        <v>312</v>
      </c>
      <c r="B3" s="81">
        <v>3342.19</v>
      </c>
      <c r="C3" s="81">
        <v>670.83</v>
      </c>
      <c r="D3" s="81">
        <v>670.83</v>
      </c>
    </row>
    <row r="4" spans="1:7">
      <c r="A4" s="81" t="s">
        <v>313</v>
      </c>
      <c r="B4" s="81">
        <v>7691.96</v>
      </c>
      <c r="C4" s="81">
        <v>1543.89</v>
      </c>
      <c r="D4" s="81">
        <v>1543.89</v>
      </c>
    </row>
    <row r="5" spans="1:7">
      <c r="A5" s="81" t="s">
        <v>314</v>
      </c>
      <c r="B5" s="81">
        <v>7691.96</v>
      </c>
      <c r="C5" s="81">
        <v>1543.89</v>
      </c>
      <c r="D5" s="81">
        <v>1543.89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1575.02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201.07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42.87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118.06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3.19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43.38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1723.79</v>
      </c>
      <c r="C28" s="81">
        <v>1618.39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418</v>
      </c>
      <c r="C55" s="81">
        <v>0.3</v>
      </c>
      <c r="D55" s="81">
        <v>0.47699999999999998</v>
      </c>
      <c r="E55" s="81">
        <v>0.51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418</v>
      </c>
      <c r="C57" s="81">
        <v>0.3</v>
      </c>
      <c r="D57" s="81">
        <v>0.47699999999999998</v>
      </c>
      <c r="E57" s="81">
        <v>0.51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418</v>
      </c>
      <c r="C59" s="81">
        <v>0.3</v>
      </c>
      <c r="D59" s="81">
        <v>0.47699999999999998</v>
      </c>
      <c r="E59" s="81">
        <v>0.51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418</v>
      </c>
      <c r="C61" s="81">
        <v>0.3</v>
      </c>
      <c r="D61" s="81">
        <v>0.47699999999999998</v>
      </c>
      <c r="E61" s="81">
        <v>0.51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418</v>
      </c>
      <c r="C63" s="81">
        <v>0.3</v>
      </c>
      <c r="D63" s="81">
        <v>0.47699999999999998</v>
      </c>
      <c r="E63" s="81">
        <v>0.51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418</v>
      </c>
      <c r="C64" s="81">
        <v>0.3</v>
      </c>
      <c r="D64" s="81">
        <v>0.47699999999999998</v>
      </c>
      <c r="E64" s="81">
        <v>0.51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418</v>
      </c>
      <c r="C65" s="81">
        <v>0.3</v>
      </c>
      <c r="D65" s="81">
        <v>0.47699999999999998</v>
      </c>
      <c r="E65" s="81">
        <v>0.51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418</v>
      </c>
      <c r="C66" s="81">
        <v>0.3</v>
      </c>
      <c r="D66" s="81">
        <v>0.47699999999999998</v>
      </c>
      <c r="E66" s="81">
        <v>0.51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418</v>
      </c>
      <c r="C67" s="81">
        <v>0.3</v>
      </c>
      <c r="D67" s="81">
        <v>0.47699999999999998</v>
      </c>
      <c r="E67" s="81">
        <v>0.51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418</v>
      </c>
      <c r="C68" s="81">
        <v>0.3</v>
      </c>
      <c r="D68" s="81">
        <v>0.47699999999999998</v>
      </c>
      <c r="E68" s="81">
        <v>0.51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418</v>
      </c>
      <c r="C69" s="81">
        <v>0.3</v>
      </c>
      <c r="D69" s="81">
        <v>0.47699999999999998</v>
      </c>
      <c r="E69" s="81">
        <v>0.51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418</v>
      </c>
      <c r="C70" s="81">
        <v>0.3</v>
      </c>
      <c r="D70" s="81">
        <v>0.47699999999999998</v>
      </c>
      <c r="E70" s="81">
        <v>0.51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418</v>
      </c>
      <c r="C71" s="81">
        <v>0.3</v>
      </c>
      <c r="D71" s="81">
        <v>0.47699999999999998</v>
      </c>
      <c r="E71" s="81">
        <v>0.51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418</v>
      </c>
      <c r="C72" s="81">
        <v>0.3</v>
      </c>
      <c r="D72" s="81">
        <v>0.47699999999999998</v>
      </c>
      <c r="E72" s="81">
        <v>0.51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418</v>
      </c>
      <c r="C73" s="81">
        <v>0.3</v>
      </c>
      <c r="D73" s="81">
        <v>0.47699999999999998</v>
      </c>
      <c r="E73" s="81">
        <v>0.51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418</v>
      </c>
      <c r="C74" s="81">
        <v>0.3</v>
      </c>
      <c r="D74" s="81">
        <v>0.47699999999999998</v>
      </c>
      <c r="E74" s="81">
        <v>0.51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418</v>
      </c>
      <c r="C75" s="81">
        <v>0.3</v>
      </c>
      <c r="D75" s="81">
        <v>0.47699999999999998</v>
      </c>
      <c r="E75" s="81">
        <v>0.51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418</v>
      </c>
      <c r="C76" s="81">
        <v>0.3</v>
      </c>
      <c r="D76" s="81">
        <v>0.47699999999999998</v>
      </c>
      <c r="E76" s="81">
        <v>0.51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418</v>
      </c>
      <c r="C77" s="81">
        <v>0.3</v>
      </c>
      <c r="D77" s="81">
        <v>0.47699999999999998</v>
      </c>
      <c r="E77" s="81">
        <v>0.51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418</v>
      </c>
      <c r="C78" s="81">
        <v>0.3</v>
      </c>
      <c r="D78" s="81">
        <v>0.47699999999999998</v>
      </c>
      <c r="E78" s="81">
        <v>0.51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418</v>
      </c>
      <c r="C79" s="81">
        <v>0.3</v>
      </c>
      <c r="D79" s="81">
        <v>0.47699999999999998</v>
      </c>
      <c r="E79" s="81">
        <v>0.51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418</v>
      </c>
      <c r="C80" s="81">
        <v>0.3</v>
      </c>
      <c r="D80" s="81">
        <v>0.47699999999999998</v>
      </c>
      <c r="E80" s="81">
        <v>0.51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418</v>
      </c>
      <c r="C81" s="81">
        <v>0.3</v>
      </c>
      <c r="D81" s="81">
        <v>0.47699999999999998</v>
      </c>
      <c r="E81" s="81">
        <v>0.51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418</v>
      </c>
      <c r="C82" s="81">
        <v>0.3</v>
      </c>
      <c r="D82" s="81">
        <v>0.47699999999999998</v>
      </c>
      <c r="E82" s="81">
        <v>0.51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414</v>
      </c>
      <c r="C86" s="81">
        <v>65.28</v>
      </c>
      <c r="D86" s="81">
        <v>65.28</v>
      </c>
      <c r="E86" s="81">
        <v>3.18</v>
      </c>
      <c r="F86" s="81">
        <v>0.40200000000000002</v>
      </c>
      <c r="G86" s="81">
        <v>0.495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415</v>
      </c>
      <c r="C87" s="81">
        <v>43.52</v>
      </c>
      <c r="D87" s="81">
        <v>43.52</v>
      </c>
      <c r="E87" s="81">
        <v>3.18</v>
      </c>
      <c r="F87" s="81">
        <v>0.40200000000000002</v>
      </c>
      <c r="G87" s="81">
        <v>0.495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416</v>
      </c>
      <c r="C88" s="81">
        <v>65.28</v>
      </c>
      <c r="D88" s="81">
        <v>65.28</v>
      </c>
      <c r="E88" s="81">
        <v>3.18</v>
      </c>
      <c r="F88" s="81">
        <v>0.501</v>
      </c>
      <c r="G88" s="81">
        <v>0.622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417</v>
      </c>
      <c r="C89" s="81">
        <v>43.52</v>
      </c>
      <c r="D89" s="81">
        <v>43.52</v>
      </c>
      <c r="E89" s="81">
        <v>3.18</v>
      </c>
      <c r="F89" s="81">
        <v>0.40200000000000002</v>
      </c>
      <c r="G89" s="81">
        <v>0.495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414</v>
      </c>
      <c r="C90" s="81">
        <v>65.28</v>
      </c>
      <c r="D90" s="81">
        <v>65.28</v>
      </c>
      <c r="E90" s="81">
        <v>3.18</v>
      </c>
      <c r="F90" s="81">
        <v>0.40200000000000002</v>
      </c>
      <c r="G90" s="81">
        <v>0.495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415</v>
      </c>
      <c r="C91" s="81">
        <v>43.52</v>
      </c>
      <c r="D91" s="81">
        <v>43.52</v>
      </c>
      <c r="E91" s="81">
        <v>3.18</v>
      </c>
      <c r="F91" s="81">
        <v>0.40200000000000002</v>
      </c>
      <c r="G91" s="81">
        <v>0.495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416</v>
      </c>
      <c r="C92" s="81">
        <v>65.28</v>
      </c>
      <c r="D92" s="81">
        <v>65.28</v>
      </c>
      <c r="E92" s="81">
        <v>3.18</v>
      </c>
      <c r="F92" s="81">
        <v>0.501</v>
      </c>
      <c r="G92" s="81">
        <v>0.622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417</v>
      </c>
      <c r="C93" s="81">
        <v>43.52</v>
      </c>
      <c r="D93" s="81">
        <v>43.52</v>
      </c>
      <c r="E93" s="81">
        <v>3.18</v>
      </c>
      <c r="F93" s="81">
        <v>0.40200000000000002</v>
      </c>
      <c r="G93" s="81">
        <v>0.495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414</v>
      </c>
      <c r="C94" s="81">
        <v>65.28</v>
      </c>
      <c r="D94" s="81">
        <v>65.28</v>
      </c>
      <c r="E94" s="81">
        <v>3.18</v>
      </c>
      <c r="F94" s="81">
        <v>0.40200000000000002</v>
      </c>
      <c r="G94" s="81">
        <v>0.495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415</v>
      </c>
      <c r="C95" s="81">
        <v>43.52</v>
      </c>
      <c r="D95" s="81">
        <v>43.52</v>
      </c>
      <c r="E95" s="81">
        <v>3.18</v>
      </c>
      <c r="F95" s="81">
        <v>0.40200000000000002</v>
      </c>
      <c r="G95" s="81">
        <v>0.495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416</v>
      </c>
      <c r="C96" s="81">
        <v>65.28</v>
      </c>
      <c r="D96" s="81">
        <v>65.28</v>
      </c>
      <c r="E96" s="81">
        <v>3.18</v>
      </c>
      <c r="F96" s="81">
        <v>0.501</v>
      </c>
      <c r="G96" s="81">
        <v>0.622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417</v>
      </c>
      <c r="C97" s="81">
        <v>43.52</v>
      </c>
      <c r="D97" s="81">
        <v>43.52</v>
      </c>
      <c r="E97" s="81">
        <v>3.18</v>
      </c>
      <c r="F97" s="81">
        <v>0.40200000000000002</v>
      </c>
      <c r="G97" s="81">
        <v>0.495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3.18</v>
      </c>
      <c r="F98" s="81">
        <v>0.432</v>
      </c>
      <c r="G98" s="81">
        <v>0.53300000000000003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3.18</v>
      </c>
      <c r="F99" s="81">
        <v>0.501</v>
      </c>
      <c r="G99" s="81">
        <v>0.622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3.18</v>
      </c>
      <c r="F100" s="81">
        <v>0.40200000000000002</v>
      </c>
      <c r="G100" s="81">
        <v>0.495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467597.05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127446.66</v>
      </c>
      <c r="D106" s="81">
        <v>99535.77</v>
      </c>
      <c r="E106" s="81">
        <v>27910.89</v>
      </c>
      <c r="F106" s="81">
        <v>0.78</v>
      </c>
      <c r="G106" s="81">
        <v>5.27</v>
      </c>
    </row>
    <row r="107" spans="1:11">
      <c r="A107" s="81" t="s">
        <v>378</v>
      </c>
      <c r="B107" s="81" t="s">
        <v>508</v>
      </c>
      <c r="C107" s="81">
        <v>154358.14000000001</v>
      </c>
      <c r="D107" s="81">
        <v>120935.76</v>
      </c>
      <c r="E107" s="81">
        <v>33422.379999999997</v>
      </c>
      <c r="F107" s="81">
        <v>0.78</v>
      </c>
      <c r="G107" s="81">
        <v>5.27</v>
      </c>
    </row>
    <row r="108" spans="1:11">
      <c r="A108" s="81" t="s">
        <v>379</v>
      </c>
      <c r="B108" s="81" t="s">
        <v>508</v>
      </c>
      <c r="C108" s="81">
        <v>164837.88</v>
      </c>
      <c r="D108" s="81">
        <v>127361.92</v>
      </c>
      <c r="E108" s="81">
        <v>37475.96</v>
      </c>
      <c r="F108" s="81">
        <v>0.77</v>
      </c>
      <c r="G108" s="81">
        <v>5.0999999999999996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38205.61</v>
      </c>
      <c r="D126" s="81">
        <v>0.99</v>
      </c>
    </row>
    <row r="127" spans="1:4">
      <c r="A127" s="81" t="s">
        <v>404</v>
      </c>
      <c r="B127" s="81" t="s">
        <v>452</v>
      </c>
      <c r="C127" s="81">
        <v>35768.49</v>
      </c>
      <c r="D127" s="81">
        <v>0.99</v>
      </c>
    </row>
    <row r="128" spans="1:4">
      <c r="A128" s="81" t="s">
        <v>405</v>
      </c>
      <c r="B128" s="81" t="s">
        <v>452</v>
      </c>
      <c r="C128" s="81">
        <v>35303.86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7.33</v>
      </c>
      <c r="F131" s="81">
        <v>19188.72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8.94</v>
      </c>
      <c r="F132" s="81">
        <v>23253.97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1572.42</v>
      </c>
      <c r="E133" s="81">
        <v>9.25</v>
      </c>
      <c r="F133" s="81">
        <v>24070.06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2751.03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50796.586199999998</v>
      </c>
      <c r="C143" s="81">
        <v>73.865700000000004</v>
      </c>
      <c r="D143" s="81">
        <v>90.616600000000005</v>
      </c>
      <c r="E143" s="81">
        <v>0</v>
      </c>
      <c r="F143" s="81">
        <v>6.9999999999999999E-4</v>
      </c>
      <c r="G143" s="81">
        <v>59496.995699999999</v>
      </c>
      <c r="H143" s="81">
        <v>20234.019499999999</v>
      </c>
    </row>
    <row r="144" spans="1:8">
      <c r="A144" s="81" t="s">
        <v>517</v>
      </c>
      <c r="B144" s="81">
        <v>41390.215300000003</v>
      </c>
      <c r="C144" s="81">
        <v>62.438699999999997</v>
      </c>
      <c r="D144" s="81">
        <v>81.167100000000005</v>
      </c>
      <c r="E144" s="81">
        <v>0</v>
      </c>
      <c r="F144" s="81">
        <v>5.9999999999999995E-4</v>
      </c>
      <c r="G144" s="81">
        <v>53306.520600000003</v>
      </c>
      <c r="H144" s="81">
        <v>16702.333200000001</v>
      </c>
    </row>
    <row r="145" spans="1:19">
      <c r="A145" s="81" t="s">
        <v>518</v>
      </c>
      <c r="B145" s="81">
        <v>40309.128299999997</v>
      </c>
      <c r="C145" s="81">
        <v>64.739599999999996</v>
      </c>
      <c r="D145" s="81">
        <v>91.849199999999996</v>
      </c>
      <c r="E145" s="81">
        <v>0</v>
      </c>
      <c r="F145" s="81">
        <v>6.9999999999999999E-4</v>
      </c>
      <c r="G145" s="81">
        <v>60344.129000000001</v>
      </c>
      <c r="H145" s="81">
        <v>16641.894100000001</v>
      </c>
    </row>
    <row r="146" spans="1:19">
      <c r="A146" s="81" t="s">
        <v>519</v>
      </c>
      <c r="B146" s="81">
        <v>32130.0386</v>
      </c>
      <c r="C146" s="81">
        <v>54.594200000000001</v>
      </c>
      <c r="D146" s="81">
        <v>82.950999999999993</v>
      </c>
      <c r="E146" s="81">
        <v>0</v>
      </c>
      <c r="F146" s="81">
        <v>5.9999999999999995E-4</v>
      </c>
      <c r="G146" s="81">
        <v>54512.544900000001</v>
      </c>
      <c r="H146" s="81">
        <v>13550.990900000001</v>
      </c>
    </row>
    <row r="147" spans="1:19">
      <c r="A147" s="81" t="s">
        <v>286</v>
      </c>
      <c r="B147" s="81">
        <v>34106.320899999999</v>
      </c>
      <c r="C147" s="81">
        <v>60.772300000000001</v>
      </c>
      <c r="D147" s="81">
        <v>97.235699999999994</v>
      </c>
      <c r="E147" s="81">
        <v>0</v>
      </c>
      <c r="F147" s="81">
        <v>6.9999999999999999E-4</v>
      </c>
      <c r="G147" s="81">
        <v>63912.058599999997</v>
      </c>
      <c r="H147" s="81">
        <v>14654.0566</v>
      </c>
    </row>
    <row r="148" spans="1:19">
      <c r="A148" s="81" t="s">
        <v>520</v>
      </c>
      <c r="B148" s="81">
        <v>36232.411699999997</v>
      </c>
      <c r="C148" s="81">
        <v>65.792000000000002</v>
      </c>
      <c r="D148" s="81">
        <v>107.3068</v>
      </c>
      <c r="E148" s="81">
        <v>0</v>
      </c>
      <c r="F148" s="81">
        <v>8.0000000000000004E-4</v>
      </c>
      <c r="G148" s="81">
        <v>70536.41</v>
      </c>
      <c r="H148" s="81">
        <v>15685.2541</v>
      </c>
    </row>
    <row r="149" spans="1:19">
      <c r="A149" s="81" t="s">
        <v>521</v>
      </c>
      <c r="B149" s="81">
        <v>36662.980799999998</v>
      </c>
      <c r="C149" s="81">
        <v>66.722899999999996</v>
      </c>
      <c r="D149" s="81">
        <v>109.0672</v>
      </c>
      <c r="E149" s="81">
        <v>0</v>
      </c>
      <c r="F149" s="81">
        <v>8.0000000000000004E-4</v>
      </c>
      <c r="G149" s="81">
        <v>71694.158500000005</v>
      </c>
      <c r="H149" s="81">
        <v>15885.895200000001</v>
      </c>
    </row>
    <row r="150" spans="1:19">
      <c r="A150" s="81" t="s">
        <v>522</v>
      </c>
      <c r="B150" s="81">
        <v>39525.039799999999</v>
      </c>
      <c r="C150" s="81">
        <v>71.875900000000001</v>
      </c>
      <c r="D150" s="81">
        <v>117.4002</v>
      </c>
      <c r="E150" s="81">
        <v>0</v>
      </c>
      <c r="F150" s="81">
        <v>8.9999999999999998E-4</v>
      </c>
      <c r="G150" s="81">
        <v>77171.5533</v>
      </c>
      <c r="H150" s="81">
        <v>17120.691500000001</v>
      </c>
    </row>
    <row r="151" spans="1:19">
      <c r="A151" s="81" t="s">
        <v>523</v>
      </c>
      <c r="B151" s="81">
        <v>32310.7745</v>
      </c>
      <c r="C151" s="81">
        <v>57.752699999999997</v>
      </c>
      <c r="D151" s="81">
        <v>92.702200000000005</v>
      </c>
      <c r="E151" s="81">
        <v>0</v>
      </c>
      <c r="F151" s="81">
        <v>6.9999999999999999E-4</v>
      </c>
      <c r="G151" s="81">
        <v>60932.919800000003</v>
      </c>
      <c r="H151" s="81">
        <v>13899.7737</v>
      </c>
    </row>
    <row r="152" spans="1:19">
      <c r="A152" s="81" t="s">
        <v>524</v>
      </c>
      <c r="B152" s="81">
        <v>33650.226799999997</v>
      </c>
      <c r="C152" s="81">
        <v>56.9422</v>
      </c>
      <c r="D152" s="81">
        <v>86.110200000000006</v>
      </c>
      <c r="E152" s="81">
        <v>0</v>
      </c>
      <c r="F152" s="81">
        <v>5.9999999999999995E-4</v>
      </c>
      <c r="G152" s="81">
        <v>56587.691099999996</v>
      </c>
      <c r="H152" s="81">
        <v>14169.6666</v>
      </c>
    </row>
    <row r="153" spans="1:19">
      <c r="A153" s="81" t="s">
        <v>525</v>
      </c>
      <c r="B153" s="81">
        <v>38433.571900000003</v>
      </c>
      <c r="C153" s="81">
        <v>61.042000000000002</v>
      </c>
      <c r="D153" s="81">
        <v>85.344099999999997</v>
      </c>
      <c r="E153" s="81">
        <v>0</v>
      </c>
      <c r="F153" s="81">
        <v>5.9999999999999995E-4</v>
      </c>
      <c r="G153" s="81">
        <v>56067.027900000001</v>
      </c>
      <c r="H153" s="81">
        <v>15802.0538</v>
      </c>
    </row>
    <row r="154" spans="1:19">
      <c r="A154" s="81" t="s">
        <v>526</v>
      </c>
      <c r="B154" s="81">
        <v>46626.523099999999</v>
      </c>
      <c r="C154" s="81">
        <v>69.529200000000003</v>
      </c>
      <c r="D154" s="81">
        <v>88.802099999999996</v>
      </c>
      <c r="E154" s="81">
        <v>0</v>
      </c>
      <c r="F154" s="81">
        <v>6.9999999999999999E-4</v>
      </c>
      <c r="G154" s="81">
        <v>58316.300900000002</v>
      </c>
      <c r="H154" s="81">
        <v>18738.051500000001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462173.81790000002</v>
      </c>
      <c r="C156" s="81">
        <v>766.06730000000005</v>
      </c>
      <c r="D156" s="81">
        <v>1130.5525</v>
      </c>
      <c r="E156" s="81">
        <v>0</v>
      </c>
      <c r="F156" s="81">
        <v>8.3999999999999995E-3</v>
      </c>
      <c r="G156" s="81">
        <v>742878.31030000001</v>
      </c>
      <c r="H156" s="81">
        <v>193084.6807</v>
      </c>
    </row>
    <row r="157" spans="1:19">
      <c r="A157" s="81" t="s">
        <v>528</v>
      </c>
      <c r="B157" s="81">
        <v>32130.0386</v>
      </c>
      <c r="C157" s="81">
        <v>54.594200000000001</v>
      </c>
      <c r="D157" s="81">
        <v>81.167100000000005</v>
      </c>
      <c r="E157" s="81">
        <v>0</v>
      </c>
      <c r="F157" s="81">
        <v>5.9999999999999995E-4</v>
      </c>
      <c r="G157" s="81">
        <v>53306.520600000003</v>
      </c>
      <c r="H157" s="81">
        <v>13550.990900000001</v>
      </c>
    </row>
    <row r="158" spans="1:19">
      <c r="A158" s="81" t="s">
        <v>529</v>
      </c>
      <c r="B158" s="81">
        <v>50796.586199999998</v>
      </c>
      <c r="C158" s="81">
        <v>73.865700000000004</v>
      </c>
      <c r="D158" s="81">
        <v>117.4002</v>
      </c>
      <c r="E158" s="81">
        <v>0</v>
      </c>
      <c r="F158" s="81">
        <v>8.9999999999999998E-4</v>
      </c>
      <c r="G158" s="81">
        <v>77171.5533</v>
      </c>
      <c r="H158" s="81">
        <v>20234.019499999999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138058000000</v>
      </c>
      <c r="C161" s="81">
        <v>117847.837</v>
      </c>
      <c r="D161" s="81" t="s">
        <v>693</v>
      </c>
      <c r="E161" s="81">
        <v>48247.487999999998</v>
      </c>
      <c r="F161" s="81">
        <v>58341.440000000002</v>
      </c>
      <c r="G161" s="81">
        <v>5726.15</v>
      </c>
      <c r="H161" s="81">
        <v>0</v>
      </c>
      <c r="I161" s="81">
        <v>5300.5519999999997</v>
      </c>
      <c r="J161" s="81">
        <v>0</v>
      </c>
      <c r="K161" s="81">
        <v>232.20599999999999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123694000000</v>
      </c>
      <c r="C162" s="81">
        <v>115485.602</v>
      </c>
      <c r="D162" s="81" t="s">
        <v>694</v>
      </c>
      <c r="E162" s="81">
        <v>48247.487999999998</v>
      </c>
      <c r="F162" s="81">
        <v>58341.440000000002</v>
      </c>
      <c r="G162" s="81">
        <v>5726.15</v>
      </c>
      <c r="H162" s="81">
        <v>0</v>
      </c>
      <c r="I162" s="81">
        <v>2931.85</v>
      </c>
      <c r="J162" s="81">
        <v>0</v>
      </c>
      <c r="K162" s="81">
        <v>238.67400000000001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140024000000</v>
      </c>
      <c r="C163" s="81">
        <v>118308.753</v>
      </c>
      <c r="D163" s="81" t="s">
        <v>695</v>
      </c>
      <c r="E163" s="81">
        <v>48247.487999999998</v>
      </c>
      <c r="F163" s="81">
        <v>58341.440000000002</v>
      </c>
      <c r="G163" s="81">
        <v>5726.15</v>
      </c>
      <c r="H163" s="81">
        <v>0</v>
      </c>
      <c r="I163" s="81">
        <v>5834.7610000000004</v>
      </c>
      <c r="J163" s="81">
        <v>0</v>
      </c>
      <c r="K163" s="81">
        <v>158.91399999999999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126492000000</v>
      </c>
      <c r="C164" s="81">
        <v>124273.87699999999</v>
      </c>
      <c r="D164" s="81" t="s">
        <v>696</v>
      </c>
      <c r="E164" s="81">
        <v>48247.487999999998</v>
      </c>
      <c r="F164" s="81">
        <v>50956.165000000001</v>
      </c>
      <c r="G164" s="81">
        <v>5761.4480000000003</v>
      </c>
      <c r="H164" s="81">
        <v>0</v>
      </c>
      <c r="I164" s="81">
        <v>19300.326000000001</v>
      </c>
      <c r="J164" s="81">
        <v>0</v>
      </c>
      <c r="K164" s="81">
        <v>8.4489999999999998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148303000000</v>
      </c>
      <c r="C165" s="81">
        <v>143370.467</v>
      </c>
      <c r="D165" s="81" t="s">
        <v>697</v>
      </c>
      <c r="E165" s="81">
        <v>48247.487999999998</v>
      </c>
      <c r="F165" s="81">
        <v>51598.362999999998</v>
      </c>
      <c r="G165" s="81">
        <v>7463.1689999999999</v>
      </c>
      <c r="H165" s="81">
        <v>0</v>
      </c>
      <c r="I165" s="81">
        <v>36052.997000000003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163674000000</v>
      </c>
      <c r="C166" s="81">
        <v>163278.989</v>
      </c>
      <c r="D166" s="81" t="s">
        <v>698</v>
      </c>
      <c r="E166" s="81">
        <v>48247.487999999998</v>
      </c>
      <c r="F166" s="81">
        <v>50956.165000000001</v>
      </c>
      <c r="G166" s="81">
        <v>12098.062</v>
      </c>
      <c r="H166" s="81">
        <v>0</v>
      </c>
      <c r="I166" s="81">
        <v>51968.824000000001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166361000000</v>
      </c>
      <c r="C167" s="81">
        <v>163262.70199999999</v>
      </c>
      <c r="D167" s="81" t="s">
        <v>699</v>
      </c>
      <c r="E167" s="81">
        <v>48247.487999999998</v>
      </c>
      <c r="F167" s="81">
        <v>58341.440000000002</v>
      </c>
      <c r="G167" s="81">
        <v>7351.5219999999999</v>
      </c>
      <c r="H167" s="81">
        <v>0</v>
      </c>
      <c r="I167" s="81">
        <v>49313.802000000003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179071000000</v>
      </c>
      <c r="C168" s="81">
        <v>160115.95000000001</v>
      </c>
      <c r="D168" s="81" t="s">
        <v>573</v>
      </c>
      <c r="E168" s="81">
        <v>48247.487999999998</v>
      </c>
      <c r="F168" s="81">
        <v>50956.165000000001</v>
      </c>
      <c r="G168" s="81">
        <v>10631.137000000001</v>
      </c>
      <c r="H168" s="81">
        <v>0</v>
      </c>
      <c r="I168" s="81">
        <v>50272.71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141390000000</v>
      </c>
      <c r="C169" s="81">
        <v>143515.19500000001</v>
      </c>
      <c r="D169" s="81" t="s">
        <v>700</v>
      </c>
      <c r="E169" s="81">
        <v>48247.487999999998</v>
      </c>
      <c r="F169" s="81">
        <v>50956.165000000001</v>
      </c>
      <c r="G169" s="81">
        <v>7805.8779999999997</v>
      </c>
      <c r="H169" s="81">
        <v>0</v>
      </c>
      <c r="I169" s="81">
        <v>36497.214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131307000000</v>
      </c>
      <c r="C170" s="81">
        <v>127694.98</v>
      </c>
      <c r="D170" s="81" t="s">
        <v>701</v>
      </c>
      <c r="E170" s="81">
        <v>48247.487999999998</v>
      </c>
      <c r="F170" s="81">
        <v>50956.165000000001</v>
      </c>
      <c r="G170" s="81">
        <v>6099.0439999999999</v>
      </c>
      <c r="H170" s="81">
        <v>0</v>
      </c>
      <c r="I170" s="81">
        <v>22383.527999999998</v>
      </c>
      <c r="J170" s="81">
        <v>0</v>
      </c>
      <c r="K170" s="81">
        <v>8.7550000000000008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130099000000</v>
      </c>
      <c r="C171" s="81">
        <v>120485.11900000001</v>
      </c>
      <c r="D171" s="81" t="s">
        <v>702</v>
      </c>
      <c r="E171" s="81">
        <v>48247.487999999998</v>
      </c>
      <c r="F171" s="81">
        <v>51598.362999999998</v>
      </c>
      <c r="G171" s="81">
        <v>6175.8469999999998</v>
      </c>
      <c r="H171" s="81">
        <v>0</v>
      </c>
      <c r="I171" s="81">
        <v>14441.891</v>
      </c>
      <c r="J171" s="81">
        <v>0</v>
      </c>
      <c r="K171" s="81">
        <v>21.53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135319000000</v>
      </c>
      <c r="C172" s="81">
        <v>117205.821</v>
      </c>
      <c r="D172" s="81" t="s">
        <v>601</v>
      </c>
      <c r="E172" s="81">
        <v>48247.487999999998</v>
      </c>
      <c r="F172" s="81">
        <v>58341.440000000002</v>
      </c>
      <c r="G172" s="81">
        <v>5726.15</v>
      </c>
      <c r="H172" s="81">
        <v>0</v>
      </c>
      <c r="I172" s="81">
        <v>4629.1229999999996</v>
      </c>
      <c r="J172" s="81">
        <v>0</v>
      </c>
      <c r="K172" s="81">
        <v>261.62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1723790000000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123694000000</v>
      </c>
      <c r="C175" s="81">
        <v>115485.602</v>
      </c>
      <c r="D175" s="81"/>
      <c r="E175" s="81">
        <v>48247.487999999998</v>
      </c>
      <c r="F175" s="81">
        <v>50956.165000000001</v>
      </c>
      <c r="G175" s="81">
        <v>5726.15</v>
      </c>
      <c r="H175" s="81">
        <v>0</v>
      </c>
      <c r="I175" s="81">
        <v>2931.85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179071000000</v>
      </c>
      <c r="C176" s="81">
        <v>163278.989</v>
      </c>
      <c r="D176" s="81"/>
      <c r="E176" s="81">
        <v>48247.487999999998</v>
      </c>
      <c r="F176" s="81">
        <v>58341.440000000002</v>
      </c>
      <c r="G176" s="81">
        <v>12098.062</v>
      </c>
      <c r="H176" s="81">
        <v>0</v>
      </c>
      <c r="I176" s="81">
        <v>51968.824000000001</v>
      </c>
      <c r="J176" s="81">
        <v>0</v>
      </c>
      <c r="K176" s="81">
        <v>261.62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30166.7</v>
      </c>
      <c r="C179" s="81">
        <v>12724.14</v>
      </c>
      <c r="D179" s="81">
        <v>0</v>
      </c>
      <c r="E179" s="81">
        <v>42890.84</v>
      </c>
    </row>
    <row r="180" spans="1:5">
      <c r="A180" s="81" t="s">
        <v>564</v>
      </c>
      <c r="B180" s="81">
        <v>6.05</v>
      </c>
      <c r="C180" s="81">
        <v>2.5499999999999998</v>
      </c>
      <c r="D180" s="81">
        <v>0</v>
      </c>
      <c r="E180" s="81">
        <v>8.61</v>
      </c>
    </row>
    <row r="181" spans="1:5">
      <c r="A181" s="81" t="s">
        <v>565</v>
      </c>
      <c r="B181" s="81">
        <v>6.05</v>
      </c>
      <c r="C181" s="81">
        <v>2.5499999999999998</v>
      </c>
      <c r="D181" s="81">
        <v>0</v>
      </c>
      <c r="E181" s="81">
        <v>8.61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81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3059.08</v>
      </c>
      <c r="C2" s="81">
        <v>614</v>
      </c>
      <c r="D2" s="81">
        <v>614</v>
      </c>
    </row>
    <row r="3" spans="1:7">
      <c r="A3" s="81" t="s">
        <v>312</v>
      </c>
      <c r="B3" s="81">
        <v>3059.08</v>
      </c>
      <c r="C3" s="81">
        <v>614</v>
      </c>
      <c r="D3" s="81">
        <v>614</v>
      </c>
    </row>
    <row r="4" spans="1:7">
      <c r="A4" s="81" t="s">
        <v>313</v>
      </c>
      <c r="B4" s="81">
        <v>7273</v>
      </c>
      <c r="C4" s="81">
        <v>1459.8</v>
      </c>
      <c r="D4" s="81">
        <v>1459.8</v>
      </c>
    </row>
    <row r="5" spans="1:7">
      <c r="A5" s="81" t="s">
        <v>314</v>
      </c>
      <c r="B5" s="81">
        <v>7273</v>
      </c>
      <c r="C5" s="81">
        <v>1459.8</v>
      </c>
      <c r="D5" s="81">
        <v>1459.8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1365.75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134.83000000000001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42.81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110.53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2.76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43.79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1649.53</v>
      </c>
      <c r="C28" s="81">
        <v>1409.55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418</v>
      </c>
      <c r="C55" s="81">
        <v>0.3</v>
      </c>
      <c r="D55" s="81">
        <v>0.47699999999999998</v>
      </c>
      <c r="E55" s="81">
        <v>0.51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418</v>
      </c>
      <c r="C57" s="81">
        <v>0.3</v>
      </c>
      <c r="D57" s="81">
        <v>0.47699999999999998</v>
      </c>
      <c r="E57" s="81">
        <v>0.51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418</v>
      </c>
      <c r="C59" s="81">
        <v>0.3</v>
      </c>
      <c r="D59" s="81">
        <v>0.47699999999999998</v>
      </c>
      <c r="E59" s="81">
        <v>0.51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418</v>
      </c>
      <c r="C61" s="81">
        <v>0.3</v>
      </c>
      <c r="D61" s="81">
        <v>0.47699999999999998</v>
      </c>
      <c r="E61" s="81">
        <v>0.51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418</v>
      </c>
      <c r="C63" s="81">
        <v>0.3</v>
      </c>
      <c r="D63" s="81">
        <v>0.47699999999999998</v>
      </c>
      <c r="E63" s="81">
        <v>0.51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418</v>
      </c>
      <c r="C64" s="81">
        <v>0.3</v>
      </c>
      <c r="D64" s="81">
        <v>0.47699999999999998</v>
      </c>
      <c r="E64" s="81">
        <v>0.51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418</v>
      </c>
      <c r="C65" s="81">
        <v>0.3</v>
      </c>
      <c r="D65" s="81">
        <v>0.47699999999999998</v>
      </c>
      <c r="E65" s="81">
        <v>0.51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418</v>
      </c>
      <c r="C66" s="81">
        <v>0.3</v>
      </c>
      <c r="D66" s="81">
        <v>0.47699999999999998</v>
      </c>
      <c r="E66" s="81">
        <v>0.51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418</v>
      </c>
      <c r="C67" s="81">
        <v>0.3</v>
      </c>
      <c r="D67" s="81">
        <v>0.47699999999999998</v>
      </c>
      <c r="E67" s="81">
        <v>0.51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418</v>
      </c>
      <c r="C68" s="81">
        <v>0.3</v>
      </c>
      <c r="D68" s="81">
        <v>0.47699999999999998</v>
      </c>
      <c r="E68" s="81">
        <v>0.51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418</v>
      </c>
      <c r="C69" s="81">
        <v>0.3</v>
      </c>
      <c r="D69" s="81">
        <v>0.47699999999999998</v>
      </c>
      <c r="E69" s="81">
        <v>0.51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418</v>
      </c>
      <c r="C70" s="81">
        <v>0.3</v>
      </c>
      <c r="D70" s="81">
        <v>0.47699999999999998</v>
      </c>
      <c r="E70" s="81">
        <v>0.51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418</v>
      </c>
      <c r="C71" s="81">
        <v>0.3</v>
      </c>
      <c r="D71" s="81">
        <v>0.47699999999999998</v>
      </c>
      <c r="E71" s="81">
        <v>0.51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418</v>
      </c>
      <c r="C72" s="81">
        <v>0.3</v>
      </c>
      <c r="D72" s="81">
        <v>0.47699999999999998</v>
      </c>
      <c r="E72" s="81">
        <v>0.51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418</v>
      </c>
      <c r="C73" s="81">
        <v>0.3</v>
      </c>
      <c r="D73" s="81">
        <v>0.47699999999999998</v>
      </c>
      <c r="E73" s="81">
        <v>0.51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418</v>
      </c>
      <c r="C74" s="81">
        <v>0.3</v>
      </c>
      <c r="D74" s="81">
        <v>0.47699999999999998</v>
      </c>
      <c r="E74" s="81">
        <v>0.51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418</v>
      </c>
      <c r="C75" s="81">
        <v>0.3</v>
      </c>
      <c r="D75" s="81">
        <v>0.47699999999999998</v>
      </c>
      <c r="E75" s="81">
        <v>0.51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418</v>
      </c>
      <c r="C76" s="81">
        <v>0.3</v>
      </c>
      <c r="D76" s="81">
        <v>0.47699999999999998</v>
      </c>
      <c r="E76" s="81">
        <v>0.51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418</v>
      </c>
      <c r="C77" s="81">
        <v>0.3</v>
      </c>
      <c r="D77" s="81">
        <v>0.47699999999999998</v>
      </c>
      <c r="E77" s="81">
        <v>0.51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418</v>
      </c>
      <c r="C78" s="81">
        <v>0.3</v>
      </c>
      <c r="D78" s="81">
        <v>0.47699999999999998</v>
      </c>
      <c r="E78" s="81">
        <v>0.51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418</v>
      </c>
      <c r="C79" s="81">
        <v>0.3</v>
      </c>
      <c r="D79" s="81">
        <v>0.47699999999999998</v>
      </c>
      <c r="E79" s="81">
        <v>0.51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418</v>
      </c>
      <c r="C80" s="81">
        <v>0.3</v>
      </c>
      <c r="D80" s="81">
        <v>0.47699999999999998</v>
      </c>
      <c r="E80" s="81">
        <v>0.51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418</v>
      </c>
      <c r="C81" s="81">
        <v>0.3</v>
      </c>
      <c r="D81" s="81">
        <v>0.47699999999999998</v>
      </c>
      <c r="E81" s="81">
        <v>0.51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418</v>
      </c>
      <c r="C82" s="81">
        <v>0.3</v>
      </c>
      <c r="D82" s="81">
        <v>0.47699999999999998</v>
      </c>
      <c r="E82" s="81">
        <v>0.51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414</v>
      </c>
      <c r="C86" s="81">
        <v>65.28</v>
      </c>
      <c r="D86" s="81">
        <v>65.28</v>
      </c>
      <c r="E86" s="81">
        <v>3.18</v>
      </c>
      <c r="F86" s="81">
        <v>0.40200000000000002</v>
      </c>
      <c r="G86" s="81">
        <v>0.495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415</v>
      </c>
      <c r="C87" s="81">
        <v>43.52</v>
      </c>
      <c r="D87" s="81">
        <v>43.52</v>
      </c>
      <c r="E87" s="81">
        <v>3.18</v>
      </c>
      <c r="F87" s="81">
        <v>0.40200000000000002</v>
      </c>
      <c r="G87" s="81">
        <v>0.495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416</v>
      </c>
      <c r="C88" s="81">
        <v>65.28</v>
      </c>
      <c r="D88" s="81">
        <v>65.28</v>
      </c>
      <c r="E88" s="81">
        <v>3.18</v>
      </c>
      <c r="F88" s="81">
        <v>0.501</v>
      </c>
      <c r="G88" s="81">
        <v>0.622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417</v>
      </c>
      <c r="C89" s="81">
        <v>43.52</v>
      </c>
      <c r="D89" s="81">
        <v>43.52</v>
      </c>
      <c r="E89" s="81">
        <v>3.18</v>
      </c>
      <c r="F89" s="81">
        <v>0.40200000000000002</v>
      </c>
      <c r="G89" s="81">
        <v>0.495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414</v>
      </c>
      <c r="C90" s="81">
        <v>65.28</v>
      </c>
      <c r="D90" s="81">
        <v>65.28</v>
      </c>
      <c r="E90" s="81">
        <v>3.18</v>
      </c>
      <c r="F90" s="81">
        <v>0.40200000000000002</v>
      </c>
      <c r="G90" s="81">
        <v>0.495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415</v>
      </c>
      <c r="C91" s="81">
        <v>43.52</v>
      </c>
      <c r="D91" s="81">
        <v>43.52</v>
      </c>
      <c r="E91" s="81">
        <v>3.18</v>
      </c>
      <c r="F91" s="81">
        <v>0.40200000000000002</v>
      </c>
      <c r="G91" s="81">
        <v>0.495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416</v>
      </c>
      <c r="C92" s="81">
        <v>65.28</v>
      </c>
      <c r="D92" s="81">
        <v>65.28</v>
      </c>
      <c r="E92" s="81">
        <v>3.18</v>
      </c>
      <c r="F92" s="81">
        <v>0.501</v>
      </c>
      <c r="G92" s="81">
        <v>0.622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417</v>
      </c>
      <c r="C93" s="81">
        <v>43.52</v>
      </c>
      <c r="D93" s="81">
        <v>43.52</v>
      </c>
      <c r="E93" s="81">
        <v>3.18</v>
      </c>
      <c r="F93" s="81">
        <v>0.40200000000000002</v>
      </c>
      <c r="G93" s="81">
        <v>0.495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414</v>
      </c>
      <c r="C94" s="81">
        <v>65.28</v>
      </c>
      <c r="D94" s="81">
        <v>65.28</v>
      </c>
      <c r="E94" s="81">
        <v>3.18</v>
      </c>
      <c r="F94" s="81">
        <v>0.40200000000000002</v>
      </c>
      <c r="G94" s="81">
        <v>0.495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415</v>
      </c>
      <c r="C95" s="81">
        <v>43.52</v>
      </c>
      <c r="D95" s="81">
        <v>43.52</v>
      </c>
      <c r="E95" s="81">
        <v>3.18</v>
      </c>
      <c r="F95" s="81">
        <v>0.40200000000000002</v>
      </c>
      <c r="G95" s="81">
        <v>0.495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416</v>
      </c>
      <c r="C96" s="81">
        <v>65.28</v>
      </c>
      <c r="D96" s="81">
        <v>65.28</v>
      </c>
      <c r="E96" s="81">
        <v>3.18</v>
      </c>
      <c r="F96" s="81">
        <v>0.501</v>
      </c>
      <c r="G96" s="81">
        <v>0.622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417</v>
      </c>
      <c r="C97" s="81">
        <v>43.52</v>
      </c>
      <c r="D97" s="81">
        <v>43.52</v>
      </c>
      <c r="E97" s="81">
        <v>3.18</v>
      </c>
      <c r="F97" s="81">
        <v>0.40200000000000002</v>
      </c>
      <c r="G97" s="81">
        <v>0.495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3.18</v>
      </c>
      <c r="F98" s="81">
        <v>0.432</v>
      </c>
      <c r="G98" s="81">
        <v>0.53300000000000003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3.18</v>
      </c>
      <c r="F99" s="81">
        <v>0.501</v>
      </c>
      <c r="G99" s="81">
        <v>0.622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3.18</v>
      </c>
      <c r="F100" s="81">
        <v>0.40200000000000002</v>
      </c>
      <c r="G100" s="81">
        <v>0.495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436248.08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125318.32</v>
      </c>
      <c r="D106" s="81">
        <v>100086.14</v>
      </c>
      <c r="E106" s="81">
        <v>25232.19</v>
      </c>
      <c r="F106" s="81">
        <v>0.8</v>
      </c>
      <c r="G106" s="81">
        <v>5.58</v>
      </c>
    </row>
    <row r="107" spans="1:11">
      <c r="A107" s="81" t="s">
        <v>378</v>
      </c>
      <c r="B107" s="81" t="s">
        <v>508</v>
      </c>
      <c r="C107" s="81">
        <v>157930.92000000001</v>
      </c>
      <c r="D107" s="81">
        <v>126132.36</v>
      </c>
      <c r="E107" s="81">
        <v>31798.560000000001</v>
      </c>
      <c r="F107" s="81">
        <v>0.8</v>
      </c>
      <c r="G107" s="81">
        <v>4.8600000000000003</v>
      </c>
    </row>
    <row r="108" spans="1:11">
      <c r="A108" s="81" t="s">
        <v>379</v>
      </c>
      <c r="B108" s="81" t="s">
        <v>508</v>
      </c>
      <c r="C108" s="81">
        <v>157828.17000000001</v>
      </c>
      <c r="D108" s="81">
        <v>126050.3</v>
      </c>
      <c r="E108" s="81">
        <v>31777.87</v>
      </c>
      <c r="F108" s="81">
        <v>0.8</v>
      </c>
      <c r="G108" s="81">
        <v>4.8600000000000003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35034.39</v>
      </c>
      <c r="D126" s="81">
        <v>0.99</v>
      </c>
    </row>
    <row r="127" spans="1:4">
      <c r="A127" s="81" t="s">
        <v>404</v>
      </c>
      <c r="B127" s="81" t="s">
        <v>452</v>
      </c>
      <c r="C127" s="81">
        <v>32369.84</v>
      </c>
      <c r="D127" s="81">
        <v>0.99</v>
      </c>
    </row>
    <row r="128" spans="1:4">
      <c r="A128" s="81" t="s">
        <v>405</v>
      </c>
      <c r="B128" s="81" t="s">
        <v>452</v>
      </c>
      <c r="C128" s="81">
        <v>32387.25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7.57</v>
      </c>
      <c r="F131" s="81">
        <v>19820.09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1388.3</v>
      </c>
      <c r="E132" s="81">
        <v>9.5399999999999991</v>
      </c>
      <c r="F132" s="81">
        <v>21911.1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1388.3</v>
      </c>
      <c r="E133" s="81">
        <v>9.5299999999999994</v>
      </c>
      <c r="F133" s="81">
        <v>21896.85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2566.59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48213.237200000003</v>
      </c>
      <c r="C143" s="81">
        <v>71.704999999999998</v>
      </c>
      <c r="D143" s="81">
        <v>101.2701</v>
      </c>
      <c r="E143" s="81">
        <v>0</v>
      </c>
      <c r="F143" s="81">
        <v>6.9999999999999999E-4</v>
      </c>
      <c r="G143" s="82">
        <v>2400510</v>
      </c>
      <c r="H143" s="81">
        <v>19387.611199999999</v>
      </c>
    </row>
    <row r="144" spans="1:8">
      <c r="A144" s="81" t="s">
        <v>517</v>
      </c>
      <c r="B144" s="81">
        <v>40332.054799999998</v>
      </c>
      <c r="C144" s="81">
        <v>61.583300000000001</v>
      </c>
      <c r="D144" s="81">
        <v>90.500799999999998</v>
      </c>
      <c r="E144" s="81">
        <v>0</v>
      </c>
      <c r="F144" s="81">
        <v>6.9999999999999999E-4</v>
      </c>
      <c r="G144" s="82">
        <v>2145570</v>
      </c>
      <c r="H144" s="81">
        <v>16373.0335</v>
      </c>
    </row>
    <row r="145" spans="1:19">
      <c r="A145" s="81" t="s">
        <v>518</v>
      </c>
      <c r="B145" s="81">
        <v>40641.1489</v>
      </c>
      <c r="C145" s="81">
        <v>65.507400000000004</v>
      </c>
      <c r="D145" s="81">
        <v>103.6789</v>
      </c>
      <c r="E145" s="81">
        <v>0</v>
      </c>
      <c r="F145" s="81">
        <v>6.9999999999999999E-4</v>
      </c>
      <c r="G145" s="82">
        <v>2458680</v>
      </c>
      <c r="H145" s="81">
        <v>16832.204900000001</v>
      </c>
    </row>
    <row r="146" spans="1:19">
      <c r="A146" s="81" t="s">
        <v>519</v>
      </c>
      <c r="B146" s="81">
        <v>34042.691700000003</v>
      </c>
      <c r="C146" s="81">
        <v>56.212200000000003</v>
      </c>
      <c r="D146" s="81">
        <v>91.693700000000007</v>
      </c>
      <c r="E146" s="81">
        <v>0</v>
      </c>
      <c r="F146" s="81">
        <v>5.9999999999999995E-4</v>
      </c>
      <c r="G146" s="82">
        <v>2174690</v>
      </c>
      <c r="H146" s="81">
        <v>14228.9252</v>
      </c>
    </row>
    <row r="147" spans="1:19">
      <c r="A147" s="81" t="s">
        <v>286</v>
      </c>
      <c r="B147" s="81">
        <v>34685.769999999997</v>
      </c>
      <c r="C147" s="81">
        <v>59.414999999999999</v>
      </c>
      <c r="D147" s="81">
        <v>101.16849999999999</v>
      </c>
      <c r="E147" s="81">
        <v>0</v>
      </c>
      <c r="F147" s="81">
        <v>6.9999999999999999E-4</v>
      </c>
      <c r="G147" s="82">
        <v>2399750</v>
      </c>
      <c r="H147" s="81">
        <v>14704.6659</v>
      </c>
    </row>
    <row r="148" spans="1:19">
      <c r="A148" s="81" t="s">
        <v>520</v>
      </c>
      <c r="B148" s="81">
        <v>36330.049099999997</v>
      </c>
      <c r="C148" s="81">
        <v>63.401600000000002</v>
      </c>
      <c r="D148" s="81">
        <v>110.196</v>
      </c>
      <c r="E148" s="81">
        <v>0</v>
      </c>
      <c r="F148" s="81">
        <v>8.0000000000000004E-4</v>
      </c>
      <c r="G148" s="82">
        <v>2614060</v>
      </c>
      <c r="H148" s="81">
        <v>15514.8444</v>
      </c>
    </row>
    <row r="149" spans="1:19">
      <c r="A149" s="81" t="s">
        <v>521</v>
      </c>
      <c r="B149" s="81">
        <v>36883.430500000002</v>
      </c>
      <c r="C149" s="81">
        <v>65.254900000000006</v>
      </c>
      <c r="D149" s="81">
        <v>115.08450000000001</v>
      </c>
      <c r="E149" s="81">
        <v>0</v>
      </c>
      <c r="F149" s="81">
        <v>8.0000000000000004E-4</v>
      </c>
      <c r="G149" s="82">
        <v>2730160</v>
      </c>
      <c r="H149" s="81">
        <v>15836.965200000001</v>
      </c>
    </row>
    <row r="150" spans="1:19">
      <c r="A150" s="81" t="s">
        <v>522</v>
      </c>
      <c r="B150" s="81">
        <v>38253.654900000001</v>
      </c>
      <c r="C150" s="81">
        <v>67.464100000000002</v>
      </c>
      <c r="D150" s="81">
        <v>118.5822</v>
      </c>
      <c r="E150" s="81">
        <v>0</v>
      </c>
      <c r="F150" s="81">
        <v>8.0000000000000004E-4</v>
      </c>
      <c r="G150" s="82">
        <v>2813100</v>
      </c>
      <c r="H150" s="81">
        <v>16404.5226</v>
      </c>
    </row>
    <row r="151" spans="1:19">
      <c r="A151" s="81" t="s">
        <v>523</v>
      </c>
      <c r="B151" s="81">
        <v>33687.189299999998</v>
      </c>
      <c r="C151" s="81">
        <v>58.292000000000002</v>
      </c>
      <c r="D151" s="81">
        <v>100.3807</v>
      </c>
      <c r="E151" s="81">
        <v>0</v>
      </c>
      <c r="F151" s="81">
        <v>6.9999999999999999E-4</v>
      </c>
      <c r="G151" s="82">
        <v>2381150</v>
      </c>
      <c r="H151" s="81">
        <v>14338.1181</v>
      </c>
    </row>
    <row r="152" spans="1:19">
      <c r="A152" s="81" t="s">
        <v>524</v>
      </c>
      <c r="B152" s="81">
        <v>35472.965600000003</v>
      </c>
      <c r="C152" s="81">
        <v>58.996000000000002</v>
      </c>
      <c r="D152" s="81">
        <v>97.072599999999994</v>
      </c>
      <c r="E152" s="81">
        <v>0</v>
      </c>
      <c r="F152" s="81">
        <v>6.9999999999999999E-4</v>
      </c>
      <c r="G152" s="82">
        <v>2302330</v>
      </c>
      <c r="H152" s="81">
        <v>14867.541800000001</v>
      </c>
    </row>
    <row r="153" spans="1:19">
      <c r="A153" s="81" t="s">
        <v>525</v>
      </c>
      <c r="B153" s="81">
        <v>38866.753799999999</v>
      </c>
      <c r="C153" s="81">
        <v>61.726100000000002</v>
      </c>
      <c r="D153" s="81">
        <v>95.820700000000002</v>
      </c>
      <c r="E153" s="81">
        <v>0</v>
      </c>
      <c r="F153" s="81">
        <v>6.9999999999999999E-4</v>
      </c>
      <c r="G153" s="82">
        <v>2272160</v>
      </c>
      <c r="H153" s="81">
        <v>16008.2618</v>
      </c>
    </row>
    <row r="154" spans="1:19">
      <c r="A154" s="81" t="s">
        <v>526</v>
      </c>
      <c r="B154" s="81">
        <v>45483.239200000004</v>
      </c>
      <c r="C154" s="81">
        <v>68.433499999999995</v>
      </c>
      <c r="D154" s="81">
        <v>98.388099999999994</v>
      </c>
      <c r="E154" s="81">
        <v>0</v>
      </c>
      <c r="F154" s="81">
        <v>6.9999999999999999E-4</v>
      </c>
      <c r="G154" s="82">
        <v>2332360</v>
      </c>
      <c r="H154" s="81">
        <v>18366.056199999999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462892.18520000001</v>
      </c>
      <c r="C156" s="81">
        <v>757.99099999999999</v>
      </c>
      <c r="D156" s="81">
        <v>1223.8367000000001</v>
      </c>
      <c r="E156" s="81">
        <v>0</v>
      </c>
      <c r="F156" s="81">
        <v>8.6E-3</v>
      </c>
      <c r="G156" s="82">
        <v>29024500</v>
      </c>
      <c r="H156" s="81">
        <v>192862.75080000001</v>
      </c>
    </row>
    <row r="157" spans="1:19">
      <c r="A157" s="81" t="s">
        <v>528</v>
      </c>
      <c r="B157" s="81">
        <v>33687.189299999998</v>
      </c>
      <c r="C157" s="81">
        <v>56.212200000000003</v>
      </c>
      <c r="D157" s="81">
        <v>90.500799999999998</v>
      </c>
      <c r="E157" s="81">
        <v>0</v>
      </c>
      <c r="F157" s="81">
        <v>5.9999999999999995E-4</v>
      </c>
      <c r="G157" s="82">
        <v>2145570</v>
      </c>
      <c r="H157" s="81">
        <v>14228.9252</v>
      </c>
    </row>
    <row r="158" spans="1:19">
      <c r="A158" s="81" t="s">
        <v>529</v>
      </c>
      <c r="B158" s="81">
        <v>48213.237200000003</v>
      </c>
      <c r="C158" s="81">
        <v>71.704999999999998</v>
      </c>
      <c r="D158" s="81">
        <v>118.5822</v>
      </c>
      <c r="E158" s="81">
        <v>0</v>
      </c>
      <c r="F158" s="81">
        <v>8.0000000000000004E-4</v>
      </c>
      <c r="G158" s="82">
        <v>2813100</v>
      </c>
      <c r="H158" s="81">
        <v>19387.611199999999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136427000000</v>
      </c>
      <c r="C161" s="81">
        <v>119211.29</v>
      </c>
      <c r="D161" s="81" t="s">
        <v>703</v>
      </c>
      <c r="E161" s="81">
        <v>48247.487999999998</v>
      </c>
      <c r="F161" s="81">
        <v>58341.440000000002</v>
      </c>
      <c r="G161" s="81">
        <v>5477.8019999999997</v>
      </c>
      <c r="H161" s="81">
        <v>0</v>
      </c>
      <c r="I161" s="81">
        <v>6979.8720000000003</v>
      </c>
      <c r="J161" s="81">
        <v>0</v>
      </c>
      <c r="K161" s="81">
        <v>164.68799999999999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121938000000</v>
      </c>
      <c r="C162" s="81">
        <v>119150.04700000001</v>
      </c>
      <c r="D162" s="81" t="s">
        <v>704</v>
      </c>
      <c r="E162" s="81">
        <v>48247.487999999998</v>
      </c>
      <c r="F162" s="81">
        <v>58341.440000000002</v>
      </c>
      <c r="G162" s="81">
        <v>5477.8019999999997</v>
      </c>
      <c r="H162" s="81">
        <v>0</v>
      </c>
      <c r="I162" s="81">
        <v>6955.7629999999999</v>
      </c>
      <c r="J162" s="81">
        <v>0</v>
      </c>
      <c r="K162" s="81">
        <v>127.553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139732000000</v>
      </c>
      <c r="C163" s="81">
        <v>122530.43700000001</v>
      </c>
      <c r="D163" s="81" t="s">
        <v>705</v>
      </c>
      <c r="E163" s="81">
        <v>48247.487999999998</v>
      </c>
      <c r="F163" s="81">
        <v>50956.165000000001</v>
      </c>
      <c r="G163" s="81">
        <v>5903.1989999999996</v>
      </c>
      <c r="H163" s="81">
        <v>0</v>
      </c>
      <c r="I163" s="81">
        <v>17415.134999999998</v>
      </c>
      <c r="J163" s="81">
        <v>0</v>
      </c>
      <c r="K163" s="81">
        <v>8.4489999999999998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123593000000</v>
      </c>
      <c r="C164" s="81">
        <v>119480.239</v>
      </c>
      <c r="D164" s="81" t="s">
        <v>706</v>
      </c>
      <c r="E164" s="81">
        <v>48247.487999999998</v>
      </c>
      <c r="F164" s="81">
        <v>50956.165000000001</v>
      </c>
      <c r="G164" s="81">
        <v>5489.6959999999999</v>
      </c>
      <c r="H164" s="81">
        <v>0</v>
      </c>
      <c r="I164" s="81">
        <v>14778.44</v>
      </c>
      <c r="J164" s="81">
        <v>0</v>
      </c>
      <c r="K164" s="81">
        <v>8.4489999999999998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136384000000</v>
      </c>
      <c r="C165" s="81">
        <v>129456.47100000001</v>
      </c>
      <c r="D165" s="81" t="s">
        <v>707</v>
      </c>
      <c r="E165" s="81">
        <v>48247.487999999998</v>
      </c>
      <c r="F165" s="81">
        <v>50956.165000000001</v>
      </c>
      <c r="G165" s="81">
        <v>6287.0569999999998</v>
      </c>
      <c r="H165" s="81">
        <v>0</v>
      </c>
      <c r="I165" s="81">
        <v>23957.311000000002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148564000000</v>
      </c>
      <c r="C166" s="81">
        <v>158172.73499999999</v>
      </c>
      <c r="D166" s="81" t="s">
        <v>708</v>
      </c>
      <c r="E166" s="81">
        <v>48247.487999999998</v>
      </c>
      <c r="F166" s="81">
        <v>50956.165000000001</v>
      </c>
      <c r="G166" s="81">
        <v>12524.245999999999</v>
      </c>
      <c r="H166" s="81">
        <v>0</v>
      </c>
      <c r="I166" s="81">
        <v>46436.385000000002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155161000000</v>
      </c>
      <c r="C167" s="81">
        <v>156793.45300000001</v>
      </c>
      <c r="D167" s="81" t="s">
        <v>709</v>
      </c>
      <c r="E167" s="81">
        <v>48247.487999999998</v>
      </c>
      <c r="F167" s="81">
        <v>50956.165000000001</v>
      </c>
      <c r="G167" s="81">
        <v>12647.206</v>
      </c>
      <c r="H167" s="81">
        <v>0</v>
      </c>
      <c r="I167" s="81">
        <v>44934.144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159875000000</v>
      </c>
      <c r="C168" s="81">
        <v>149299.095</v>
      </c>
      <c r="D168" s="81" t="s">
        <v>710</v>
      </c>
      <c r="E168" s="81">
        <v>48247.487999999998</v>
      </c>
      <c r="F168" s="81">
        <v>50956.165000000001</v>
      </c>
      <c r="G168" s="81">
        <v>10627.33</v>
      </c>
      <c r="H168" s="81">
        <v>0</v>
      </c>
      <c r="I168" s="81">
        <v>39459.661999999997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135327000000</v>
      </c>
      <c r="C169" s="81">
        <v>140528.96299999999</v>
      </c>
      <c r="D169" s="81" t="s">
        <v>711</v>
      </c>
      <c r="E169" s="81">
        <v>48247.487999999998</v>
      </c>
      <c r="F169" s="81">
        <v>51598.362999999998</v>
      </c>
      <c r="G169" s="81">
        <v>7067.3320000000003</v>
      </c>
      <c r="H169" s="81">
        <v>0</v>
      </c>
      <c r="I169" s="81">
        <v>33607.33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130847000000</v>
      </c>
      <c r="C170" s="81">
        <v>128352.34</v>
      </c>
      <c r="D170" s="81" t="s">
        <v>712</v>
      </c>
      <c r="E170" s="81">
        <v>48247.487999999998</v>
      </c>
      <c r="F170" s="81">
        <v>50956.165000000001</v>
      </c>
      <c r="G170" s="81">
        <v>6564.67</v>
      </c>
      <c r="H170" s="81">
        <v>0</v>
      </c>
      <c r="I170" s="81">
        <v>22575.567999999999</v>
      </c>
      <c r="J170" s="81">
        <v>0</v>
      </c>
      <c r="K170" s="81">
        <v>8.4489999999999998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129133000000</v>
      </c>
      <c r="C171" s="81">
        <v>118477.349</v>
      </c>
      <c r="D171" s="81" t="s">
        <v>713</v>
      </c>
      <c r="E171" s="81">
        <v>48247.487999999998</v>
      </c>
      <c r="F171" s="81">
        <v>58341.440000000002</v>
      </c>
      <c r="G171" s="81">
        <v>5477.8019999999997</v>
      </c>
      <c r="H171" s="81">
        <v>0</v>
      </c>
      <c r="I171" s="81">
        <v>6208.5720000000001</v>
      </c>
      <c r="J171" s="81">
        <v>0</v>
      </c>
      <c r="K171" s="81">
        <v>202.04599999999999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132554000000</v>
      </c>
      <c r="C172" s="81">
        <v>119186.09</v>
      </c>
      <c r="D172" s="81" t="s">
        <v>714</v>
      </c>
      <c r="E172" s="81">
        <v>48247.487999999998</v>
      </c>
      <c r="F172" s="81">
        <v>58341.440000000002</v>
      </c>
      <c r="G172" s="81">
        <v>5477.8019999999997</v>
      </c>
      <c r="H172" s="81">
        <v>0</v>
      </c>
      <c r="I172" s="81">
        <v>6979.7719999999999</v>
      </c>
      <c r="J172" s="81">
        <v>0</v>
      </c>
      <c r="K172" s="81">
        <v>139.58699999999999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1649530000000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121938000000</v>
      </c>
      <c r="C175" s="81">
        <v>118477.349</v>
      </c>
      <c r="D175" s="81"/>
      <c r="E175" s="81">
        <v>48247.487999999998</v>
      </c>
      <c r="F175" s="81">
        <v>50956.165000000001</v>
      </c>
      <c r="G175" s="81">
        <v>5477.8019999999997</v>
      </c>
      <c r="H175" s="81">
        <v>0</v>
      </c>
      <c r="I175" s="81">
        <v>6208.5720000000001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159875000000</v>
      </c>
      <c r="C176" s="81">
        <v>158172.73499999999</v>
      </c>
      <c r="D176" s="81"/>
      <c r="E176" s="81">
        <v>48247.487999999998</v>
      </c>
      <c r="F176" s="81">
        <v>58341.440000000002</v>
      </c>
      <c r="G176" s="81">
        <v>12647.206</v>
      </c>
      <c r="H176" s="81">
        <v>0</v>
      </c>
      <c r="I176" s="81">
        <v>46436.385000000002</v>
      </c>
      <c r="J176" s="81">
        <v>0</v>
      </c>
      <c r="K176" s="81">
        <v>202.04599999999999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36484.959999999999</v>
      </c>
      <c r="C179" s="81">
        <v>11444.18</v>
      </c>
      <c r="D179" s="81">
        <v>0</v>
      </c>
      <c r="E179" s="81">
        <v>47929.13</v>
      </c>
    </row>
    <row r="180" spans="1:5">
      <c r="A180" s="81" t="s">
        <v>564</v>
      </c>
      <c r="B180" s="81">
        <v>7.32</v>
      </c>
      <c r="C180" s="81">
        <v>2.2999999999999998</v>
      </c>
      <c r="D180" s="81">
        <v>0</v>
      </c>
      <c r="E180" s="81">
        <v>9.6199999999999992</v>
      </c>
    </row>
    <row r="181" spans="1:5">
      <c r="A181" s="81" t="s">
        <v>565</v>
      </c>
      <c r="B181" s="81">
        <v>7.32</v>
      </c>
      <c r="C181" s="81">
        <v>2.2999999999999998</v>
      </c>
      <c r="D181" s="81">
        <v>0</v>
      </c>
      <c r="E181" s="81">
        <v>9.6199999999999992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81"/>
  <sheetViews>
    <sheetView workbookViewId="0"/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3524.91</v>
      </c>
      <c r="C2" s="81">
        <v>707.5</v>
      </c>
      <c r="D2" s="81">
        <v>707.5</v>
      </c>
    </row>
    <row r="3" spans="1:7">
      <c r="A3" s="81" t="s">
        <v>312</v>
      </c>
      <c r="B3" s="81">
        <v>3524.91</v>
      </c>
      <c r="C3" s="81">
        <v>707.5</v>
      </c>
      <c r="D3" s="81">
        <v>707.5</v>
      </c>
    </row>
    <row r="4" spans="1:7">
      <c r="A4" s="81" t="s">
        <v>313</v>
      </c>
      <c r="B4" s="81">
        <v>7705.2</v>
      </c>
      <c r="C4" s="81">
        <v>1546.55</v>
      </c>
      <c r="D4" s="81">
        <v>1546.55</v>
      </c>
    </row>
    <row r="5" spans="1:7">
      <c r="A5" s="81" t="s">
        <v>314</v>
      </c>
      <c r="B5" s="81">
        <v>7705.2</v>
      </c>
      <c r="C5" s="81">
        <v>1546.55</v>
      </c>
      <c r="D5" s="81">
        <v>1546.55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1833.44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119.72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119.41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3.82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47.12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1644.35</v>
      </c>
      <c r="C28" s="81">
        <v>1880.56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419</v>
      </c>
      <c r="C55" s="81">
        <v>0.3</v>
      </c>
      <c r="D55" s="81">
        <v>0.36399999999999999</v>
      </c>
      <c r="E55" s="81">
        <v>0.38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419</v>
      </c>
      <c r="C57" s="81">
        <v>0.3</v>
      </c>
      <c r="D57" s="81">
        <v>0.36399999999999999</v>
      </c>
      <c r="E57" s="81">
        <v>0.38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419</v>
      </c>
      <c r="C59" s="81">
        <v>0.3</v>
      </c>
      <c r="D59" s="81">
        <v>0.36399999999999999</v>
      </c>
      <c r="E59" s="81">
        <v>0.38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419</v>
      </c>
      <c r="C61" s="81">
        <v>0.3</v>
      </c>
      <c r="D61" s="81">
        <v>0.36399999999999999</v>
      </c>
      <c r="E61" s="81">
        <v>0.38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419</v>
      </c>
      <c r="C63" s="81">
        <v>0.3</v>
      </c>
      <c r="D63" s="81">
        <v>0.36399999999999999</v>
      </c>
      <c r="E63" s="81">
        <v>0.38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419</v>
      </c>
      <c r="C64" s="81">
        <v>0.3</v>
      </c>
      <c r="D64" s="81">
        <v>0.36399999999999999</v>
      </c>
      <c r="E64" s="81">
        <v>0.38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419</v>
      </c>
      <c r="C65" s="81">
        <v>0.3</v>
      </c>
      <c r="D65" s="81">
        <v>0.36399999999999999</v>
      </c>
      <c r="E65" s="81">
        <v>0.38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419</v>
      </c>
      <c r="C66" s="81">
        <v>0.3</v>
      </c>
      <c r="D66" s="81">
        <v>0.36399999999999999</v>
      </c>
      <c r="E66" s="81">
        <v>0.38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419</v>
      </c>
      <c r="C67" s="81">
        <v>0.3</v>
      </c>
      <c r="D67" s="81">
        <v>0.36399999999999999</v>
      </c>
      <c r="E67" s="81">
        <v>0.38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419</v>
      </c>
      <c r="C68" s="81">
        <v>0.3</v>
      </c>
      <c r="D68" s="81">
        <v>0.36399999999999999</v>
      </c>
      <c r="E68" s="81">
        <v>0.38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419</v>
      </c>
      <c r="C69" s="81">
        <v>0.3</v>
      </c>
      <c r="D69" s="81">
        <v>0.36399999999999999</v>
      </c>
      <c r="E69" s="81">
        <v>0.38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419</v>
      </c>
      <c r="C70" s="81">
        <v>0.3</v>
      </c>
      <c r="D70" s="81">
        <v>0.36399999999999999</v>
      </c>
      <c r="E70" s="81">
        <v>0.38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419</v>
      </c>
      <c r="C71" s="81">
        <v>0.3</v>
      </c>
      <c r="D71" s="81">
        <v>0.36399999999999999</v>
      </c>
      <c r="E71" s="81">
        <v>0.38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419</v>
      </c>
      <c r="C72" s="81">
        <v>0.3</v>
      </c>
      <c r="D72" s="81">
        <v>0.36399999999999999</v>
      </c>
      <c r="E72" s="81">
        <v>0.38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419</v>
      </c>
      <c r="C73" s="81">
        <v>0.3</v>
      </c>
      <c r="D73" s="81">
        <v>0.36399999999999999</v>
      </c>
      <c r="E73" s="81">
        <v>0.38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419</v>
      </c>
      <c r="C74" s="81">
        <v>0.3</v>
      </c>
      <c r="D74" s="81">
        <v>0.36399999999999999</v>
      </c>
      <c r="E74" s="81">
        <v>0.38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419</v>
      </c>
      <c r="C75" s="81">
        <v>0.3</v>
      </c>
      <c r="D75" s="81">
        <v>0.36399999999999999</v>
      </c>
      <c r="E75" s="81">
        <v>0.38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419</v>
      </c>
      <c r="C76" s="81">
        <v>0.3</v>
      </c>
      <c r="D76" s="81">
        <v>0.36399999999999999</v>
      </c>
      <c r="E76" s="81">
        <v>0.38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419</v>
      </c>
      <c r="C77" s="81">
        <v>0.3</v>
      </c>
      <c r="D77" s="81">
        <v>0.36399999999999999</v>
      </c>
      <c r="E77" s="81">
        <v>0.38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419</v>
      </c>
      <c r="C78" s="81">
        <v>0.3</v>
      </c>
      <c r="D78" s="81">
        <v>0.36399999999999999</v>
      </c>
      <c r="E78" s="81">
        <v>0.38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419</v>
      </c>
      <c r="C79" s="81">
        <v>0.3</v>
      </c>
      <c r="D79" s="81">
        <v>0.36399999999999999</v>
      </c>
      <c r="E79" s="81">
        <v>0.38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419</v>
      </c>
      <c r="C80" s="81">
        <v>0.3</v>
      </c>
      <c r="D80" s="81">
        <v>0.36399999999999999</v>
      </c>
      <c r="E80" s="81">
        <v>0.38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419</v>
      </c>
      <c r="C81" s="81">
        <v>0.3</v>
      </c>
      <c r="D81" s="81">
        <v>0.36399999999999999</v>
      </c>
      <c r="E81" s="81">
        <v>0.38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419</v>
      </c>
      <c r="C82" s="81">
        <v>0.3</v>
      </c>
      <c r="D82" s="81">
        <v>0.36399999999999999</v>
      </c>
      <c r="E82" s="81">
        <v>0.38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420</v>
      </c>
      <c r="C86" s="81">
        <v>65.28</v>
      </c>
      <c r="D86" s="81">
        <v>65.28</v>
      </c>
      <c r="E86" s="81">
        <v>3.18</v>
      </c>
      <c r="F86" s="81">
        <v>0.501</v>
      </c>
      <c r="G86" s="81">
        <v>0.49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421</v>
      </c>
      <c r="C87" s="81">
        <v>43.52</v>
      </c>
      <c r="D87" s="81">
        <v>43.52</v>
      </c>
      <c r="E87" s="81">
        <v>3.18</v>
      </c>
      <c r="F87" s="81">
        <v>0.501</v>
      </c>
      <c r="G87" s="81">
        <v>0.49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422</v>
      </c>
      <c r="C88" s="81">
        <v>65.28</v>
      </c>
      <c r="D88" s="81">
        <v>65.28</v>
      </c>
      <c r="E88" s="81">
        <v>3.18</v>
      </c>
      <c r="F88" s="81">
        <v>0.65100000000000002</v>
      </c>
      <c r="G88" s="81">
        <v>0.64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423</v>
      </c>
      <c r="C89" s="81">
        <v>43.52</v>
      </c>
      <c r="D89" s="81">
        <v>43.52</v>
      </c>
      <c r="E89" s="81">
        <v>3.18</v>
      </c>
      <c r="F89" s="81">
        <v>0.501</v>
      </c>
      <c r="G89" s="81">
        <v>0.49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420</v>
      </c>
      <c r="C90" s="81">
        <v>65.28</v>
      </c>
      <c r="D90" s="81">
        <v>65.28</v>
      </c>
      <c r="E90" s="81">
        <v>3.18</v>
      </c>
      <c r="F90" s="81">
        <v>0.501</v>
      </c>
      <c r="G90" s="81">
        <v>0.49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421</v>
      </c>
      <c r="C91" s="81">
        <v>43.52</v>
      </c>
      <c r="D91" s="81">
        <v>43.52</v>
      </c>
      <c r="E91" s="81">
        <v>3.18</v>
      </c>
      <c r="F91" s="81">
        <v>0.501</v>
      </c>
      <c r="G91" s="81">
        <v>0.49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422</v>
      </c>
      <c r="C92" s="81">
        <v>65.28</v>
      </c>
      <c r="D92" s="81">
        <v>65.28</v>
      </c>
      <c r="E92" s="81">
        <v>3.18</v>
      </c>
      <c r="F92" s="81">
        <v>0.65100000000000002</v>
      </c>
      <c r="G92" s="81">
        <v>0.64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423</v>
      </c>
      <c r="C93" s="81">
        <v>43.52</v>
      </c>
      <c r="D93" s="81">
        <v>43.52</v>
      </c>
      <c r="E93" s="81">
        <v>3.18</v>
      </c>
      <c r="F93" s="81">
        <v>0.501</v>
      </c>
      <c r="G93" s="81">
        <v>0.49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420</v>
      </c>
      <c r="C94" s="81">
        <v>65.28</v>
      </c>
      <c r="D94" s="81">
        <v>65.28</v>
      </c>
      <c r="E94" s="81">
        <v>3.18</v>
      </c>
      <c r="F94" s="81">
        <v>0.501</v>
      </c>
      <c r="G94" s="81">
        <v>0.49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421</v>
      </c>
      <c r="C95" s="81">
        <v>43.52</v>
      </c>
      <c r="D95" s="81">
        <v>43.52</v>
      </c>
      <c r="E95" s="81">
        <v>3.18</v>
      </c>
      <c r="F95" s="81">
        <v>0.501</v>
      </c>
      <c r="G95" s="81">
        <v>0.49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422</v>
      </c>
      <c r="C96" s="81">
        <v>65.28</v>
      </c>
      <c r="D96" s="81">
        <v>65.28</v>
      </c>
      <c r="E96" s="81">
        <v>3.18</v>
      </c>
      <c r="F96" s="81">
        <v>0.65100000000000002</v>
      </c>
      <c r="G96" s="81">
        <v>0.64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423</v>
      </c>
      <c r="C97" s="81">
        <v>43.52</v>
      </c>
      <c r="D97" s="81">
        <v>43.52</v>
      </c>
      <c r="E97" s="81">
        <v>3.18</v>
      </c>
      <c r="F97" s="81">
        <v>0.501</v>
      </c>
      <c r="G97" s="81">
        <v>0.49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3.18</v>
      </c>
      <c r="F98" s="81">
        <v>0.54600000000000004</v>
      </c>
      <c r="G98" s="81">
        <v>0.53500000000000003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3.18</v>
      </c>
      <c r="F99" s="81">
        <v>0.65100000000000002</v>
      </c>
      <c r="G99" s="81">
        <v>0.64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3.18</v>
      </c>
      <c r="F100" s="81">
        <v>0.501</v>
      </c>
      <c r="G100" s="81">
        <v>0.49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457460.22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118718.15</v>
      </c>
      <c r="D106" s="81">
        <v>94814.88</v>
      </c>
      <c r="E106" s="81">
        <v>23903.279999999999</v>
      </c>
      <c r="F106" s="81">
        <v>0.8</v>
      </c>
      <c r="G106" s="81">
        <v>5.58</v>
      </c>
    </row>
    <row r="107" spans="1:11">
      <c r="A107" s="81" t="s">
        <v>378</v>
      </c>
      <c r="B107" s="81" t="s">
        <v>508</v>
      </c>
      <c r="C107" s="81">
        <v>152162.59</v>
      </c>
      <c r="D107" s="81">
        <v>121525.46</v>
      </c>
      <c r="E107" s="81">
        <v>30637.14</v>
      </c>
      <c r="F107" s="81">
        <v>0.8</v>
      </c>
      <c r="G107" s="81">
        <v>5.54</v>
      </c>
    </row>
    <row r="108" spans="1:11">
      <c r="A108" s="81" t="s">
        <v>379</v>
      </c>
      <c r="B108" s="81" t="s">
        <v>508</v>
      </c>
      <c r="C108" s="81">
        <v>151413.84</v>
      </c>
      <c r="D108" s="81">
        <v>120636.93</v>
      </c>
      <c r="E108" s="81">
        <v>30776.9</v>
      </c>
      <c r="F108" s="81">
        <v>0.8</v>
      </c>
      <c r="G108" s="81">
        <v>5.5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40720.65</v>
      </c>
      <c r="D126" s="81">
        <v>0.99</v>
      </c>
    </row>
    <row r="127" spans="1:4">
      <c r="A127" s="81" t="s">
        <v>404</v>
      </c>
      <c r="B127" s="81" t="s">
        <v>452</v>
      </c>
      <c r="C127" s="81">
        <v>37727.19</v>
      </c>
      <c r="D127" s="81">
        <v>0.99</v>
      </c>
    </row>
    <row r="128" spans="1:4">
      <c r="A128" s="81" t="s">
        <v>405</v>
      </c>
      <c r="B128" s="81" t="s">
        <v>452</v>
      </c>
      <c r="C128" s="81">
        <v>37874.68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7.17</v>
      </c>
      <c r="F131" s="81">
        <v>18776.22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9.19</v>
      </c>
      <c r="F132" s="81">
        <v>23910.46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1572.42</v>
      </c>
      <c r="E133" s="81">
        <v>9.1</v>
      </c>
      <c r="F133" s="81">
        <v>23668.63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2691.39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50569.150699999998</v>
      </c>
      <c r="C143" s="81">
        <v>73.671800000000005</v>
      </c>
      <c r="D143" s="81">
        <v>90.656400000000005</v>
      </c>
      <c r="E143" s="81">
        <v>0</v>
      </c>
      <c r="F143" s="81">
        <v>6.9999999999999999E-4</v>
      </c>
      <c r="G143" s="81">
        <v>59523.927100000001</v>
      </c>
      <c r="H143" s="81">
        <v>20156.500700000001</v>
      </c>
    </row>
    <row r="144" spans="1:8">
      <c r="A144" s="81" t="s">
        <v>517</v>
      </c>
      <c r="B144" s="81">
        <v>42958.351999999999</v>
      </c>
      <c r="C144" s="81">
        <v>63.924599999999998</v>
      </c>
      <c r="D144" s="81">
        <v>81.377600000000001</v>
      </c>
      <c r="E144" s="81">
        <v>0</v>
      </c>
      <c r="F144" s="81">
        <v>5.9999999999999995E-4</v>
      </c>
      <c r="G144" s="81">
        <v>53439.8099</v>
      </c>
      <c r="H144" s="81">
        <v>17251.0347</v>
      </c>
    </row>
    <row r="145" spans="1:19">
      <c r="A145" s="81" t="s">
        <v>518</v>
      </c>
      <c r="B145" s="81">
        <v>42521.072200000002</v>
      </c>
      <c r="C145" s="81">
        <v>66.979900000000001</v>
      </c>
      <c r="D145" s="81">
        <v>92.616799999999998</v>
      </c>
      <c r="E145" s="81">
        <v>0</v>
      </c>
      <c r="F145" s="81">
        <v>6.9999999999999999E-4</v>
      </c>
      <c r="G145" s="81">
        <v>60842.058100000002</v>
      </c>
      <c r="H145" s="81">
        <v>17429.684499999999</v>
      </c>
    </row>
    <row r="146" spans="1:19">
      <c r="A146" s="81" t="s">
        <v>519</v>
      </c>
      <c r="B146" s="81">
        <v>33328.069100000001</v>
      </c>
      <c r="C146" s="81">
        <v>55.316200000000002</v>
      </c>
      <c r="D146" s="81">
        <v>81.766499999999994</v>
      </c>
      <c r="E146" s="81">
        <v>0</v>
      </c>
      <c r="F146" s="81">
        <v>5.9999999999999995E-4</v>
      </c>
      <c r="G146" s="81">
        <v>53728.540999999997</v>
      </c>
      <c r="H146" s="81">
        <v>13930.6983</v>
      </c>
    </row>
    <row r="147" spans="1:19">
      <c r="A147" s="81" t="s">
        <v>286</v>
      </c>
      <c r="B147" s="81">
        <v>32812.785300000003</v>
      </c>
      <c r="C147" s="81">
        <v>56.697200000000002</v>
      </c>
      <c r="D147" s="81">
        <v>87.783799999999999</v>
      </c>
      <c r="E147" s="81">
        <v>0</v>
      </c>
      <c r="F147" s="81">
        <v>5.9999999999999995E-4</v>
      </c>
      <c r="G147" s="81">
        <v>57692.550499999998</v>
      </c>
      <c r="H147" s="81">
        <v>13929.069299999999</v>
      </c>
    </row>
    <row r="148" spans="1:19">
      <c r="A148" s="81" t="s">
        <v>520</v>
      </c>
      <c r="B148" s="81">
        <v>32610.38</v>
      </c>
      <c r="C148" s="81">
        <v>58.707799999999999</v>
      </c>
      <c r="D148" s="81">
        <v>94.927999999999997</v>
      </c>
      <c r="E148" s="81">
        <v>0</v>
      </c>
      <c r="F148" s="81">
        <v>6.9999999999999999E-4</v>
      </c>
      <c r="G148" s="81">
        <v>62397.550799999997</v>
      </c>
      <c r="H148" s="81">
        <v>14068.7672</v>
      </c>
    </row>
    <row r="149" spans="1:19">
      <c r="A149" s="81" t="s">
        <v>521</v>
      </c>
      <c r="B149" s="81">
        <v>34522.927900000002</v>
      </c>
      <c r="C149" s="81">
        <v>62.553600000000003</v>
      </c>
      <c r="D149" s="81">
        <v>101.8068</v>
      </c>
      <c r="E149" s="81">
        <v>0</v>
      </c>
      <c r="F149" s="81">
        <v>6.9999999999999999E-4</v>
      </c>
      <c r="G149" s="81">
        <v>66920.568700000003</v>
      </c>
      <c r="H149" s="81">
        <v>14932.374100000001</v>
      </c>
    </row>
    <row r="150" spans="1:19">
      <c r="A150" s="81" t="s">
        <v>522</v>
      </c>
      <c r="B150" s="81">
        <v>35345.267200000002</v>
      </c>
      <c r="C150" s="81">
        <v>63.612400000000001</v>
      </c>
      <c r="D150" s="81">
        <v>102.8274</v>
      </c>
      <c r="E150" s="81">
        <v>0</v>
      </c>
      <c r="F150" s="81">
        <v>8.0000000000000004E-4</v>
      </c>
      <c r="G150" s="81">
        <v>67589.861199999999</v>
      </c>
      <c r="H150" s="81">
        <v>15246.8377</v>
      </c>
    </row>
    <row r="151" spans="1:19">
      <c r="A151" s="81" t="s">
        <v>523</v>
      </c>
      <c r="B151" s="81">
        <v>31122.9215</v>
      </c>
      <c r="C151" s="81">
        <v>54.207000000000001</v>
      </c>
      <c r="D151" s="81">
        <v>84.662300000000002</v>
      </c>
      <c r="E151" s="81">
        <v>0</v>
      </c>
      <c r="F151" s="81">
        <v>5.9999999999999995E-4</v>
      </c>
      <c r="G151" s="81">
        <v>55642.804799999998</v>
      </c>
      <c r="H151" s="81">
        <v>13252.7983</v>
      </c>
    </row>
    <row r="152" spans="1:19">
      <c r="A152" s="81" t="s">
        <v>524</v>
      </c>
      <c r="B152" s="81">
        <v>34188.595000000001</v>
      </c>
      <c r="C152" s="81">
        <v>57.088000000000001</v>
      </c>
      <c r="D152" s="81">
        <v>84.996399999999994</v>
      </c>
      <c r="E152" s="81">
        <v>0</v>
      </c>
      <c r="F152" s="81">
        <v>5.9999999999999995E-4</v>
      </c>
      <c r="G152" s="81">
        <v>55852.448600000003</v>
      </c>
      <c r="H152" s="81">
        <v>14323.2273</v>
      </c>
    </row>
    <row r="153" spans="1:19">
      <c r="A153" s="81" t="s">
        <v>525</v>
      </c>
      <c r="B153" s="81">
        <v>40477.0409</v>
      </c>
      <c r="C153" s="81">
        <v>63.107100000000003</v>
      </c>
      <c r="D153" s="81">
        <v>86.038200000000003</v>
      </c>
      <c r="E153" s="81">
        <v>0</v>
      </c>
      <c r="F153" s="81">
        <v>6.9999999999999999E-4</v>
      </c>
      <c r="G153" s="81">
        <v>56517.141799999998</v>
      </c>
      <c r="H153" s="81">
        <v>16529.4005</v>
      </c>
    </row>
    <row r="154" spans="1:19">
      <c r="A154" s="81" t="s">
        <v>526</v>
      </c>
      <c r="B154" s="81">
        <v>47961.971599999997</v>
      </c>
      <c r="C154" s="81">
        <v>70.824700000000007</v>
      </c>
      <c r="D154" s="81">
        <v>89.079599999999999</v>
      </c>
      <c r="E154" s="81">
        <v>0</v>
      </c>
      <c r="F154" s="81">
        <v>6.9999999999999999E-4</v>
      </c>
      <c r="G154" s="81">
        <v>58494.508399999999</v>
      </c>
      <c r="H154" s="81">
        <v>19208.218199999999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458418.53340000001</v>
      </c>
      <c r="C156" s="81">
        <v>746.69029999999998</v>
      </c>
      <c r="D156" s="81">
        <v>1078.5397</v>
      </c>
      <c r="E156" s="81">
        <v>0</v>
      </c>
      <c r="F156" s="81">
        <v>8.0999999999999996E-3</v>
      </c>
      <c r="G156" s="81">
        <v>708641.77069999999</v>
      </c>
      <c r="H156" s="81">
        <v>190258.6109</v>
      </c>
    </row>
    <row r="157" spans="1:19">
      <c r="A157" s="81" t="s">
        <v>528</v>
      </c>
      <c r="B157" s="81">
        <v>31122.9215</v>
      </c>
      <c r="C157" s="81">
        <v>54.207000000000001</v>
      </c>
      <c r="D157" s="81">
        <v>81.377600000000001</v>
      </c>
      <c r="E157" s="81">
        <v>0</v>
      </c>
      <c r="F157" s="81">
        <v>5.9999999999999995E-4</v>
      </c>
      <c r="G157" s="81">
        <v>53439.8099</v>
      </c>
      <c r="H157" s="81">
        <v>13252.7983</v>
      </c>
    </row>
    <row r="158" spans="1:19">
      <c r="A158" s="81" t="s">
        <v>529</v>
      </c>
      <c r="B158" s="81">
        <v>50569.150699999998</v>
      </c>
      <c r="C158" s="81">
        <v>73.671800000000005</v>
      </c>
      <c r="D158" s="81">
        <v>102.8274</v>
      </c>
      <c r="E158" s="81">
        <v>0</v>
      </c>
      <c r="F158" s="81">
        <v>8.0000000000000004E-4</v>
      </c>
      <c r="G158" s="81">
        <v>67589.861199999999</v>
      </c>
      <c r="H158" s="81">
        <v>20156.500700000001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138121000000</v>
      </c>
      <c r="C161" s="81">
        <v>116045.22199999999</v>
      </c>
      <c r="D161" s="81" t="s">
        <v>715</v>
      </c>
      <c r="E161" s="81">
        <v>48247.487999999998</v>
      </c>
      <c r="F161" s="81">
        <v>58341.440000000002</v>
      </c>
      <c r="G161" s="81">
        <v>5721.9440000000004</v>
      </c>
      <c r="H161" s="81">
        <v>0</v>
      </c>
      <c r="I161" s="81">
        <v>3512.748</v>
      </c>
      <c r="J161" s="81">
        <v>0</v>
      </c>
      <c r="K161" s="81">
        <v>221.602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124003000000</v>
      </c>
      <c r="C162" s="81">
        <v>117448.05100000001</v>
      </c>
      <c r="D162" s="81" t="s">
        <v>716</v>
      </c>
      <c r="E162" s="81">
        <v>48247.487999999998</v>
      </c>
      <c r="F162" s="81">
        <v>58341.440000000002</v>
      </c>
      <c r="G162" s="81">
        <v>5721.9440000000004</v>
      </c>
      <c r="H162" s="81">
        <v>0</v>
      </c>
      <c r="I162" s="81">
        <v>5003.7240000000002</v>
      </c>
      <c r="J162" s="81">
        <v>0</v>
      </c>
      <c r="K162" s="81">
        <v>133.45500000000001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141179000000</v>
      </c>
      <c r="C163" s="81">
        <v>117702.307</v>
      </c>
      <c r="D163" s="81" t="s">
        <v>717</v>
      </c>
      <c r="E163" s="81">
        <v>48247.487999999998</v>
      </c>
      <c r="F163" s="81">
        <v>58341.440000000002</v>
      </c>
      <c r="G163" s="81">
        <v>5721.9440000000004</v>
      </c>
      <c r="H163" s="81">
        <v>0</v>
      </c>
      <c r="I163" s="81">
        <v>5258.2759999999998</v>
      </c>
      <c r="J163" s="81">
        <v>0</v>
      </c>
      <c r="K163" s="81">
        <v>133.15799999999999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124673000000</v>
      </c>
      <c r="C164" s="81">
        <v>117675.68799999999</v>
      </c>
      <c r="D164" s="81" t="s">
        <v>718</v>
      </c>
      <c r="E164" s="81">
        <v>48247.487999999998</v>
      </c>
      <c r="F164" s="81">
        <v>58341.440000000002</v>
      </c>
      <c r="G164" s="81">
        <v>5721.9440000000004</v>
      </c>
      <c r="H164" s="81">
        <v>0</v>
      </c>
      <c r="I164" s="81">
        <v>5225.8649999999998</v>
      </c>
      <c r="J164" s="81">
        <v>0</v>
      </c>
      <c r="K164" s="81">
        <v>138.94999999999999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133871000000</v>
      </c>
      <c r="C165" s="81">
        <v>127151.086</v>
      </c>
      <c r="D165" s="81" t="s">
        <v>618</v>
      </c>
      <c r="E165" s="81">
        <v>48247.487999999998</v>
      </c>
      <c r="F165" s="81">
        <v>50956.165000000001</v>
      </c>
      <c r="G165" s="81">
        <v>6866.1059999999998</v>
      </c>
      <c r="H165" s="81">
        <v>0</v>
      </c>
      <c r="I165" s="81">
        <v>21072.877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144789000000</v>
      </c>
      <c r="C166" s="81">
        <v>144434.736</v>
      </c>
      <c r="D166" s="81" t="s">
        <v>719</v>
      </c>
      <c r="E166" s="81">
        <v>48247.487999999998</v>
      </c>
      <c r="F166" s="81">
        <v>50788.728000000003</v>
      </c>
      <c r="G166" s="81">
        <v>6682.6409999999996</v>
      </c>
      <c r="H166" s="81">
        <v>0</v>
      </c>
      <c r="I166" s="81">
        <v>38707.43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155284000000</v>
      </c>
      <c r="C167" s="81">
        <v>163269.80799999999</v>
      </c>
      <c r="D167" s="81" t="s">
        <v>720</v>
      </c>
      <c r="E167" s="81">
        <v>48247.487999999998</v>
      </c>
      <c r="F167" s="81">
        <v>58341.440000000002</v>
      </c>
      <c r="G167" s="81">
        <v>8508.4169999999995</v>
      </c>
      <c r="H167" s="81">
        <v>0</v>
      </c>
      <c r="I167" s="81">
        <v>48164.014000000003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156837000000</v>
      </c>
      <c r="C168" s="81">
        <v>150572.34700000001</v>
      </c>
      <c r="D168" s="81" t="s">
        <v>721</v>
      </c>
      <c r="E168" s="81">
        <v>48247.487999999998</v>
      </c>
      <c r="F168" s="81">
        <v>58341.440000000002</v>
      </c>
      <c r="G168" s="81">
        <v>7147.9129999999996</v>
      </c>
      <c r="H168" s="81">
        <v>0</v>
      </c>
      <c r="I168" s="81">
        <v>36827.055999999997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129115000000</v>
      </c>
      <c r="C169" s="81">
        <v>145593.59899999999</v>
      </c>
      <c r="D169" s="81" t="s">
        <v>722</v>
      </c>
      <c r="E169" s="81">
        <v>48247.487999999998</v>
      </c>
      <c r="F169" s="81">
        <v>50956.165000000001</v>
      </c>
      <c r="G169" s="81">
        <v>7355.7749999999996</v>
      </c>
      <c r="H169" s="81">
        <v>0</v>
      </c>
      <c r="I169" s="81">
        <v>39025.720999999998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129601000000</v>
      </c>
      <c r="C170" s="81">
        <v>120533.10799999999</v>
      </c>
      <c r="D170" s="81" t="s">
        <v>723</v>
      </c>
      <c r="E170" s="81">
        <v>48247.487999999998</v>
      </c>
      <c r="F170" s="81">
        <v>51598.362999999998</v>
      </c>
      <c r="G170" s="81">
        <v>6350.5879999999997</v>
      </c>
      <c r="H170" s="81">
        <v>0</v>
      </c>
      <c r="I170" s="81">
        <v>14315.248</v>
      </c>
      <c r="J170" s="81">
        <v>0</v>
      </c>
      <c r="K170" s="81">
        <v>21.420999999999999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131144000000</v>
      </c>
      <c r="C171" s="81">
        <v>117426.136</v>
      </c>
      <c r="D171" s="81" t="s">
        <v>724</v>
      </c>
      <c r="E171" s="81">
        <v>48247.487999999998</v>
      </c>
      <c r="F171" s="81">
        <v>58341.440000000002</v>
      </c>
      <c r="G171" s="81">
        <v>5721.9440000000004</v>
      </c>
      <c r="H171" s="81">
        <v>0</v>
      </c>
      <c r="I171" s="81">
        <v>4957.7150000000001</v>
      </c>
      <c r="J171" s="81">
        <v>0</v>
      </c>
      <c r="K171" s="81">
        <v>157.548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135732000000</v>
      </c>
      <c r="C172" s="81">
        <v>116984.802</v>
      </c>
      <c r="D172" s="81" t="s">
        <v>601</v>
      </c>
      <c r="E172" s="81">
        <v>48247.487999999998</v>
      </c>
      <c r="F172" s="81">
        <v>58341.440000000002</v>
      </c>
      <c r="G172" s="81">
        <v>5721.9440000000004</v>
      </c>
      <c r="H172" s="81">
        <v>0</v>
      </c>
      <c r="I172" s="81">
        <v>4394.6809999999996</v>
      </c>
      <c r="J172" s="81">
        <v>0</v>
      </c>
      <c r="K172" s="81">
        <v>279.24900000000002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1644350000000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124003000000</v>
      </c>
      <c r="C175" s="81">
        <v>116045.22199999999</v>
      </c>
      <c r="D175" s="81"/>
      <c r="E175" s="81">
        <v>48247.487999999998</v>
      </c>
      <c r="F175" s="81">
        <v>50788.728000000003</v>
      </c>
      <c r="G175" s="81">
        <v>5721.9440000000004</v>
      </c>
      <c r="H175" s="81">
        <v>0</v>
      </c>
      <c r="I175" s="81">
        <v>3512.748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156837000000</v>
      </c>
      <c r="C176" s="81">
        <v>163269.80799999999</v>
      </c>
      <c r="D176" s="81"/>
      <c r="E176" s="81">
        <v>48247.487999999998</v>
      </c>
      <c r="F176" s="81">
        <v>58341.440000000002</v>
      </c>
      <c r="G176" s="81">
        <v>8508.4169999999995</v>
      </c>
      <c r="H176" s="81">
        <v>0</v>
      </c>
      <c r="I176" s="81">
        <v>48164.014000000003</v>
      </c>
      <c r="J176" s="81">
        <v>0</v>
      </c>
      <c r="K176" s="81">
        <v>279.24900000000002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28898.04</v>
      </c>
      <c r="C179" s="81">
        <v>14785.02</v>
      </c>
      <c r="D179" s="81">
        <v>0</v>
      </c>
      <c r="E179" s="81">
        <v>43683.06</v>
      </c>
    </row>
    <row r="180" spans="1:5">
      <c r="A180" s="81" t="s">
        <v>564</v>
      </c>
      <c r="B180" s="81">
        <v>5.8</v>
      </c>
      <c r="C180" s="81">
        <v>2.97</v>
      </c>
      <c r="D180" s="81">
        <v>0</v>
      </c>
      <c r="E180" s="81">
        <v>8.77</v>
      </c>
    </row>
    <row r="181" spans="1:5">
      <c r="A181" s="81" t="s">
        <v>565</v>
      </c>
      <c r="B181" s="81">
        <v>5.8</v>
      </c>
      <c r="C181" s="81">
        <v>2.97</v>
      </c>
      <c r="D181" s="81">
        <v>0</v>
      </c>
      <c r="E181" s="81">
        <v>8.77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81"/>
  <sheetViews>
    <sheetView workbookViewId="0"/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4658.45</v>
      </c>
      <c r="C2" s="81">
        <v>935.02</v>
      </c>
      <c r="D2" s="81">
        <v>935.02</v>
      </c>
    </row>
    <row r="3" spans="1:7">
      <c r="A3" s="81" t="s">
        <v>312</v>
      </c>
      <c r="B3" s="81">
        <v>4658.45</v>
      </c>
      <c r="C3" s="81">
        <v>935.02</v>
      </c>
      <c r="D3" s="81">
        <v>935.02</v>
      </c>
    </row>
    <row r="4" spans="1:7">
      <c r="A4" s="81" t="s">
        <v>313</v>
      </c>
      <c r="B4" s="81">
        <v>9123.0300000000007</v>
      </c>
      <c r="C4" s="81">
        <v>1831.13</v>
      </c>
      <c r="D4" s="81">
        <v>1831.13</v>
      </c>
    </row>
    <row r="5" spans="1:7">
      <c r="A5" s="81" t="s">
        <v>314</v>
      </c>
      <c r="B5" s="81">
        <v>9123.0300000000007</v>
      </c>
      <c r="C5" s="81">
        <v>1831.13</v>
      </c>
      <c r="D5" s="81">
        <v>1831.13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2979.39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96.99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42.55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122.48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6.8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51.64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1627.42</v>
      </c>
      <c r="C28" s="81">
        <v>3031.04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419</v>
      </c>
      <c r="C55" s="81">
        <v>0.3</v>
      </c>
      <c r="D55" s="81">
        <v>0.36399999999999999</v>
      </c>
      <c r="E55" s="81">
        <v>0.38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419</v>
      </c>
      <c r="C57" s="81">
        <v>0.3</v>
      </c>
      <c r="D57" s="81">
        <v>0.36399999999999999</v>
      </c>
      <c r="E57" s="81">
        <v>0.38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419</v>
      </c>
      <c r="C59" s="81">
        <v>0.3</v>
      </c>
      <c r="D59" s="81">
        <v>0.36399999999999999</v>
      </c>
      <c r="E59" s="81">
        <v>0.38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419</v>
      </c>
      <c r="C61" s="81">
        <v>0.3</v>
      </c>
      <c r="D61" s="81">
        <v>0.36399999999999999</v>
      </c>
      <c r="E61" s="81">
        <v>0.38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419</v>
      </c>
      <c r="C63" s="81">
        <v>0.3</v>
      </c>
      <c r="D63" s="81">
        <v>0.36399999999999999</v>
      </c>
      <c r="E63" s="81">
        <v>0.38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419</v>
      </c>
      <c r="C64" s="81">
        <v>0.3</v>
      </c>
      <c r="D64" s="81">
        <v>0.36399999999999999</v>
      </c>
      <c r="E64" s="81">
        <v>0.38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419</v>
      </c>
      <c r="C65" s="81">
        <v>0.3</v>
      </c>
      <c r="D65" s="81">
        <v>0.36399999999999999</v>
      </c>
      <c r="E65" s="81">
        <v>0.38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419</v>
      </c>
      <c r="C66" s="81">
        <v>0.3</v>
      </c>
      <c r="D66" s="81">
        <v>0.36399999999999999</v>
      </c>
      <c r="E66" s="81">
        <v>0.38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419</v>
      </c>
      <c r="C67" s="81">
        <v>0.3</v>
      </c>
      <c r="D67" s="81">
        <v>0.36399999999999999</v>
      </c>
      <c r="E67" s="81">
        <v>0.38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419</v>
      </c>
      <c r="C68" s="81">
        <v>0.3</v>
      </c>
      <c r="D68" s="81">
        <v>0.36399999999999999</v>
      </c>
      <c r="E68" s="81">
        <v>0.38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419</v>
      </c>
      <c r="C69" s="81">
        <v>0.3</v>
      </c>
      <c r="D69" s="81">
        <v>0.36399999999999999</v>
      </c>
      <c r="E69" s="81">
        <v>0.38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419</v>
      </c>
      <c r="C70" s="81">
        <v>0.3</v>
      </c>
      <c r="D70" s="81">
        <v>0.36399999999999999</v>
      </c>
      <c r="E70" s="81">
        <v>0.38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419</v>
      </c>
      <c r="C71" s="81">
        <v>0.3</v>
      </c>
      <c r="D71" s="81">
        <v>0.36399999999999999</v>
      </c>
      <c r="E71" s="81">
        <v>0.38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419</v>
      </c>
      <c r="C72" s="81">
        <v>0.3</v>
      </c>
      <c r="D72" s="81">
        <v>0.36399999999999999</v>
      </c>
      <c r="E72" s="81">
        <v>0.38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419</v>
      </c>
      <c r="C73" s="81">
        <v>0.3</v>
      </c>
      <c r="D73" s="81">
        <v>0.36399999999999999</v>
      </c>
      <c r="E73" s="81">
        <v>0.38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419</v>
      </c>
      <c r="C74" s="81">
        <v>0.3</v>
      </c>
      <c r="D74" s="81">
        <v>0.36399999999999999</v>
      </c>
      <c r="E74" s="81">
        <v>0.38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419</v>
      </c>
      <c r="C75" s="81">
        <v>0.3</v>
      </c>
      <c r="D75" s="81">
        <v>0.36399999999999999</v>
      </c>
      <c r="E75" s="81">
        <v>0.38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419</v>
      </c>
      <c r="C76" s="81">
        <v>0.3</v>
      </c>
      <c r="D76" s="81">
        <v>0.36399999999999999</v>
      </c>
      <c r="E76" s="81">
        <v>0.38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419</v>
      </c>
      <c r="C77" s="81">
        <v>0.3</v>
      </c>
      <c r="D77" s="81">
        <v>0.36399999999999999</v>
      </c>
      <c r="E77" s="81">
        <v>0.38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419</v>
      </c>
      <c r="C78" s="81">
        <v>0.3</v>
      </c>
      <c r="D78" s="81">
        <v>0.36399999999999999</v>
      </c>
      <c r="E78" s="81">
        <v>0.38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419</v>
      </c>
      <c r="C79" s="81">
        <v>0.3</v>
      </c>
      <c r="D79" s="81">
        <v>0.36399999999999999</v>
      </c>
      <c r="E79" s="81">
        <v>0.38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419</v>
      </c>
      <c r="C80" s="81">
        <v>0.3</v>
      </c>
      <c r="D80" s="81">
        <v>0.36399999999999999</v>
      </c>
      <c r="E80" s="81">
        <v>0.38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419</v>
      </c>
      <c r="C81" s="81">
        <v>0.3</v>
      </c>
      <c r="D81" s="81">
        <v>0.36399999999999999</v>
      </c>
      <c r="E81" s="81">
        <v>0.38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419</v>
      </c>
      <c r="C82" s="81">
        <v>0.3</v>
      </c>
      <c r="D82" s="81">
        <v>0.36399999999999999</v>
      </c>
      <c r="E82" s="81">
        <v>0.38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424</v>
      </c>
      <c r="C83" s="81">
        <v>0.3</v>
      </c>
      <c r="D83" s="81">
        <v>0.27300000000000002</v>
      </c>
      <c r="E83" s="81">
        <v>0.28999999999999998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425</v>
      </c>
      <c r="C86" s="81">
        <v>65.28</v>
      </c>
      <c r="D86" s="81">
        <v>65.28</v>
      </c>
      <c r="E86" s="81">
        <v>2.58</v>
      </c>
      <c r="F86" s="81">
        <v>0.504</v>
      </c>
      <c r="G86" s="81">
        <v>0.49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426</v>
      </c>
      <c r="C87" s="81">
        <v>43.52</v>
      </c>
      <c r="D87" s="81">
        <v>43.52</v>
      </c>
      <c r="E87" s="81">
        <v>2.58</v>
      </c>
      <c r="F87" s="81">
        <v>0.504</v>
      </c>
      <c r="G87" s="81">
        <v>0.49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427</v>
      </c>
      <c r="C88" s="81">
        <v>65.28</v>
      </c>
      <c r="D88" s="81">
        <v>65.28</v>
      </c>
      <c r="E88" s="81">
        <v>2.58</v>
      </c>
      <c r="F88" s="81">
        <v>0.65400000000000003</v>
      </c>
      <c r="G88" s="81">
        <v>0.64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428</v>
      </c>
      <c r="C89" s="81">
        <v>43.52</v>
      </c>
      <c r="D89" s="81">
        <v>43.52</v>
      </c>
      <c r="E89" s="81">
        <v>2.58</v>
      </c>
      <c r="F89" s="81">
        <v>0.504</v>
      </c>
      <c r="G89" s="81">
        <v>0.49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425</v>
      </c>
      <c r="C90" s="81">
        <v>65.28</v>
      </c>
      <c r="D90" s="81">
        <v>65.28</v>
      </c>
      <c r="E90" s="81">
        <v>2.58</v>
      </c>
      <c r="F90" s="81">
        <v>0.504</v>
      </c>
      <c r="G90" s="81">
        <v>0.49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426</v>
      </c>
      <c r="C91" s="81">
        <v>43.52</v>
      </c>
      <c r="D91" s="81">
        <v>43.52</v>
      </c>
      <c r="E91" s="81">
        <v>2.58</v>
      </c>
      <c r="F91" s="81">
        <v>0.504</v>
      </c>
      <c r="G91" s="81">
        <v>0.49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427</v>
      </c>
      <c r="C92" s="81">
        <v>65.28</v>
      </c>
      <c r="D92" s="81">
        <v>65.28</v>
      </c>
      <c r="E92" s="81">
        <v>2.58</v>
      </c>
      <c r="F92" s="81">
        <v>0.65400000000000003</v>
      </c>
      <c r="G92" s="81">
        <v>0.64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428</v>
      </c>
      <c r="C93" s="81">
        <v>43.52</v>
      </c>
      <c r="D93" s="81">
        <v>43.52</v>
      </c>
      <c r="E93" s="81">
        <v>2.58</v>
      </c>
      <c r="F93" s="81">
        <v>0.504</v>
      </c>
      <c r="G93" s="81">
        <v>0.49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425</v>
      </c>
      <c r="C94" s="81">
        <v>65.28</v>
      </c>
      <c r="D94" s="81">
        <v>65.28</v>
      </c>
      <c r="E94" s="81">
        <v>2.58</v>
      </c>
      <c r="F94" s="81">
        <v>0.504</v>
      </c>
      <c r="G94" s="81">
        <v>0.49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426</v>
      </c>
      <c r="C95" s="81">
        <v>43.52</v>
      </c>
      <c r="D95" s="81">
        <v>43.52</v>
      </c>
      <c r="E95" s="81">
        <v>2.58</v>
      </c>
      <c r="F95" s="81">
        <v>0.504</v>
      </c>
      <c r="G95" s="81">
        <v>0.49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427</v>
      </c>
      <c r="C96" s="81">
        <v>65.28</v>
      </c>
      <c r="D96" s="81">
        <v>65.28</v>
      </c>
      <c r="E96" s="81">
        <v>2.58</v>
      </c>
      <c r="F96" s="81">
        <v>0.65400000000000003</v>
      </c>
      <c r="G96" s="81">
        <v>0.64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428</v>
      </c>
      <c r="C97" s="81">
        <v>43.52</v>
      </c>
      <c r="D97" s="81">
        <v>43.52</v>
      </c>
      <c r="E97" s="81">
        <v>2.58</v>
      </c>
      <c r="F97" s="81">
        <v>0.504</v>
      </c>
      <c r="G97" s="81">
        <v>0.49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2.58</v>
      </c>
      <c r="F98" s="81">
        <v>0.54900000000000004</v>
      </c>
      <c r="G98" s="81">
        <v>0.53500000000000003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2.58</v>
      </c>
      <c r="F99" s="81">
        <v>0.65400000000000003</v>
      </c>
      <c r="G99" s="81">
        <v>0.64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2.58</v>
      </c>
      <c r="F100" s="81">
        <v>0.504</v>
      </c>
      <c r="G100" s="81">
        <v>0.49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483266.1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113460.71</v>
      </c>
      <c r="D106" s="81">
        <v>90615.99</v>
      </c>
      <c r="E106" s="81">
        <v>22844.720000000001</v>
      </c>
      <c r="F106" s="81">
        <v>0.8</v>
      </c>
      <c r="G106" s="81">
        <v>5.58</v>
      </c>
    </row>
    <row r="107" spans="1:11">
      <c r="A107" s="81" t="s">
        <v>378</v>
      </c>
      <c r="B107" s="81" t="s">
        <v>508</v>
      </c>
      <c r="C107" s="81">
        <v>157382.46</v>
      </c>
      <c r="D107" s="81">
        <v>125694.33</v>
      </c>
      <c r="E107" s="81">
        <v>31688.13</v>
      </c>
      <c r="F107" s="81">
        <v>0.8</v>
      </c>
      <c r="G107" s="81">
        <v>4.8600000000000003</v>
      </c>
    </row>
    <row r="108" spans="1:11">
      <c r="A108" s="81" t="s">
        <v>379</v>
      </c>
      <c r="B108" s="81" t="s">
        <v>508</v>
      </c>
      <c r="C108" s="81">
        <v>154065.92000000001</v>
      </c>
      <c r="D108" s="81">
        <v>123045.56</v>
      </c>
      <c r="E108" s="81">
        <v>31020.36</v>
      </c>
      <c r="F108" s="81">
        <v>0.8</v>
      </c>
      <c r="G108" s="81">
        <v>5.54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57022.1</v>
      </c>
      <c r="D126" s="81">
        <v>0.99</v>
      </c>
    </row>
    <row r="127" spans="1:4">
      <c r="A127" s="81" t="s">
        <v>404</v>
      </c>
      <c r="B127" s="81" t="s">
        <v>452</v>
      </c>
      <c r="C127" s="81">
        <v>52950.67</v>
      </c>
      <c r="D127" s="81">
        <v>0.99</v>
      </c>
    </row>
    <row r="128" spans="1:4">
      <c r="A128" s="81" t="s">
        <v>405</v>
      </c>
      <c r="B128" s="81" t="s">
        <v>452</v>
      </c>
      <c r="C128" s="81">
        <v>53269.49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6.85</v>
      </c>
      <c r="F131" s="81">
        <v>17944.71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1388.3</v>
      </c>
      <c r="E132" s="81">
        <v>9.51</v>
      </c>
      <c r="F132" s="81">
        <v>21835.01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1572.42</v>
      </c>
      <c r="E133" s="81">
        <v>9.31</v>
      </c>
      <c r="F133" s="81">
        <v>24209.54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2843.22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58856.274299999997</v>
      </c>
      <c r="C143" s="81">
        <v>62.839199999999998</v>
      </c>
      <c r="D143" s="81">
        <v>197.07339999999999</v>
      </c>
      <c r="E143" s="81">
        <v>0</v>
      </c>
      <c r="F143" s="81">
        <v>6.9999999999999999E-4</v>
      </c>
      <c r="G143" s="81">
        <v>39521.440999999999</v>
      </c>
      <c r="H143" s="81">
        <v>21818.538199999999</v>
      </c>
    </row>
    <row r="144" spans="1:8">
      <c r="A144" s="81" t="s">
        <v>517</v>
      </c>
      <c r="B144" s="81">
        <v>49670.702799999999</v>
      </c>
      <c r="C144" s="81">
        <v>53.611400000000003</v>
      </c>
      <c r="D144" s="81">
        <v>178.43899999999999</v>
      </c>
      <c r="E144" s="81">
        <v>0</v>
      </c>
      <c r="F144" s="81">
        <v>6.9999999999999999E-4</v>
      </c>
      <c r="G144" s="81">
        <v>35788.2022</v>
      </c>
      <c r="H144" s="81">
        <v>18502.533200000002</v>
      </c>
    </row>
    <row r="145" spans="1:19">
      <c r="A145" s="81" t="s">
        <v>518</v>
      </c>
      <c r="B145" s="81">
        <v>46118.488299999997</v>
      </c>
      <c r="C145" s="81">
        <v>51.592300000000002</v>
      </c>
      <c r="D145" s="81">
        <v>203.6482</v>
      </c>
      <c r="E145" s="81">
        <v>0</v>
      </c>
      <c r="F145" s="81">
        <v>6.9999999999999999E-4</v>
      </c>
      <c r="G145" s="81">
        <v>40855.156600000002</v>
      </c>
      <c r="H145" s="81">
        <v>17458.612499999999</v>
      </c>
    </row>
    <row r="146" spans="1:19">
      <c r="A146" s="81" t="s">
        <v>519</v>
      </c>
      <c r="B146" s="81">
        <v>32859.0092</v>
      </c>
      <c r="C146" s="81">
        <v>38.346200000000003</v>
      </c>
      <c r="D146" s="81">
        <v>178.30260000000001</v>
      </c>
      <c r="E146" s="81">
        <v>0</v>
      </c>
      <c r="F146" s="81">
        <v>5.9999999999999995E-4</v>
      </c>
      <c r="G146" s="81">
        <v>35778.181499999999</v>
      </c>
      <c r="H146" s="81">
        <v>12683.346799999999</v>
      </c>
    </row>
    <row r="147" spans="1:19">
      <c r="A147" s="81" t="s">
        <v>286</v>
      </c>
      <c r="B147" s="81">
        <v>28626.121800000001</v>
      </c>
      <c r="C147" s="81">
        <v>34.860100000000003</v>
      </c>
      <c r="D147" s="81">
        <v>185.74539999999999</v>
      </c>
      <c r="E147" s="81">
        <v>0</v>
      </c>
      <c r="F147" s="81">
        <v>5.9999999999999995E-4</v>
      </c>
      <c r="G147" s="81">
        <v>37277.447800000002</v>
      </c>
      <c r="H147" s="81">
        <v>11273.1772</v>
      </c>
    </row>
    <row r="148" spans="1:19">
      <c r="A148" s="81" t="s">
        <v>520</v>
      </c>
      <c r="B148" s="81">
        <v>28713.233</v>
      </c>
      <c r="C148" s="81">
        <v>35.6586</v>
      </c>
      <c r="D148" s="81">
        <v>200.79570000000001</v>
      </c>
      <c r="E148" s="81">
        <v>0</v>
      </c>
      <c r="F148" s="81">
        <v>6.9999999999999999E-4</v>
      </c>
      <c r="G148" s="81">
        <v>40300.2117</v>
      </c>
      <c r="H148" s="81">
        <v>11414.027899999999</v>
      </c>
    </row>
    <row r="149" spans="1:19">
      <c r="A149" s="81" t="s">
        <v>521</v>
      </c>
      <c r="B149" s="81">
        <v>28449.6976</v>
      </c>
      <c r="C149" s="81">
        <v>35.396299999999997</v>
      </c>
      <c r="D149" s="81">
        <v>200.31229999999999</v>
      </c>
      <c r="E149" s="81">
        <v>0</v>
      </c>
      <c r="F149" s="81">
        <v>6.9999999999999999E-4</v>
      </c>
      <c r="G149" s="81">
        <v>40203.395100000002</v>
      </c>
      <c r="H149" s="81">
        <v>11319.268099999999</v>
      </c>
    </row>
    <row r="150" spans="1:19">
      <c r="A150" s="81" t="s">
        <v>522</v>
      </c>
      <c r="B150" s="81">
        <v>30143.3066</v>
      </c>
      <c r="C150" s="81">
        <v>37.061799999999998</v>
      </c>
      <c r="D150" s="81">
        <v>202.9982</v>
      </c>
      <c r="E150" s="81">
        <v>0</v>
      </c>
      <c r="F150" s="81">
        <v>6.9999999999999999E-4</v>
      </c>
      <c r="G150" s="81">
        <v>40741.104399999997</v>
      </c>
      <c r="H150" s="81">
        <v>11925.1477</v>
      </c>
    </row>
    <row r="151" spans="1:19">
      <c r="A151" s="81" t="s">
        <v>523</v>
      </c>
      <c r="B151" s="81">
        <v>29491.753199999999</v>
      </c>
      <c r="C151" s="81">
        <v>35.109000000000002</v>
      </c>
      <c r="D151" s="81">
        <v>174.51560000000001</v>
      </c>
      <c r="E151" s="81">
        <v>0</v>
      </c>
      <c r="F151" s="81">
        <v>5.9999999999999995E-4</v>
      </c>
      <c r="G151" s="81">
        <v>35021.040999999997</v>
      </c>
      <c r="H151" s="81">
        <v>11490.152899999999</v>
      </c>
    </row>
    <row r="152" spans="1:19">
      <c r="A152" s="81" t="s">
        <v>524</v>
      </c>
      <c r="B152" s="81">
        <v>38953.054100000001</v>
      </c>
      <c r="C152" s="81">
        <v>44.462299999999999</v>
      </c>
      <c r="D152" s="81">
        <v>190.5402</v>
      </c>
      <c r="E152" s="81">
        <v>0</v>
      </c>
      <c r="F152" s="81">
        <v>6.9999999999999999E-4</v>
      </c>
      <c r="G152" s="81">
        <v>38229.801899999999</v>
      </c>
      <c r="H152" s="81">
        <v>14882.385200000001</v>
      </c>
    </row>
    <row r="153" spans="1:19">
      <c r="A153" s="81" t="s">
        <v>525</v>
      </c>
      <c r="B153" s="81">
        <v>49556.226900000001</v>
      </c>
      <c r="C153" s="81">
        <v>54.253300000000003</v>
      </c>
      <c r="D153" s="81">
        <v>194.04179999999999</v>
      </c>
      <c r="E153" s="81">
        <v>0</v>
      </c>
      <c r="F153" s="81">
        <v>6.9999999999999999E-4</v>
      </c>
      <c r="G153" s="81">
        <v>38922.148999999998</v>
      </c>
      <c r="H153" s="81">
        <v>18577.682799999999</v>
      </c>
    </row>
    <row r="154" spans="1:19">
      <c r="A154" s="81" t="s">
        <v>526</v>
      </c>
      <c r="B154" s="81">
        <v>55127.594100000002</v>
      </c>
      <c r="C154" s="81">
        <v>59.383000000000003</v>
      </c>
      <c r="D154" s="81">
        <v>195.56899999999999</v>
      </c>
      <c r="E154" s="81">
        <v>0</v>
      </c>
      <c r="F154" s="81">
        <v>6.9999999999999999E-4</v>
      </c>
      <c r="G154" s="81">
        <v>39223.126600000003</v>
      </c>
      <c r="H154" s="81">
        <v>20517.052299999999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476565.46179999999</v>
      </c>
      <c r="C156" s="81">
        <v>542.57370000000003</v>
      </c>
      <c r="D156" s="81">
        <v>2301.9814999999999</v>
      </c>
      <c r="E156" s="81">
        <v>0</v>
      </c>
      <c r="F156" s="81">
        <v>8.0999999999999996E-3</v>
      </c>
      <c r="G156" s="81">
        <v>461861.25890000002</v>
      </c>
      <c r="H156" s="81">
        <v>181861.92480000001</v>
      </c>
    </row>
    <row r="157" spans="1:19">
      <c r="A157" s="81" t="s">
        <v>528</v>
      </c>
      <c r="B157" s="81">
        <v>28449.6976</v>
      </c>
      <c r="C157" s="81">
        <v>34.860100000000003</v>
      </c>
      <c r="D157" s="81">
        <v>174.51560000000001</v>
      </c>
      <c r="E157" s="81">
        <v>0</v>
      </c>
      <c r="F157" s="81">
        <v>5.9999999999999995E-4</v>
      </c>
      <c r="G157" s="81">
        <v>35021.040999999997</v>
      </c>
      <c r="H157" s="81">
        <v>11273.1772</v>
      </c>
    </row>
    <row r="158" spans="1:19">
      <c r="A158" s="81" t="s">
        <v>529</v>
      </c>
      <c r="B158" s="81">
        <v>58856.274299999997</v>
      </c>
      <c r="C158" s="81">
        <v>62.839199999999998</v>
      </c>
      <c r="D158" s="81">
        <v>203.6482</v>
      </c>
      <c r="E158" s="81">
        <v>0</v>
      </c>
      <c r="F158" s="81">
        <v>6.9999999999999999E-4</v>
      </c>
      <c r="G158" s="81">
        <v>40855.156600000002</v>
      </c>
      <c r="H158" s="81">
        <v>21818.538199999999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139258000000</v>
      </c>
      <c r="C161" s="81">
        <v>120243.515</v>
      </c>
      <c r="D161" s="81" t="s">
        <v>725</v>
      </c>
      <c r="E161" s="81">
        <v>48247.487999999998</v>
      </c>
      <c r="F161" s="81">
        <v>58341.440000000002</v>
      </c>
      <c r="G161" s="81">
        <v>5591.5450000000001</v>
      </c>
      <c r="H161" s="81">
        <v>0</v>
      </c>
      <c r="I161" s="81">
        <v>5002.415</v>
      </c>
      <c r="J161" s="81">
        <v>2729.127</v>
      </c>
      <c r="K161" s="81">
        <v>331.5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126104000000</v>
      </c>
      <c r="C162" s="81">
        <v>118029.755</v>
      </c>
      <c r="D162" s="81" t="s">
        <v>726</v>
      </c>
      <c r="E162" s="81">
        <v>48247.487999999998</v>
      </c>
      <c r="F162" s="81">
        <v>58341.440000000002</v>
      </c>
      <c r="G162" s="81">
        <v>5591.5450000000001</v>
      </c>
      <c r="H162" s="81">
        <v>0</v>
      </c>
      <c r="I162" s="81">
        <v>2712.1770000000001</v>
      </c>
      <c r="J162" s="81">
        <v>2729.127</v>
      </c>
      <c r="K162" s="81">
        <v>407.97800000000001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143958000000</v>
      </c>
      <c r="C163" s="81">
        <v>116150.51</v>
      </c>
      <c r="D163" s="81" t="s">
        <v>727</v>
      </c>
      <c r="E163" s="81">
        <v>48247.487999999998</v>
      </c>
      <c r="F163" s="81">
        <v>58341.440000000002</v>
      </c>
      <c r="G163" s="81">
        <v>5591.5450000000001</v>
      </c>
      <c r="H163" s="81">
        <v>0</v>
      </c>
      <c r="I163" s="81">
        <v>3814.4679999999998</v>
      </c>
      <c r="J163" s="81">
        <v>0</v>
      </c>
      <c r="K163" s="81">
        <v>155.56899999999999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126068000000</v>
      </c>
      <c r="C164" s="81">
        <v>118209.398</v>
      </c>
      <c r="D164" s="81" t="s">
        <v>728</v>
      </c>
      <c r="E164" s="81">
        <v>48247.487999999998</v>
      </c>
      <c r="F164" s="81">
        <v>58341.440000000002</v>
      </c>
      <c r="G164" s="81">
        <v>5591.5450000000001</v>
      </c>
      <c r="H164" s="81">
        <v>0</v>
      </c>
      <c r="I164" s="81">
        <v>5951.0349999999999</v>
      </c>
      <c r="J164" s="81">
        <v>0</v>
      </c>
      <c r="K164" s="81">
        <v>77.89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131351000000</v>
      </c>
      <c r="C165" s="81">
        <v>123135.788</v>
      </c>
      <c r="D165" s="81" t="s">
        <v>729</v>
      </c>
      <c r="E165" s="81">
        <v>48247.487999999998</v>
      </c>
      <c r="F165" s="81">
        <v>51598.362999999998</v>
      </c>
      <c r="G165" s="81">
        <v>6717.6279999999997</v>
      </c>
      <c r="H165" s="81">
        <v>0</v>
      </c>
      <c r="I165" s="81">
        <v>16563.859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142002000000</v>
      </c>
      <c r="C166" s="81">
        <v>141187.96299999999</v>
      </c>
      <c r="D166" s="81" t="s">
        <v>730</v>
      </c>
      <c r="E166" s="81">
        <v>48247.487999999998</v>
      </c>
      <c r="F166" s="81">
        <v>50956.165000000001</v>
      </c>
      <c r="G166" s="81">
        <v>7838.1790000000001</v>
      </c>
      <c r="H166" s="81">
        <v>0</v>
      </c>
      <c r="I166" s="81">
        <v>34137.680999999997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141661000000</v>
      </c>
      <c r="C167" s="81">
        <v>141621.19399999999</v>
      </c>
      <c r="D167" s="81" t="s">
        <v>584</v>
      </c>
      <c r="E167" s="81">
        <v>48247.487999999998</v>
      </c>
      <c r="F167" s="81">
        <v>50956.165000000001</v>
      </c>
      <c r="G167" s="81">
        <v>8682.8389999999999</v>
      </c>
      <c r="H167" s="81">
        <v>0</v>
      </c>
      <c r="I167" s="81">
        <v>33726.252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143556000000</v>
      </c>
      <c r="C168" s="81">
        <v>136607.86799999999</v>
      </c>
      <c r="D168" s="81" t="s">
        <v>731</v>
      </c>
      <c r="E168" s="81">
        <v>48247.487999999998</v>
      </c>
      <c r="F168" s="81">
        <v>51598.362999999998</v>
      </c>
      <c r="G168" s="81">
        <v>7432.8689999999997</v>
      </c>
      <c r="H168" s="81">
        <v>0</v>
      </c>
      <c r="I168" s="81">
        <v>29320.698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123400000000</v>
      </c>
      <c r="C169" s="81">
        <v>117660.73</v>
      </c>
      <c r="D169" s="81" t="s">
        <v>732</v>
      </c>
      <c r="E169" s="81">
        <v>48247.487999999998</v>
      </c>
      <c r="F169" s="81">
        <v>58341.440000000002</v>
      </c>
      <c r="G169" s="81">
        <v>5591.5450000000001</v>
      </c>
      <c r="H169" s="81">
        <v>0</v>
      </c>
      <c r="I169" s="81">
        <v>5309.201</v>
      </c>
      <c r="J169" s="81">
        <v>0</v>
      </c>
      <c r="K169" s="81">
        <v>171.05500000000001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134707000000</v>
      </c>
      <c r="C170" s="81">
        <v>120734.83</v>
      </c>
      <c r="D170" s="81" t="s">
        <v>733</v>
      </c>
      <c r="E170" s="81">
        <v>48247.487999999998</v>
      </c>
      <c r="F170" s="81">
        <v>58341.440000000002</v>
      </c>
      <c r="G170" s="81">
        <v>5591.5450000000001</v>
      </c>
      <c r="H170" s="81">
        <v>0</v>
      </c>
      <c r="I170" s="81">
        <v>5682.3549999999996</v>
      </c>
      <c r="J170" s="81">
        <v>2729.127</v>
      </c>
      <c r="K170" s="81">
        <v>142.874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137146000000</v>
      </c>
      <c r="C171" s="81">
        <v>121147.14</v>
      </c>
      <c r="D171" s="81" t="s">
        <v>734</v>
      </c>
      <c r="E171" s="81">
        <v>48247.487999999998</v>
      </c>
      <c r="F171" s="81">
        <v>58341.440000000002</v>
      </c>
      <c r="G171" s="81">
        <v>5591.5450000000001</v>
      </c>
      <c r="H171" s="81">
        <v>0</v>
      </c>
      <c r="I171" s="81">
        <v>6040.5739999999996</v>
      </c>
      <c r="J171" s="81">
        <v>2729.127</v>
      </c>
      <c r="K171" s="81">
        <v>196.965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138207000000</v>
      </c>
      <c r="C172" s="81">
        <v>117545.609</v>
      </c>
      <c r="D172" s="81" t="s">
        <v>735</v>
      </c>
      <c r="E172" s="81">
        <v>48247.487999999998</v>
      </c>
      <c r="F172" s="81">
        <v>58341.440000000002</v>
      </c>
      <c r="G172" s="81">
        <v>5591.5450000000001</v>
      </c>
      <c r="H172" s="81">
        <v>0</v>
      </c>
      <c r="I172" s="81">
        <v>2386.98</v>
      </c>
      <c r="J172" s="81">
        <v>2729.127</v>
      </c>
      <c r="K172" s="81">
        <v>249.029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1627420000000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123400000000</v>
      </c>
      <c r="C175" s="81">
        <v>116150.51</v>
      </c>
      <c r="D175" s="81"/>
      <c r="E175" s="81">
        <v>48247.487999999998</v>
      </c>
      <c r="F175" s="81">
        <v>50956.165000000001</v>
      </c>
      <c r="G175" s="81">
        <v>5591.5450000000001</v>
      </c>
      <c r="H175" s="81">
        <v>0</v>
      </c>
      <c r="I175" s="81">
        <v>2386.98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143958000000</v>
      </c>
      <c r="C176" s="81">
        <v>141621.19399999999</v>
      </c>
      <c r="D176" s="81"/>
      <c r="E176" s="81">
        <v>48247.487999999998</v>
      </c>
      <c r="F176" s="81">
        <v>58341.440000000002</v>
      </c>
      <c r="G176" s="81">
        <v>8682.8389999999999</v>
      </c>
      <c r="H176" s="81">
        <v>0</v>
      </c>
      <c r="I176" s="81">
        <v>34137.680999999997</v>
      </c>
      <c r="J176" s="81">
        <v>2729.127</v>
      </c>
      <c r="K176" s="81">
        <v>407.97800000000001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46448.39</v>
      </c>
      <c r="C179" s="81">
        <v>12500.64</v>
      </c>
      <c r="D179" s="81">
        <v>0</v>
      </c>
      <c r="E179" s="81">
        <v>58949.04</v>
      </c>
    </row>
    <row r="180" spans="1:5">
      <c r="A180" s="81" t="s">
        <v>564</v>
      </c>
      <c r="B180" s="81">
        <v>9.32</v>
      </c>
      <c r="C180" s="81">
        <v>2.5099999999999998</v>
      </c>
      <c r="D180" s="81">
        <v>0</v>
      </c>
      <c r="E180" s="81">
        <v>11.83</v>
      </c>
    </row>
    <row r="181" spans="1:5">
      <c r="A181" s="81" t="s">
        <v>565</v>
      </c>
      <c r="B181" s="81">
        <v>9.32</v>
      </c>
      <c r="C181" s="81">
        <v>2.5099999999999998</v>
      </c>
      <c r="D181" s="81">
        <v>0</v>
      </c>
      <c r="E181" s="81">
        <v>11.83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3" sqref="A3:S20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0.83203125" style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95</v>
      </c>
      <c r="D2" s="13" t="s">
        <v>212</v>
      </c>
      <c r="E2" s="13" t="s">
        <v>213</v>
      </c>
      <c r="F2" s="12" t="s">
        <v>211</v>
      </c>
      <c r="G2" s="12" t="s">
        <v>214</v>
      </c>
      <c r="H2" s="12" t="s">
        <v>215</v>
      </c>
      <c r="I2" s="14" t="s">
        <v>216</v>
      </c>
      <c r="J2" s="14" t="s">
        <v>6</v>
      </c>
      <c r="K2" s="14" t="s">
        <v>217</v>
      </c>
      <c r="L2" s="14" t="s">
        <v>218</v>
      </c>
      <c r="M2" s="14" t="s">
        <v>219</v>
      </c>
      <c r="N2" s="42" t="s">
        <v>210</v>
      </c>
      <c r="O2" s="14" t="s">
        <v>209</v>
      </c>
      <c r="P2" s="14" t="s">
        <v>220</v>
      </c>
      <c r="Q2" s="14" t="s">
        <v>208</v>
      </c>
      <c r="R2" s="14" t="s">
        <v>207</v>
      </c>
      <c r="S2" s="14" t="s">
        <v>57</v>
      </c>
    </row>
    <row r="3" spans="1:19">
      <c r="A3" s="2" t="s">
        <v>267</v>
      </c>
      <c r="B3" s="2" t="s">
        <v>3</v>
      </c>
      <c r="C3" s="2">
        <v>1</v>
      </c>
      <c r="D3" s="3">
        <v>207.34</v>
      </c>
      <c r="E3" s="3">
        <v>568.77</v>
      </c>
      <c r="F3" s="66">
        <v>2.7431754605961221</v>
      </c>
      <c r="G3" s="67">
        <v>136.91999999999999</v>
      </c>
      <c r="H3" s="67">
        <v>65.28</v>
      </c>
      <c r="I3" s="4">
        <v>18.580625981289309</v>
      </c>
      <c r="J3" s="4">
        <v>11.15893513</v>
      </c>
      <c r="K3" s="4">
        <v>10.76</v>
      </c>
      <c r="L3" s="4">
        <v>8.0701999999999998</v>
      </c>
      <c r="M3" s="4">
        <v>0</v>
      </c>
      <c r="N3" s="5">
        <v>0</v>
      </c>
      <c r="O3" s="4">
        <v>10</v>
      </c>
      <c r="P3" s="4">
        <v>0</v>
      </c>
      <c r="Q3" s="4">
        <v>111.5893513</v>
      </c>
      <c r="R3" s="4">
        <v>0</v>
      </c>
      <c r="S3" s="4">
        <v>0.26200255685944424</v>
      </c>
    </row>
    <row r="4" spans="1:19">
      <c r="A4" s="2" t="s">
        <v>270</v>
      </c>
      <c r="B4" s="2" t="s">
        <v>3</v>
      </c>
      <c r="C4" s="2">
        <v>1</v>
      </c>
      <c r="D4" s="3">
        <v>131.26</v>
      </c>
      <c r="E4" s="3">
        <v>360.08</v>
      </c>
      <c r="F4" s="66">
        <v>2.7432576565595004</v>
      </c>
      <c r="G4" s="67">
        <v>91.28</v>
      </c>
      <c r="H4" s="67">
        <v>43.52</v>
      </c>
      <c r="I4" s="4">
        <v>18.580625981289312</v>
      </c>
      <c r="J4" s="4">
        <v>7.0643475699999989</v>
      </c>
      <c r="K4" s="4">
        <v>10.76</v>
      </c>
      <c r="L4" s="4">
        <v>8.0698000000000008</v>
      </c>
      <c r="M4" s="4">
        <v>0</v>
      </c>
      <c r="N4" s="5">
        <v>0</v>
      </c>
      <c r="O4" s="4">
        <v>10</v>
      </c>
      <c r="P4" s="4">
        <v>0</v>
      </c>
      <c r="Q4" s="4">
        <v>70.643475699999982</v>
      </c>
      <c r="R4" s="4">
        <v>0</v>
      </c>
      <c r="S4" s="4">
        <v>0.27590015971440818</v>
      </c>
    </row>
    <row r="5" spans="1:19">
      <c r="A5" s="2" t="s">
        <v>273</v>
      </c>
      <c r="B5" s="2" t="s">
        <v>3</v>
      </c>
      <c r="C5" s="2">
        <v>1</v>
      </c>
      <c r="D5" s="3">
        <v>207.34</v>
      </c>
      <c r="E5" s="3">
        <v>568.77</v>
      </c>
      <c r="F5" s="66">
        <v>2.7431754605961221</v>
      </c>
      <c r="G5" s="67">
        <v>136.91999999999999</v>
      </c>
      <c r="H5" s="67">
        <v>65.28</v>
      </c>
      <c r="I5" s="4">
        <v>18.580625981289309</v>
      </c>
      <c r="J5" s="4">
        <v>11.15893513</v>
      </c>
      <c r="K5" s="4">
        <v>10.76</v>
      </c>
      <c r="L5" s="4">
        <v>8.0701000000000001</v>
      </c>
      <c r="M5" s="4">
        <v>0</v>
      </c>
      <c r="N5" s="5">
        <v>0</v>
      </c>
      <c r="O5" s="4">
        <v>10</v>
      </c>
      <c r="P5" s="4">
        <v>0</v>
      </c>
      <c r="Q5" s="4">
        <v>111.5893513</v>
      </c>
      <c r="R5" s="4">
        <v>0</v>
      </c>
      <c r="S5" s="4">
        <v>0.26200255685944424</v>
      </c>
    </row>
    <row r="6" spans="1:19">
      <c r="A6" s="2" t="s">
        <v>276</v>
      </c>
      <c r="B6" s="2" t="s">
        <v>3</v>
      </c>
      <c r="C6" s="2">
        <v>1</v>
      </c>
      <c r="D6" s="3">
        <v>131.25</v>
      </c>
      <c r="E6" s="3">
        <v>360.05</v>
      </c>
      <c r="F6" s="66">
        <v>2.7432380952380955</v>
      </c>
      <c r="G6" s="67">
        <v>91.28</v>
      </c>
      <c r="H6" s="67">
        <v>43.52</v>
      </c>
      <c r="I6" s="4">
        <v>18.580625981289309</v>
      </c>
      <c r="J6" s="4">
        <v>7.0638093749999999</v>
      </c>
      <c r="K6" s="4">
        <v>10.76</v>
      </c>
      <c r="L6" s="4">
        <v>8.0698000000000008</v>
      </c>
      <c r="M6" s="4">
        <v>0</v>
      </c>
      <c r="N6" s="5">
        <v>0</v>
      </c>
      <c r="O6" s="4">
        <v>10</v>
      </c>
      <c r="P6" s="4">
        <v>0</v>
      </c>
      <c r="Q6" s="4">
        <v>70.638093749999996</v>
      </c>
      <c r="R6" s="4">
        <v>0</v>
      </c>
      <c r="S6" s="4">
        <v>0.2759231482015389</v>
      </c>
    </row>
    <row r="7" spans="1:19">
      <c r="A7" s="2" t="s">
        <v>281</v>
      </c>
      <c r="B7" s="2" t="s">
        <v>3</v>
      </c>
      <c r="C7" s="2">
        <v>1</v>
      </c>
      <c r="D7" s="3">
        <v>983.54</v>
      </c>
      <c r="E7" s="3">
        <v>2698.04</v>
      </c>
      <c r="F7" s="66">
        <v>2.7431929560566934</v>
      </c>
      <c r="G7" s="3">
        <v>0</v>
      </c>
      <c r="H7" s="3">
        <v>0</v>
      </c>
      <c r="I7" s="4">
        <v>18.580625981289312</v>
      </c>
      <c r="J7" s="4">
        <v>52.933631029999994</v>
      </c>
      <c r="K7" s="4">
        <v>10.76</v>
      </c>
      <c r="L7" s="4">
        <v>8.07</v>
      </c>
      <c r="M7" s="4">
        <v>0</v>
      </c>
      <c r="N7" s="5">
        <v>37.475460000000005</v>
      </c>
      <c r="O7" s="4">
        <v>10</v>
      </c>
      <c r="P7" s="4">
        <v>0</v>
      </c>
      <c r="Q7" s="4">
        <v>529.33631029999992</v>
      </c>
      <c r="R7" s="4">
        <v>0</v>
      </c>
      <c r="S7" s="4">
        <v>0</v>
      </c>
    </row>
    <row r="8" spans="1:19">
      <c r="A8" s="2" t="s">
        <v>268</v>
      </c>
      <c r="B8" s="2" t="s">
        <v>3</v>
      </c>
      <c r="C8" s="2">
        <v>1</v>
      </c>
      <c r="D8" s="3">
        <v>207.34</v>
      </c>
      <c r="E8" s="3">
        <v>568.77</v>
      </c>
      <c r="F8" s="66">
        <v>2.7431754605961221</v>
      </c>
      <c r="G8" s="67">
        <v>136.91999999999999</v>
      </c>
      <c r="H8" s="67">
        <v>65.28</v>
      </c>
      <c r="I8" s="4">
        <v>18.580625981289309</v>
      </c>
      <c r="J8" s="4">
        <v>11.15893513</v>
      </c>
      <c r="K8" s="4">
        <v>10.76</v>
      </c>
      <c r="L8" s="4">
        <v>8.0701999999999998</v>
      </c>
      <c r="M8" s="4">
        <v>0</v>
      </c>
      <c r="N8" s="5">
        <v>0</v>
      </c>
      <c r="O8" s="4">
        <v>10</v>
      </c>
      <c r="P8" s="4">
        <v>0</v>
      </c>
      <c r="Q8" s="4">
        <v>111.5893513</v>
      </c>
      <c r="R8" s="4">
        <v>0</v>
      </c>
      <c r="S8" s="4">
        <v>0.26200255685944424</v>
      </c>
    </row>
    <row r="9" spans="1:19">
      <c r="A9" s="2" t="s">
        <v>271</v>
      </c>
      <c r="B9" s="2" t="s">
        <v>3</v>
      </c>
      <c r="C9" s="2">
        <v>1</v>
      </c>
      <c r="D9" s="3">
        <v>131.26</v>
      </c>
      <c r="E9" s="3">
        <v>360.08</v>
      </c>
      <c r="F9" s="66">
        <v>2.7432576565595004</v>
      </c>
      <c r="G9" s="67">
        <v>91.28</v>
      </c>
      <c r="H9" s="67">
        <v>43.52</v>
      </c>
      <c r="I9" s="4">
        <v>18.580625981289312</v>
      </c>
      <c r="J9" s="4">
        <v>7.0643475699999989</v>
      </c>
      <c r="K9" s="4">
        <v>10.76</v>
      </c>
      <c r="L9" s="4">
        <v>8.0698000000000008</v>
      </c>
      <c r="M9" s="4">
        <v>0</v>
      </c>
      <c r="N9" s="5">
        <v>0</v>
      </c>
      <c r="O9" s="4">
        <v>10</v>
      </c>
      <c r="P9" s="4">
        <v>0</v>
      </c>
      <c r="Q9" s="4">
        <v>70.643475699999982</v>
      </c>
      <c r="R9" s="4">
        <v>0</v>
      </c>
      <c r="S9" s="4">
        <v>0.27590015971440818</v>
      </c>
    </row>
    <row r="10" spans="1:19">
      <c r="A10" s="2" t="s">
        <v>274</v>
      </c>
      <c r="B10" s="2" t="s">
        <v>3</v>
      </c>
      <c r="C10" s="2">
        <v>1</v>
      </c>
      <c r="D10" s="3">
        <v>207.34</v>
      </c>
      <c r="E10" s="3">
        <v>568.77</v>
      </c>
      <c r="F10" s="66">
        <v>2.7431754605961221</v>
      </c>
      <c r="G10" s="67">
        <v>136.91999999999999</v>
      </c>
      <c r="H10" s="67">
        <v>65.28</v>
      </c>
      <c r="I10" s="4">
        <v>18.580625981289309</v>
      </c>
      <c r="J10" s="4">
        <v>11.15893513</v>
      </c>
      <c r="K10" s="4">
        <v>10.76</v>
      </c>
      <c r="L10" s="4">
        <v>8.0701000000000001</v>
      </c>
      <c r="M10" s="4">
        <v>0</v>
      </c>
      <c r="N10" s="5">
        <v>0</v>
      </c>
      <c r="O10" s="4">
        <v>10</v>
      </c>
      <c r="P10" s="4">
        <v>0</v>
      </c>
      <c r="Q10" s="4">
        <v>111.5893513</v>
      </c>
      <c r="R10" s="4">
        <v>0</v>
      </c>
      <c r="S10" s="4">
        <v>0.26200255685944424</v>
      </c>
    </row>
    <row r="11" spans="1:19">
      <c r="A11" s="2" t="s">
        <v>277</v>
      </c>
      <c r="B11" s="2" t="s">
        <v>3</v>
      </c>
      <c r="C11" s="2">
        <v>1</v>
      </c>
      <c r="D11" s="3">
        <v>131.25</v>
      </c>
      <c r="E11" s="3">
        <v>360.05</v>
      </c>
      <c r="F11" s="66">
        <v>2.7432380952380955</v>
      </c>
      <c r="G11" s="67">
        <v>91.28</v>
      </c>
      <c r="H11" s="67">
        <v>43.52</v>
      </c>
      <c r="I11" s="4">
        <v>18.580625981289309</v>
      </c>
      <c r="J11" s="4">
        <v>7.0638093749999999</v>
      </c>
      <c r="K11" s="4">
        <v>10.76</v>
      </c>
      <c r="L11" s="4">
        <v>8.0698000000000008</v>
      </c>
      <c r="M11" s="4">
        <v>0</v>
      </c>
      <c r="N11" s="5">
        <v>0</v>
      </c>
      <c r="O11" s="4">
        <v>10</v>
      </c>
      <c r="P11" s="4">
        <v>0</v>
      </c>
      <c r="Q11" s="4">
        <v>70.638093749999996</v>
      </c>
      <c r="R11" s="4">
        <v>0</v>
      </c>
      <c r="S11" s="4">
        <v>0.2759231482015389</v>
      </c>
    </row>
    <row r="12" spans="1:19">
      <c r="A12" s="2" t="s">
        <v>280</v>
      </c>
      <c r="B12" s="2" t="s">
        <v>3</v>
      </c>
      <c r="C12" s="2">
        <v>1</v>
      </c>
      <c r="D12" s="3">
        <v>983.54</v>
      </c>
      <c r="E12" s="3">
        <v>2698.04</v>
      </c>
      <c r="F12" s="66">
        <v>2.7431929560566934</v>
      </c>
      <c r="G12" s="3">
        <v>0</v>
      </c>
      <c r="H12" s="3">
        <v>0</v>
      </c>
      <c r="I12" s="4">
        <v>18.580625981289312</v>
      </c>
      <c r="J12" s="4">
        <v>52.933631029999994</v>
      </c>
      <c r="K12" s="4">
        <v>10.76</v>
      </c>
      <c r="L12" s="4">
        <v>8.07</v>
      </c>
      <c r="M12" s="4">
        <v>0</v>
      </c>
      <c r="N12" s="5">
        <v>37.475460000000005</v>
      </c>
      <c r="O12" s="4">
        <v>10</v>
      </c>
      <c r="P12" s="4">
        <v>0</v>
      </c>
      <c r="Q12" s="4">
        <v>529.33631029999992</v>
      </c>
      <c r="R12" s="4">
        <v>0</v>
      </c>
      <c r="S12" s="4">
        <v>0</v>
      </c>
    </row>
    <row r="13" spans="1:19">
      <c r="A13" s="2" t="s">
        <v>269</v>
      </c>
      <c r="B13" s="2" t="s">
        <v>3</v>
      </c>
      <c r="C13" s="2">
        <v>1</v>
      </c>
      <c r="D13" s="3">
        <v>207.34</v>
      </c>
      <c r="E13" s="3">
        <v>568.77</v>
      </c>
      <c r="F13" s="66">
        <v>2.7431754605961221</v>
      </c>
      <c r="G13" s="67">
        <v>136.91999999999999</v>
      </c>
      <c r="H13" s="67">
        <v>65.28</v>
      </c>
      <c r="I13" s="4">
        <v>18.580625981289309</v>
      </c>
      <c r="J13" s="4">
        <v>11.15893513</v>
      </c>
      <c r="K13" s="4">
        <v>10.76</v>
      </c>
      <c r="L13" s="4">
        <v>8.0701999999999998</v>
      </c>
      <c r="M13" s="4">
        <v>0</v>
      </c>
      <c r="N13" s="5">
        <v>0</v>
      </c>
      <c r="O13" s="4">
        <v>10</v>
      </c>
      <c r="P13" s="4">
        <v>0</v>
      </c>
      <c r="Q13" s="4">
        <v>111.5893513</v>
      </c>
      <c r="R13" s="4">
        <v>0</v>
      </c>
      <c r="S13" s="4">
        <v>0.65875657140041688</v>
      </c>
    </row>
    <row r="14" spans="1:19">
      <c r="A14" s="2" t="s">
        <v>272</v>
      </c>
      <c r="B14" s="2" t="s">
        <v>3</v>
      </c>
      <c r="C14" s="2">
        <v>1</v>
      </c>
      <c r="D14" s="3">
        <v>131.26</v>
      </c>
      <c r="E14" s="3">
        <v>360.08</v>
      </c>
      <c r="F14" s="66">
        <v>2.7432576565595004</v>
      </c>
      <c r="G14" s="67">
        <v>91.28</v>
      </c>
      <c r="H14" s="67">
        <v>43.52</v>
      </c>
      <c r="I14" s="4">
        <v>18.580625981289312</v>
      </c>
      <c r="J14" s="4">
        <v>7.0643475699999989</v>
      </c>
      <c r="K14" s="4">
        <v>10.76</v>
      </c>
      <c r="L14" s="4">
        <v>8.0698000000000008</v>
      </c>
      <c r="M14" s="4">
        <v>0</v>
      </c>
      <c r="N14" s="5">
        <v>0</v>
      </c>
      <c r="O14" s="4">
        <v>10</v>
      </c>
      <c r="P14" s="4">
        <v>0</v>
      </c>
      <c r="Q14" s="4">
        <v>70.643475699999982</v>
      </c>
      <c r="R14" s="4">
        <v>0</v>
      </c>
      <c r="S14" s="4">
        <v>0.67264228635328349</v>
      </c>
    </row>
    <row r="15" spans="1:19">
      <c r="A15" s="2" t="s">
        <v>275</v>
      </c>
      <c r="B15" s="2" t="s">
        <v>3</v>
      </c>
      <c r="C15" s="2">
        <v>1</v>
      </c>
      <c r="D15" s="3">
        <v>207.34</v>
      </c>
      <c r="E15" s="3">
        <v>568.77</v>
      </c>
      <c r="F15" s="66">
        <v>2.7431754605961221</v>
      </c>
      <c r="G15" s="67">
        <v>136.91999999999999</v>
      </c>
      <c r="H15" s="67">
        <v>65.28</v>
      </c>
      <c r="I15" s="4">
        <v>18.580625981289309</v>
      </c>
      <c r="J15" s="4">
        <v>11.15893513</v>
      </c>
      <c r="K15" s="4">
        <v>10.76</v>
      </c>
      <c r="L15" s="4">
        <v>8.0701000000000001</v>
      </c>
      <c r="M15" s="4">
        <v>0</v>
      </c>
      <c r="N15" s="5">
        <v>0</v>
      </c>
      <c r="O15" s="4">
        <v>10</v>
      </c>
      <c r="P15" s="4">
        <v>0</v>
      </c>
      <c r="Q15" s="4">
        <v>111.5893513</v>
      </c>
      <c r="R15" s="4">
        <v>0</v>
      </c>
      <c r="S15" s="4">
        <v>0.65875657140041688</v>
      </c>
    </row>
    <row r="16" spans="1:19">
      <c r="A16" s="2" t="s">
        <v>278</v>
      </c>
      <c r="B16" s="2" t="s">
        <v>3</v>
      </c>
      <c r="C16" s="2">
        <v>1</v>
      </c>
      <c r="D16" s="3">
        <v>131.25</v>
      </c>
      <c r="E16" s="3">
        <v>360.05</v>
      </c>
      <c r="F16" s="66">
        <v>2.7432380952380955</v>
      </c>
      <c r="G16" s="67">
        <v>91.28</v>
      </c>
      <c r="H16" s="67">
        <v>43.52</v>
      </c>
      <c r="I16" s="4">
        <v>18.580625981289309</v>
      </c>
      <c r="J16" s="4">
        <v>7.0638093749999999</v>
      </c>
      <c r="K16" s="4">
        <v>10.76</v>
      </c>
      <c r="L16" s="4">
        <v>8.0698000000000008</v>
      </c>
      <c r="M16" s="4">
        <v>0</v>
      </c>
      <c r="N16" s="5">
        <v>0</v>
      </c>
      <c r="O16" s="4">
        <v>10</v>
      </c>
      <c r="P16" s="4">
        <v>0</v>
      </c>
      <c r="Q16" s="4">
        <v>70.638093749999996</v>
      </c>
      <c r="R16" s="4">
        <v>0</v>
      </c>
      <c r="S16" s="4">
        <v>0.67266810390591436</v>
      </c>
    </row>
    <row r="17" spans="1:19">
      <c r="A17" s="2" t="s">
        <v>279</v>
      </c>
      <c r="B17" s="2" t="s">
        <v>3</v>
      </c>
      <c r="C17" s="2">
        <v>1</v>
      </c>
      <c r="D17" s="3">
        <v>983.54</v>
      </c>
      <c r="E17" s="3">
        <v>2698.04</v>
      </c>
      <c r="F17" s="66">
        <v>2.7431929560566934</v>
      </c>
      <c r="G17" s="3">
        <v>0</v>
      </c>
      <c r="H17" s="3">
        <v>0</v>
      </c>
      <c r="I17" s="4">
        <v>18.580625981289312</v>
      </c>
      <c r="J17" s="4">
        <v>52.933631029999994</v>
      </c>
      <c r="K17" s="4">
        <v>10.76</v>
      </c>
      <c r="L17" s="4">
        <v>8.07</v>
      </c>
      <c r="M17" s="4">
        <v>0</v>
      </c>
      <c r="N17" s="5">
        <v>37.475460000000005</v>
      </c>
      <c r="O17" s="4">
        <v>10</v>
      </c>
      <c r="P17" s="4">
        <v>0</v>
      </c>
      <c r="Q17" s="4">
        <v>529.33631029999992</v>
      </c>
      <c r="R17" s="4">
        <v>0</v>
      </c>
      <c r="S17" s="4">
        <v>0.3967514841341333</v>
      </c>
    </row>
    <row r="18" spans="1:19">
      <c r="A18" s="2" t="s">
        <v>284</v>
      </c>
      <c r="B18" s="2" t="s">
        <v>67</v>
      </c>
      <c r="C18" s="2">
        <v>1</v>
      </c>
      <c r="D18" s="3">
        <v>1660.73</v>
      </c>
      <c r="E18" s="3">
        <v>2024.76</v>
      </c>
      <c r="F18" s="66">
        <v>1.2191987860760027</v>
      </c>
      <c r="G18" s="67">
        <v>202.84</v>
      </c>
      <c r="H18" s="67">
        <v>0</v>
      </c>
      <c r="I18" s="4"/>
      <c r="J18" s="4"/>
      <c r="K18" s="4"/>
      <c r="L18" s="4"/>
      <c r="M18" s="4"/>
      <c r="N18" s="5"/>
      <c r="O18" s="4"/>
      <c r="P18" s="4"/>
      <c r="Q18" s="4"/>
      <c r="R18" s="4"/>
      <c r="S18" s="4">
        <v>0.10903234926739047</v>
      </c>
    </row>
    <row r="19" spans="1:19">
      <c r="A19" s="2" t="s">
        <v>283</v>
      </c>
      <c r="B19" s="2" t="s">
        <v>67</v>
      </c>
      <c r="C19" s="2">
        <v>1</v>
      </c>
      <c r="D19" s="3">
        <v>1660.73</v>
      </c>
      <c r="E19" s="3">
        <v>2024.76</v>
      </c>
      <c r="F19" s="66">
        <v>1.2191987860760027</v>
      </c>
      <c r="G19" s="67">
        <v>202.84</v>
      </c>
      <c r="H19" s="67">
        <v>0</v>
      </c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0.10903234926739047</v>
      </c>
    </row>
    <row r="20" spans="1:19">
      <c r="A20" s="2" t="s">
        <v>282</v>
      </c>
      <c r="B20" s="2" t="s">
        <v>67</v>
      </c>
      <c r="C20" s="2">
        <v>1</v>
      </c>
      <c r="D20" s="3">
        <v>1660.73</v>
      </c>
      <c r="E20" s="3">
        <v>2024.76</v>
      </c>
      <c r="F20" s="66">
        <v>1.2191987860760027</v>
      </c>
      <c r="G20" s="67">
        <v>202.84</v>
      </c>
      <c r="H20" s="67">
        <v>0</v>
      </c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1.0017217851588947</v>
      </c>
    </row>
    <row r="21" spans="1:19">
      <c r="A21" s="25" t="s">
        <v>161</v>
      </c>
      <c r="B21" s="26"/>
      <c r="C21" s="26"/>
      <c r="D21" s="31">
        <f>SUMIF($B3:$B20,"yes",D3:D20)</f>
        <v>4982.1900000000005</v>
      </c>
      <c r="E21" s="31">
        <f>SUM(E3:E20)</f>
        <v>19741.41</v>
      </c>
      <c r="F21" s="26"/>
      <c r="G21" s="31">
        <f>SUM(G3:G20)</f>
        <v>1977.7199999999996</v>
      </c>
      <c r="H21" s="31">
        <f>SUM(H3:H20)</f>
        <v>652.79999999999984</v>
      </c>
      <c r="I21" s="26"/>
      <c r="J21" s="31">
        <f>SUM(J3:J20)</f>
        <v>268.13897470500001</v>
      </c>
      <c r="Q21" s="31"/>
    </row>
    <row r="23" spans="1:19">
      <c r="A23" s="25" t="s">
        <v>153</v>
      </c>
      <c r="D23" s="23"/>
      <c r="I23" s="1">
        <v>1</v>
      </c>
      <c r="K23" s="1">
        <v>2</v>
      </c>
      <c r="L23" s="1">
        <v>4</v>
      </c>
      <c r="M23" s="1">
        <v>4</v>
      </c>
      <c r="N23" s="1">
        <v>4</v>
      </c>
      <c r="O23" s="1">
        <v>3</v>
      </c>
      <c r="P23" s="1">
        <v>3</v>
      </c>
      <c r="Q23" s="1">
        <v>3</v>
      </c>
      <c r="R23" s="1">
        <v>4</v>
      </c>
      <c r="S23" s="1">
        <v>4</v>
      </c>
    </row>
    <row r="24" spans="1:19">
      <c r="D24" s="23"/>
    </row>
    <row r="25" spans="1:19">
      <c r="A25" s="25" t="s">
        <v>157</v>
      </c>
    </row>
    <row r="26" spans="1:19">
      <c r="A26" s="27" t="s">
        <v>162</v>
      </c>
    </row>
    <row r="27" spans="1:19">
      <c r="A27" s="27" t="s">
        <v>163</v>
      </c>
    </row>
    <row r="28" spans="1:19">
      <c r="A28" s="27" t="s">
        <v>192</v>
      </c>
    </row>
    <row r="29" spans="1:19">
      <c r="A29" s="27" t="s">
        <v>193</v>
      </c>
    </row>
    <row r="30" spans="1:19">
      <c r="A30" s="27"/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11" sqref="P11"/>
    </sheetView>
  </sheetViews>
  <sheetFormatPr defaultRowHeight="10.5"/>
  <sheetData>
    <row r="2" spans="1:16" ht="15.75">
      <c r="A2" s="84" t="s">
        <v>235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90"/>
  <sheetViews>
    <sheetView workbookViewId="0">
      <pane ySplit="1" topLeftCell="A25" activePane="bottomLeft" state="frozen"/>
      <selection pane="bottomLeft" activeCell="A2" sqref="A2:AE90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75</v>
      </c>
      <c r="B1" s="28" t="s">
        <v>118</v>
      </c>
      <c r="C1" s="28" t="s">
        <v>119</v>
      </c>
      <c r="D1" s="28" t="s">
        <v>120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158</v>
      </c>
      <c r="AD1" s="29" t="s">
        <v>159</v>
      </c>
      <c r="AE1" s="29" t="s">
        <v>160</v>
      </c>
    </row>
    <row r="2" spans="1:31">
      <c r="A2" s="37" t="s">
        <v>96</v>
      </c>
      <c r="B2" s="37" t="s">
        <v>121</v>
      </c>
      <c r="C2" s="37" t="s">
        <v>122</v>
      </c>
      <c r="D2" s="37" t="s">
        <v>143</v>
      </c>
      <c r="E2" s="37">
        <v>0.05</v>
      </c>
      <c r="F2" s="37">
        <v>0.05</v>
      </c>
      <c r="G2" s="37">
        <v>0.05</v>
      </c>
      <c r="H2" s="37">
        <v>0.05</v>
      </c>
      <c r="I2" s="37">
        <v>0.05</v>
      </c>
      <c r="J2" s="37">
        <v>0.1</v>
      </c>
      <c r="K2" s="37">
        <v>0.1</v>
      </c>
      <c r="L2" s="37">
        <v>0.3</v>
      </c>
      <c r="M2" s="37">
        <v>0.9</v>
      </c>
      <c r="N2" s="37">
        <v>0.9</v>
      </c>
      <c r="O2" s="37">
        <v>0.9</v>
      </c>
      <c r="P2" s="37">
        <v>0.9</v>
      </c>
      <c r="Q2" s="37">
        <v>0.9</v>
      </c>
      <c r="R2" s="37">
        <v>0.9</v>
      </c>
      <c r="S2" s="37">
        <v>0.9</v>
      </c>
      <c r="T2" s="37">
        <v>0.9</v>
      </c>
      <c r="U2" s="37">
        <v>0.9</v>
      </c>
      <c r="V2" s="37">
        <v>0.5</v>
      </c>
      <c r="W2" s="37">
        <v>0.3</v>
      </c>
      <c r="X2" s="37">
        <v>0.3</v>
      </c>
      <c r="Y2" s="37">
        <v>0.2</v>
      </c>
      <c r="Z2" s="37">
        <v>0.2</v>
      </c>
      <c r="AA2" s="37">
        <v>0.1</v>
      </c>
      <c r="AB2" s="37">
        <v>0.05</v>
      </c>
      <c r="AC2" s="37">
        <v>10.5</v>
      </c>
      <c r="AD2" s="37">
        <v>56.5</v>
      </c>
      <c r="AE2" s="37">
        <v>2946.07</v>
      </c>
    </row>
    <row r="3" spans="1:31">
      <c r="A3" s="37"/>
      <c r="B3" s="37"/>
      <c r="C3" s="37"/>
      <c r="D3" s="37" t="s">
        <v>141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1</v>
      </c>
      <c r="AA3" s="37">
        <v>1</v>
      </c>
      <c r="AB3" s="37">
        <v>1</v>
      </c>
      <c r="AC3" s="37">
        <v>24</v>
      </c>
      <c r="AD3" s="37"/>
      <c r="AE3" s="37"/>
    </row>
    <row r="4" spans="1:31">
      <c r="A4" s="37"/>
      <c r="B4" s="37"/>
      <c r="C4" s="37"/>
      <c r="D4" s="37" t="s">
        <v>150</v>
      </c>
      <c r="E4" s="37">
        <v>0.05</v>
      </c>
      <c r="F4" s="37">
        <v>0.05</v>
      </c>
      <c r="G4" s="37">
        <v>0.05</v>
      </c>
      <c r="H4" s="37">
        <v>0.05</v>
      </c>
      <c r="I4" s="37">
        <v>0.05</v>
      </c>
      <c r="J4" s="37">
        <v>0.05</v>
      </c>
      <c r="K4" s="37">
        <v>0.1</v>
      </c>
      <c r="L4" s="37">
        <v>0.1</v>
      </c>
      <c r="M4" s="37">
        <v>0.3</v>
      </c>
      <c r="N4" s="37">
        <v>0.3</v>
      </c>
      <c r="O4" s="37">
        <v>0.3</v>
      </c>
      <c r="P4" s="37">
        <v>0.3</v>
      </c>
      <c r="Q4" s="37">
        <v>0.15</v>
      </c>
      <c r="R4" s="37">
        <v>0.15</v>
      </c>
      <c r="S4" s="37">
        <v>0.15</v>
      </c>
      <c r="T4" s="37">
        <v>0.15</v>
      </c>
      <c r="U4" s="37">
        <v>0.15</v>
      </c>
      <c r="V4" s="37">
        <v>0.05</v>
      </c>
      <c r="W4" s="37">
        <v>0.05</v>
      </c>
      <c r="X4" s="37">
        <v>0.05</v>
      </c>
      <c r="Y4" s="37">
        <v>0.05</v>
      </c>
      <c r="Z4" s="37">
        <v>0.05</v>
      </c>
      <c r="AA4" s="37">
        <v>0.05</v>
      </c>
      <c r="AB4" s="37">
        <v>0.05</v>
      </c>
      <c r="AC4" s="37">
        <v>2.8</v>
      </c>
      <c r="AD4" s="37"/>
      <c r="AE4" s="37"/>
    </row>
    <row r="5" spans="1:31">
      <c r="A5" s="37"/>
      <c r="B5" s="37"/>
      <c r="C5" s="37"/>
      <c r="D5" s="37" t="s">
        <v>142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0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/>
      <c r="AE5" s="37"/>
    </row>
    <row r="6" spans="1:31">
      <c r="A6" s="37"/>
      <c r="B6" s="37"/>
      <c r="C6" s="37"/>
      <c r="D6" s="37" t="s">
        <v>148</v>
      </c>
      <c r="E6" s="37">
        <v>0.05</v>
      </c>
      <c r="F6" s="37">
        <v>0.05</v>
      </c>
      <c r="G6" s="37">
        <v>0.05</v>
      </c>
      <c r="H6" s="37">
        <v>0.05</v>
      </c>
      <c r="I6" s="37">
        <v>0.05</v>
      </c>
      <c r="J6" s="37">
        <v>0.05</v>
      </c>
      <c r="K6" s="37">
        <v>0.05</v>
      </c>
      <c r="L6" s="37">
        <v>0.05</v>
      </c>
      <c r="M6" s="37">
        <v>0.05</v>
      </c>
      <c r="N6" s="37">
        <v>0.05</v>
      </c>
      <c r="O6" s="37">
        <v>0.05</v>
      </c>
      <c r="P6" s="37">
        <v>0.05</v>
      </c>
      <c r="Q6" s="37">
        <v>0.05</v>
      </c>
      <c r="R6" s="37">
        <v>0.05</v>
      </c>
      <c r="S6" s="37">
        <v>0.05</v>
      </c>
      <c r="T6" s="37">
        <v>0.05</v>
      </c>
      <c r="U6" s="37">
        <v>0.05</v>
      </c>
      <c r="V6" s="37">
        <v>0.05</v>
      </c>
      <c r="W6" s="37">
        <v>0.05</v>
      </c>
      <c r="X6" s="37">
        <v>0.05</v>
      </c>
      <c r="Y6" s="37">
        <v>0.05</v>
      </c>
      <c r="Z6" s="37">
        <v>0.05</v>
      </c>
      <c r="AA6" s="37">
        <v>0.05</v>
      </c>
      <c r="AB6" s="37">
        <v>0.05</v>
      </c>
      <c r="AC6" s="37">
        <v>1.2</v>
      </c>
      <c r="AD6" s="37"/>
      <c r="AE6" s="37"/>
    </row>
    <row r="7" spans="1:31">
      <c r="A7" s="37" t="s">
        <v>98</v>
      </c>
      <c r="B7" s="37" t="s">
        <v>121</v>
      </c>
      <c r="C7" s="37" t="s">
        <v>122</v>
      </c>
      <c r="D7" s="37" t="s">
        <v>143</v>
      </c>
      <c r="E7" s="37">
        <v>0.4</v>
      </c>
      <c r="F7" s="37">
        <v>0.4</v>
      </c>
      <c r="G7" s="37">
        <v>0.4</v>
      </c>
      <c r="H7" s="37">
        <v>0.4</v>
      </c>
      <c r="I7" s="37">
        <v>0.4</v>
      </c>
      <c r="J7" s="37">
        <v>0.4</v>
      </c>
      <c r="K7" s="37">
        <v>0.4</v>
      </c>
      <c r="L7" s="37">
        <v>0.4</v>
      </c>
      <c r="M7" s="37">
        <v>0.9</v>
      </c>
      <c r="N7" s="37">
        <v>0.9</v>
      </c>
      <c r="O7" s="37">
        <v>0.9</v>
      </c>
      <c r="P7" s="37">
        <v>0.9</v>
      </c>
      <c r="Q7" s="37">
        <v>0.8</v>
      </c>
      <c r="R7" s="37">
        <v>0.9</v>
      </c>
      <c r="S7" s="37">
        <v>0.9</v>
      </c>
      <c r="T7" s="37">
        <v>0.9</v>
      </c>
      <c r="U7" s="37">
        <v>0.9</v>
      </c>
      <c r="V7" s="37">
        <v>0.5</v>
      </c>
      <c r="W7" s="37">
        <v>0.4</v>
      </c>
      <c r="X7" s="37">
        <v>0.4</v>
      </c>
      <c r="Y7" s="37">
        <v>0.4</v>
      </c>
      <c r="Z7" s="37">
        <v>0.4</v>
      </c>
      <c r="AA7" s="37">
        <v>0.4</v>
      </c>
      <c r="AB7" s="37">
        <v>0.4</v>
      </c>
      <c r="AC7" s="37">
        <v>14.1</v>
      </c>
      <c r="AD7" s="37">
        <v>86.15</v>
      </c>
      <c r="AE7" s="37">
        <v>4492.1099999999997</v>
      </c>
    </row>
    <row r="8" spans="1:31">
      <c r="A8" s="37"/>
      <c r="B8" s="37"/>
      <c r="C8" s="37"/>
      <c r="D8" s="37" t="s">
        <v>141</v>
      </c>
      <c r="E8" s="37">
        <v>1</v>
      </c>
      <c r="F8" s="37">
        <v>1</v>
      </c>
      <c r="G8" s="37">
        <v>1</v>
      </c>
      <c r="H8" s="37">
        <v>1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1</v>
      </c>
      <c r="AB8" s="37">
        <v>1</v>
      </c>
      <c r="AC8" s="37">
        <v>24</v>
      </c>
      <c r="AD8" s="37"/>
      <c r="AE8" s="37"/>
    </row>
    <row r="9" spans="1:31">
      <c r="A9" s="37"/>
      <c r="B9" s="37"/>
      <c r="C9" s="37"/>
      <c r="D9" s="37" t="s">
        <v>150</v>
      </c>
      <c r="E9" s="37">
        <v>0.3</v>
      </c>
      <c r="F9" s="37">
        <v>0.3</v>
      </c>
      <c r="G9" s="37">
        <v>0.3</v>
      </c>
      <c r="H9" s="37">
        <v>0.3</v>
      </c>
      <c r="I9" s="37">
        <v>0.3</v>
      </c>
      <c r="J9" s="37">
        <v>0.3</v>
      </c>
      <c r="K9" s="37">
        <v>0.4</v>
      </c>
      <c r="L9" s="37">
        <v>0.4</v>
      </c>
      <c r="M9" s="37">
        <v>0.5</v>
      </c>
      <c r="N9" s="37">
        <v>0.5</v>
      </c>
      <c r="O9" s="37">
        <v>0.5</v>
      </c>
      <c r="P9" s="37">
        <v>0.5</v>
      </c>
      <c r="Q9" s="37">
        <v>0.35</v>
      </c>
      <c r="R9" s="37">
        <v>0.35</v>
      </c>
      <c r="S9" s="37">
        <v>0.35</v>
      </c>
      <c r="T9" s="37">
        <v>0.35</v>
      </c>
      <c r="U9" s="37">
        <v>0.35</v>
      </c>
      <c r="V9" s="37">
        <v>0.3</v>
      </c>
      <c r="W9" s="37">
        <v>0.3</v>
      </c>
      <c r="X9" s="37">
        <v>0.3</v>
      </c>
      <c r="Y9" s="37">
        <v>0.3</v>
      </c>
      <c r="Z9" s="37">
        <v>0.3</v>
      </c>
      <c r="AA9" s="37">
        <v>0.3</v>
      </c>
      <c r="AB9" s="37">
        <v>0.3</v>
      </c>
      <c r="AC9" s="37">
        <v>8.4499999999999993</v>
      </c>
      <c r="AD9" s="37"/>
      <c r="AE9" s="37"/>
    </row>
    <row r="10" spans="1:31">
      <c r="A10" s="37"/>
      <c r="B10" s="37"/>
      <c r="C10" s="37"/>
      <c r="D10" s="37" t="s">
        <v>142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/>
      <c r="B11" s="37"/>
      <c r="C11" s="37"/>
      <c r="D11" s="37" t="s">
        <v>148</v>
      </c>
      <c r="E11" s="37">
        <v>0.3</v>
      </c>
      <c r="F11" s="37">
        <v>0.3</v>
      </c>
      <c r="G11" s="37">
        <v>0.3</v>
      </c>
      <c r="H11" s="37">
        <v>0.3</v>
      </c>
      <c r="I11" s="37">
        <v>0.3</v>
      </c>
      <c r="J11" s="37">
        <v>0.3</v>
      </c>
      <c r="K11" s="37">
        <v>0.3</v>
      </c>
      <c r="L11" s="37">
        <v>0.3</v>
      </c>
      <c r="M11" s="37">
        <v>0.3</v>
      </c>
      <c r="N11" s="37">
        <v>0.3</v>
      </c>
      <c r="O11" s="37">
        <v>0.3</v>
      </c>
      <c r="P11" s="37">
        <v>0.3</v>
      </c>
      <c r="Q11" s="37">
        <v>0.3</v>
      </c>
      <c r="R11" s="37">
        <v>0.3</v>
      </c>
      <c r="S11" s="37">
        <v>0.3</v>
      </c>
      <c r="T11" s="37">
        <v>0.3</v>
      </c>
      <c r="U11" s="37">
        <v>0.3</v>
      </c>
      <c r="V11" s="37">
        <v>0.3</v>
      </c>
      <c r="W11" s="37">
        <v>0.3</v>
      </c>
      <c r="X11" s="37">
        <v>0.3</v>
      </c>
      <c r="Y11" s="37">
        <v>0.3</v>
      </c>
      <c r="Z11" s="37">
        <v>0.3</v>
      </c>
      <c r="AA11" s="37">
        <v>0.3</v>
      </c>
      <c r="AB11" s="37">
        <v>0.3</v>
      </c>
      <c r="AC11" s="37">
        <v>7.2</v>
      </c>
      <c r="AD11" s="37"/>
      <c r="AE11" s="37"/>
    </row>
    <row r="12" spans="1:31">
      <c r="A12" s="37" t="s">
        <v>97</v>
      </c>
      <c r="B12" s="37" t="s">
        <v>121</v>
      </c>
      <c r="C12" s="37" t="s">
        <v>122</v>
      </c>
      <c r="D12" s="37" t="s">
        <v>143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0.1</v>
      </c>
      <c r="L12" s="37">
        <v>0.2</v>
      </c>
      <c r="M12" s="37">
        <v>0.95</v>
      </c>
      <c r="N12" s="37">
        <v>0.95</v>
      </c>
      <c r="O12" s="37">
        <v>0.95</v>
      </c>
      <c r="P12" s="37">
        <v>0.95</v>
      </c>
      <c r="Q12" s="37">
        <v>0.5</v>
      </c>
      <c r="R12" s="37">
        <v>0.95</v>
      </c>
      <c r="S12" s="37">
        <v>0.95</v>
      </c>
      <c r="T12" s="37">
        <v>0.95</v>
      </c>
      <c r="U12" s="37">
        <v>0.95</v>
      </c>
      <c r="V12" s="37">
        <v>0.3</v>
      </c>
      <c r="W12" s="37">
        <v>0.1</v>
      </c>
      <c r="X12" s="37">
        <v>0.1</v>
      </c>
      <c r="Y12" s="37">
        <v>0.05</v>
      </c>
      <c r="Z12" s="37">
        <v>0.05</v>
      </c>
      <c r="AA12" s="37">
        <v>0.05</v>
      </c>
      <c r="AB12" s="37">
        <v>0.05</v>
      </c>
      <c r="AC12" s="37">
        <v>9.1</v>
      </c>
      <c r="AD12" s="37">
        <v>47.4</v>
      </c>
      <c r="AE12" s="37">
        <v>2471.5700000000002</v>
      </c>
    </row>
    <row r="13" spans="1:31">
      <c r="A13" s="37"/>
      <c r="B13" s="37"/>
      <c r="C13" s="37"/>
      <c r="D13" s="37" t="s">
        <v>141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0.05</v>
      </c>
      <c r="AB13" s="37">
        <v>0.05</v>
      </c>
      <c r="AC13" s="37">
        <v>16.100000000000001</v>
      </c>
      <c r="AD13" s="37"/>
      <c r="AE13" s="37"/>
    </row>
    <row r="14" spans="1:31">
      <c r="A14" s="37"/>
      <c r="B14" s="37"/>
      <c r="C14" s="37"/>
      <c r="D14" s="37" t="s">
        <v>150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0.1</v>
      </c>
      <c r="L14" s="37">
        <v>0.1</v>
      </c>
      <c r="M14" s="37">
        <v>0.3</v>
      </c>
      <c r="N14" s="37">
        <v>0.3</v>
      </c>
      <c r="O14" s="37">
        <v>0.3</v>
      </c>
      <c r="P14" s="37">
        <v>0.3</v>
      </c>
      <c r="Q14" s="37">
        <v>0.1</v>
      </c>
      <c r="R14" s="37">
        <v>0.1</v>
      </c>
      <c r="S14" s="37">
        <v>0.1</v>
      </c>
      <c r="T14" s="37">
        <v>0.1</v>
      </c>
      <c r="U14" s="37">
        <v>0.1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1.9</v>
      </c>
      <c r="AD14" s="37"/>
      <c r="AE14" s="37"/>
    </row>
    <row r="15" spans="1:31">
      <c r="A15" s="37"/>
      <c r="B15" s="37"/>
      <c r="C15" s="37"/>
      <c r="D15" s="37" t="s">
        <v>142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7">
        <v>0</v>
      </c>
      <c r="AA15" s="37">
        <v>0</v>
      </c>
      <c r="AB15" s="37">
        <v>0</v>
      </c>
      <c r="AC15" s="37">
        <v>0</v>
      </c>
      <c r="AD15" s="37"/>
      <c r="AE15" s="37"/>
    </row>
    <row r="16" spans="1:31">
      <c r="A16" s="37"/>
      <c r="B16" s="37"/>
      <c r="C16" s="37"/>
      <c r="D16" s="37" t="s">
        <v>148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/>
      <c r="AE16" s="37"/>
    </row>
    <row r="17" spans="1:31">
      <c r="A17" s="37" t="s">
        <v>195</v>
      </c>
      <c r="B17" s="37" t="s">
        <v>121</v>
      </c>
      <c r="C17" s="37" t="s">
        <v>122</v>
      </c>
      <c r="D17" s="37" t="s">
        <v>139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0.35</v>
      </c>
      <c r="M17" s="37">
        <v>0.69</v>
      </c>
      <c r="N17" s="37">
        <v>0.43</v>
      </c>
      <c r="O17" s="37">
        <v>0.37</v>
      </c>
      <c r="P17" s="37">
        <v>0.43</v>
      </c>
      <c r="Q17" s="37">
        <v>0.57999999999999996</v>
      </c>
      <c r="R17" s="37">
        <v>0.48</v>
      </c>
      <c r="S17" s="37">
        <v>0.37</v>
      </c>
      <c r="T17" s="37">
        <v>0.37</v>
      </c>
      <c r="U17" s="37">
        <v>0.46</v>
      </c>
      <c r="V17" s="37">
        <v>0.62</v>
      </c>
      <c r="W17" s="37">
        <v>0.12</v>
      </c>
      <c r="X17" s="37">
        <v>0.04</v>
      </c>
      <c r="Y17" s="37">
        <v>0.04</v>
      </c>
      <c r="Z17" s="37">
        <v>0</v>
      </c>
      <c r="AA17" s="37">
        <v>0</v>
      </c>
      <c r="AB17" s="37">
        <v>0</v>
      </c>
      <c r="AC17" s="37">
        <v>5.35</v>
      </c>
      <c r="AD17" s="37">
        <v>28.26</v>
      </c>
      <c r="AE17" s="37">
        <v>1473.56</v>
      </c>
    </row>
    <row r="18" spans="1:31">
      <c r="A18" s="37"/>
      <c r="B18" s="37"/>
      <c r="C18" s="37"/>
      <c r="D18" s="37" t="s">
        <v>147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0.16</v>
      </c>
      <c r="M18" s="37">
        <v>0.14000000000000001</v>
      </c>
      <c r="N18" s="37">
        <v>0.21</v>
      </c>
      <c r="O18" s="37">
        <v>0.18</v>
      </c>
      <c r="P18" s="37">
        <v>0.25</v>
      </c>
      <c r="Q18" s="37">
        <v>0.21</v>
      </c>
      <c r="R18" s="37">
        <v>0.13</v>
      </c>
      <c r="S18" s="37">
        <v>0.08</v>
      </c>
      <c r="T18" s="37">
        <v>0.04</v>
      </c>
      <c r="U18" s="37">
        <v>0.05</v>
      </c>
      <c r="V18" s="37">
        <v>0.06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1.51</v>
      </c>
      <c r="AD18" s="37"/>
      <c r="AE18" s="37"/>
    </row>
    <row r="19" spans="1:31">
      <c r="A19" s="37"/>
      <c r="B19" s="37"/>
      <c r="C19" s="37"/>
      <c r="D19" s="37" t="s">
        <v>148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 t="s">
        <v>116</v>
      </c>
      <c r="B20" s="37" t="s">
        <v>121</v>
      </c>
      <c r="C20" s="37" t="s">
        <v>122</v>
      </c>
      <c r="D20" s="37" t="s">
        <v>139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1</v>
      </c>
      <c r="AB20" s="37">
        <v>1</v>
      </c>
      <c r="AC20" s="37">
        <v>8</v>
      </c>
      <c r="AD20" s="37">
        <v>76</v>
      </c>
      <c r="AE20" s="37">
        <v>3962.86</v>
      </c>
    </row>
    <row r="21" spans="1:31">
      <c r="A21" s="37"/>
      <c r="B21" s="37"/>
      <c r="C21" s="37"/>
      <c r="D21" s="37" t="s">
        <v>147</v>
      </c>
      <c r="E21" s="37">
        <v>1</v>
      </c>
      <c r="F21" s="37">
        <v>1</v>
      </c>
      <c r="G21" s="37">
        <v>1</v>
      </c>
      <c r="H21" s="37">
        <v>1</v>
      </c>
      <c r="I21" s="37">
        <v>1</v>
      </c>
      <c r="J21" s="37">
        <v>1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1</v>
      </c>
      <c r="X21" s="37">
        <v>1</v>
      </c>
      <c r="Y21" s="37">
        <v>1</v>
      </c>
      <c r="Z21" s="37">
        <v>1</v>
      </c>
      <c r="AA21" s="37">
        <v>1</v>
      </c>
      <c r="AB21" s="37">
        <v>1</v>
      </c>
      <c r="AC21" s="37">
        <v>12</v>
      </c>
      <c r="AD21" s="37"/>
      <c r="AE21" s="37"/>
    </row>
    <row r="22" spans="1:31">
      <c r="A22" s="37"/>
      <c r="B22" s="37"/>
      <c r="C22" s="37"/>
      <c r="D22" s="37" t="s">
        <v>148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7">
        <v>1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1</v>
      </c>
      <c r="AC22" s="37">
        <v>24</v>
      </c>
      <c r="AD22" s="37"/>
      <c r="AE22" s="37"/>
    </row>
    <row r="23" spans="1:31">
      <c r="A23" s="37" t="s">
        <v>149</v>
      </c>
      <c r="B23" s="37" t="s">
        <v>121</v>
      </c>
      <c r="C23" s="37" t="s">
        <v>122</v>
      </c>
      <c r="D23" s="37" t="s">
        <v>139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v>0.5</v>
      </c>
      <c r="Q23" s="37">
        <v>0.5</v>
      </c>
      <c r="R23" s="37">
        <v>0.5</v>
      </c>
      <c r="S23" s="37">
        <v>0.5</v>
      </c>
      <c r="T23" s="37">
        <v>0.5</v>
      </c>
      <c r="U23" s="37">
        <v>0.5</v>
      </c>
      <c r="V23" s="37">
        <v>0.5</v>
      </c>
      <c r="W23" s="37">
        <v>0.5</v>
      </c>
      <c r="X23" s="37">
        <v>0.5</v>
      </c>
      <c r="Y23" s="37">
        <v>0.5</v>
      </c>
      <c r="Z23" s="37">
        <v>0.5</v>
      </c>
      <c r="AA23" s="37">
        <v>1</v>
      </c>
      <c r="AB23" s="37">
        <v>1</v>
      </c>
      <c r="AC23" s="37">
        <v>16</v>
      </c>
      <c r="AD23" s="37">
        <v>122</v>
      </c>
      <c r="AE23" s="37">
        <v>6361.43</v>
      </c>
    </row>
    <row r="24" spans="1:31">
      <c r="A24" s="37"/>
      <c r="B24" s="37"/>
      <c r="C24" s="37"/>
      <c r="D24" s="37" t="s">
        <v>147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0.5</v>
      </c>
      <c r="L24" s="37">
        <v>0.5</v>
      </c>
      <c r="M24" s="37">
        <v>0.5</v>
      </c>
      <c r="N24" s="37">
        <v>0.5</v>
      </c>
      <c r="O24" s="37">
        <v>0.5</v>
      </c>
      <c r="P24" s="37">
        <v>0.5</v>
      </c>
      <c r="Q24" s="37">
        <v>0.5</v>
      </c>
      <c r="R24" s="37">
        <v>0.5</v>
      </c>
      <c r="S24" s="37">
        <v>0.5</v>
      </c>
      <c r="T24" s="37">
        <v>0.5</v>
      </c>
      <c r="U24" s="37">
        <v>0.5</v>
      </c>
      <c r="V24" s="37">
        <v>0.5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18</v>
      </c>
      <c r="AD24" s="37"/>
      <c r="AE24" s="37"/>
    </row>
    <row r="25" spans="1:31">
      <c r="A25" s="37"/>
      <c r="B25" s="37"/>
      <c r="C25" s="37"/>
      <c r="D25" s="37" t="s">
        <v>148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37">
        <v>1</v>
      </c>
      <c r="W25" s="37">
        <v>1</v>
      </c>
      <c r="X25" s="37">
        <v>1</v>
      </c>
      <c r="Y25" s="37">
        <v>1</v>
      </c>
      <c r="Z25" s="37">
        <v>1</v>
      </c>
      <c r="AA25" s="37">
        <v>1</v>
      </c>
      <c r="AB25" s="37">
        <v>1</v>
      </c>
      <c r="AC25" s="37">
        <v>24</v>
      </c>
      <c r="AD25" s="37"/>
      <c r="AE25" s="37"/>
    </row>
    <row r="26" spans="1:31">
      <c r="A26" s="37" t="s">
        <v>740</v>
      </c>
      <c r="B26" s="37" t="s">
        <v>121</v>
      </c>
      <c r="C26" s="37" t="s">
        <v>122</v>
      </c>
      <c r="D26" s="37" t="s">
        <v>139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0.25</v>
      </c>
      <c r="L26" s="37">
        <v>0.25</v>
      </c>
      <c r="M26" s="37">
        <v>0.25</v>
      </c>
      <c r="N26" s="37">
        <v>0.25</v>
      </c>
      <c r="O26" s="37">
        <v>0.25</v>
      </c>
      <c r="P26" s="37">
        <v>0.25</v>
      </c>
      <c r="Q26" s="37">
        <v>0.25</v>
      </c>
      <c r="R26" s="37">
        <v>0.25</v>
      </c>
      <c r="S26" s="37">
        <v>0.25</v>
      </c>
      <c r="T26" s="37">
        <v>0.25</v>
      </c>
      <c r="U26" s="37">
        <v>0.25</v>
      </c>
      <c r="V26" s="37">
        <v>0.25</v>
      </c>
      <c r="W26" s="37">
        <v>0.25</v>
      </c>
      <c r="X26" s="37">
        <v>0.25</v>
      </c>
      <c r="Y26" s="37">
        <v>0.25</v>
      </c>
      <c r="Z26" s="37">
        <v>0.25</v>
      </c>
      <c r="AA26" s="37">
        <v>1</v>
      </c>
      <c r="AB26" s="37">
        <v>1</v>
      </c>
      <c r="AC26" s="37">
        <v>12</v>
      </c>
      <c r="AD26" s="37">
        <v>99</v>
      </c>
      <c r="AE26" s="37">
        <v>5162.1400000000003</v>
      </c>
    </row>
    <row r="27" spans="1:31">
      <c r="A27" s="37"/>
      <c r="B27" s="37"/>
      <c r="C27" s="37"/>
      <c r="D27" s="37" t="s">
        <v>147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0.25</v>
      </c>
      <c r="L27" s="37">
        <v>0.25</v>
      </c>
      <c r="M27" s="37">
        <v>0.25</v>
      </c>
      <c r="N27" s="37">
        <v>0.25</v>
      </c>
      <c r="O27" s="37">
        <v>0.25</v>
      </c>
      <c r="P27" s="37">
        <v>0.25</v>
      </c>
      <c r="Q27" s="37">
        <v>0.25</v>
      </c>
      <c r="R27" s="37">
        <v>0.25</v>
      </c>
      <c r="S27" s="37">
        <v>0.25</v>
      </c>
      <c r="T27" s="37">
        <v>0.25</v>
      </c>
      <c r="U27" s="37">
        <v>0.25</v>
      </c>
      <c r="V27" s="37">
        <v>0.25</v>
      </c>
      <c r="W27" s="37">
        <v>1</v>
      </c>
      <c r="X27" s="37">
        <v>1</v>
      </c>
      <c r="Y27" s="37">
        <v>1</v>
      </c>
      <c r="Z27" s="37">
        <v>1</v>
      </c>
      <c r="AA27" s="37">
        <v>1</v>
      </c>
      <c r="AB27" s="37">
        <v>1</v>
      </c>
      <c r="AC27" s="37">
        <v>15</v>
      </c>
      <c r="AD27" s="37"/>
      <c r="AE27" s="37"/>
    </row>
    <row r="28" spans="1:31">
      <c r="A28" s="37"/>
      <c r="B28" s="37"/>
      <c r="C28" s="37"/>
      <c r="D28" s="37" t="s">
        <v>148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37">
        <v>1</v>
      </c>
      <c r="W28" s="37">
        <v>1</v>
      </c>
      <c r="X28" s="37">
        <v>1</v>
      </c>
      <c r="Y28" s="37">
        <v>1</v>
      </c>
      <c r="Z28" s="37">
        <v>1</v>
      </c>
      <c r="AA28" s="37">
        <v>1</v>
      </c>
      <c r="AB28" s="37">
        <v>1</v>
      </c>
      <c r="AC28" s="37">
        <v>24</v>
      </c>
      <c r="AD28" s="37"/>
      <c r="AE28" s="37"/>
    </row>
    <row r="29" spans="1:31">
      <c r="A29" s="37" t="s">
        <v>117</v>
      </c>
      <c r="B29" s="37" t="s">
        <v>121</v>
      </c>
      <c r="C29" s="37" t="s">
        <v>122</v>
      </c>
      <c r="D29" s="37" t="s">
        <v>139</v>
      </c>
      <c r="E29" s="37">
        <v>0.05</v>
      </c>
      <c r="F29" s="37">
        <v>0.05</v>
      </c>
      <c r="G29" s="37">
        <v>0.05</v>
      </c>
      <c r="H29" s="37">
        <v>0.05</v>
      </c>
      <c r="I29" s="37">
        <v>0.05</v>
      </c>
      <c r="J29" s="37">
        <v>0.08</v>
      </c>
      <c r="K29" s="37">
        <v>7.0000000000000007E-2</v>
      </c>
      <c r="L29" s="37">
        <v>0.19</v>
      </c>
      <c r="M29" s="37">
        <v>0.35</v>
      </c>
      <c r="N29" s="37">
        <v>0.38</v>
      </c>
      <c r="O29" s="37">
        <v>0.39</v>
      </c>
      <c r="P29" s="37">
        <v>0.47</v>
      </c>
      <c r="Q29" s="37">
        <v>0.56999999999999995</v>
      </c>
      <c r="R29" s="37">
        <v>0.54</v>
      </c>
      <c r="S29" s="37">
        <v>0.34</v>
      </c>
      <c r="T29" s="37">
        <v>0.33</v>
      </c>
      <c r="U29" s="37">
        <v>0.44</v>
      </c>
      <c r="V29" s="37">
        <v>0.26</v>
      </c>
      <c r="W29" s="37">
        <v>0.21</v>
      </c>
      <c r="X29" s="37">
        <v>0.15</v>
      </c>
      <c r="Y29" s="37">
        <v>0.17</v>
      </c>
      <c r="Z29" s="37">
        <v>0.08</v>
      </c>
      <c r="AA29" s="37">
        <v>0.05</v>
      </c>
      <c r="AB29" s="37">
        <v>0.05</v>
      </c>
      <c r="AC29" s="37">
        <v>5.37</v>
      </c>
      <c r="AD29" s="37">
        <v>30.55</v>
      </c>
      <c r="AE29" s="37">
        <v>1592.96</v>
      </c>
    </row>
    <row r="30" spans="1:31">
      <c r="A30" s="37"/>
      <c r="B30" s="37"/>
      <c r="C30" s="37"/>
      <c r="D30" s="37" t="s">
        <v>147</v>
      </c>
      <c r="E30" s="37">
        <v>0.05</v>
      </c>
      <c r="F30" s="37">
        <v>0.05</v>
      </c>
      <c r="G30" s="37">
        <v>0.05</v>
      </c>
      <c r="H30" s="37">
        <v>0.05</v>
      </c>
      <c r="I30" s="37">
        <v>0.05</v>
      </c>
      <c r="J30" s="37">
        <v>0.08</v>
      </c>
      <c r="K30" s="37">
        <v>7.0000000000000007E-2</v>
      </c>
      <c r="L30" s="37">
        <v>0.11</v>
      </c>
      <c r="M30" s="37">
        <v>0.15</v>
      </c>
      <c r="N30" s="37">
        <v>0.21</v>
      </c>
      <c r="O30" s="37">
        <v>0.19</v>
      </c>
      <c r="P30" s="37">
        <v>0.23</v>
      </c>
      <c r="Q30" s="37">
        <v>0.2</v>
      </c>
      <c r="R30" s="37">
        <v>0.19</v>
      </c>
      <c r="S30" s="37">
        <v>0.15</v>
      </c>
      <c r="T30" s="37">
        <v>0.13</v>
      </c>
      <c r="U30" s="37">
        <v>0.14000000000000001</v>
      </c>
      <c r="V30" s="37">
        <v>7.0000000000000007E-2</v>
      </c>
      <c r="W30" s="37">
        <v>7.0000000000000007E-2</v>
      </c>
      <c r="X30" s="37">
        <v>7.0000000000000007E-2</v>
      </c>
      <c r="Y30" s="37">
        <v>7.0000000000000007E-2</v>
      </c>
      <c r="Z30" s="37">
        <v>0.09</v>
      </c>
      <c r="AA30" s="37">
        <v>0.05</v>
      </c>
      <c r="AB30" s="37">
        <v>0.05</v>
      </c>
      <c r="AC30" s="37">
        <v>2.57</v>
      </c>
      <c r="AD30" s="37"/>
      <c r="AE30" s="37"/>
    </row>
    <row r="31" spans="1:31">
      <c r="A31" s="37"/>
      <c r="B31" s="37"/>
      <c r="C31" s="37"/>
      <c r="D31" s="37" t="s">
        <v>148</v>
      </c>
      <c r="E31" s="37">
        <v>0.04</v>
      </c>
      <c r="F31" s="37">
        <v>0.04</v>
      </c>
      <c r="G31" s="37">
        <v>0.04</v>
      </c>
      <c r="H31" s="37">
        <v>0.04</v>
      </c>
      <c r="I31" s="37">
        <v>0.04</v>
      </c>
      <c r="J31" s="37">
        <v>7.0000000000000007E-2</v>
      </c>
      <c r="K31" s="37">
        <v>0.04</v>
      </c>
      <c r="L31" s="37">
        <v>0.04</v>
      </c>
      <c r="M31" s="37">
        <v>0.04</v>
      </c>
      <c r="N31" s="37">
        <v>0.04</v>
      </c>
      <c r="O31" s="37">
        <v>0.04</v>
      </c>
      <c r="P31" s="37">
        <v>0.06</v>
      </c>
      <c r="Q31" s="37">
        <v>0.06</v>
      </c>
      <c r="R31" s="37">
        <v>0.09</v>
      </c>
      <c r="S31" s="37">
        <v>0.06</v>
      </c>
      <c r="T31" s="37">
        <v>0.04</v>
      </c>
      <c r="U31" s="37">
        <v>0.04</v>
      </c>
      <c r="V31" s="37">
        <v>0.04</v>
      </c>
      <c r="W31" s="37">
        <v>0.04</v>
      </c>
      <c r="X31" s="37">
        <v>0.04</v>
      </c>
      <c r="Y31" s="37">
        <v>0.04</v>
      </c>
      <c r="Z31" s="37">
        <v>7.0000000000000007E-2</v>
      </c>
      <c r="AA31" s="37">
        <v>0.04</v>
      </c>
      <c r="AB31" s="37">
        <v>0.04</v>
      </c>
      <c r="AC31" s="37">
        <v>1.1299999999999999</v>
      </c>
      <c r="AD31" s="37"/>
      <c r="AE31" s="37"/>
    </row>
    <row r="32" spans="1:31">
      <c r="A32" s="37" t="s">
        <v>138</v>
      </c>
      <c r="B32" s="37" t="s">
        <v>126</v>
      </c>
      <c r="C32" s="37" t="s">
        <v>122</v>
      </c>
      <c r="D32" s="37" t="s">
        <v>139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1</v>
      </c>
      <c r="L32" s="37">
        <v>1</v>
      </c>
      <c r="M32" s="37">
        <v>1</v>
      </c>
      <c r="N32" s="37">
        <v>1</v>
      </c>
      <c r="O32" s="37">
        <v>1</v>
      </c>
      <c r="P32" s="37">
        <v>1</v>
      </c>
      <c r="Q32" s="37">
        <v>1</v>
      </c>
      <c r="R32" s="37">
        <v>1</v>
      </c>
      <c r="S32" s="37">
        <v>1</v>
      </c>
      <c r="T32" s="37">
        <v>1</v>
      </c>
      <c r="U32" s="37">
        <v>1</v>
      </c>
      <c r="V32" s="37">
        <v>1</v>
      </c>
      <c r="W32" s="37">
        <v>1</v>
      </c>
      <c r="X32" s="37">
        <v>1</v>
      </c>
      <c r="Y32" s="37">
        <v>1</v>
      </c>
      <c r="Z32" s="37">
        <v>1</v>
      </c>
      <c r="AA32" s="37">
        <v>0</v>
      </c>
      <c r="AB32" s="37">
        <v>0</v>
      </c>
      <c r="AC32" s="37">
        <v>16</v>
      </c>
      <c r="AD32" s="37">
        <v>92</v>
      </c>
      <c r="AE32" s="37">
        <v>4797.1400000000003</v>
      </c>
    </row>
    <row r="33" spans="1:31">
      <c r="A33" s="37"/>
      <c r="B33" s="37"/>
      <c r="C33" s="37"/>
      <c r="D33" s="37" t="s">
        <v>147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7">
        <v>1</v>
      </c>
      <c r="R33" s="37">
        <v>1</v>
      </c>
      <c r="S33" s="37">
        <v>1</v>
      </c>
      <c r="T33" s="37">
        <v>1</v>
      </c>
      <c r="U33" s="37">
        <v>1</v>
      </c>
      <c r="V33" s="37">
        <v>1</v>
      </c>
      <c r="W33" s="37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37">
        <v>12</v>
      </c>
      <c r="AD33" s="37"/>
      <c r="AE33" s="37"/>
    </row>
    <row r="34" spans="1:31">
      <c r="A34" s="37"/>
      <c r="B34" s="37"/>
      <c r="C34" s="37"/>
      <c r="D34" s="37" t="s">
        <v>148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/>
      <c r="AE34" s="37"/>
    </row>
    <row r="35" spans="1:31">
      <c r="A35" s="37" t="s">
        <v>125</v>
      </c>
      <c r="B35" s="37" t="s">
        <v>121</v>
      </c>
      <c r="C35" s="37" t="s">
        <v>122</v>
      </c>
      <c r="D35" s="37" t="s">
        <v>123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  <c r="P35" s="37">
        <v>1</v>
      </c>
      <c r="Q35" s="37">
        <v>1</v>
      </c>
      <c r="R35" s="37">
        <v>1</v>
      </c>
      <c r="S35" s="37">
        <v>1</v>
      </c>
      <c r="T35" s="37">
        <v>1</v>
      </c>
      <c r="U35" s="37">
        <v>1</v>
      </c>
      <c r="V35" s="37">
        <v>1</v>
      </c>
      <c r="W35" s="37">
        <v>1</v>
      </c>
      <c r="X35" s="37">
        <v>1</v>
      </c>
      <c r="Y35" s="37">
        <v>1</v>
      </c>
      <c r="Z35" s="37">
        <v>1</v>
      </c>
      <c r="AA35" s="37">
        <v>1</v>
      </c>
      <c r="AB35" s="37">
        <v>1</v>
      </c>
      <c r="AC35" s="37">
        <v>24</v>
      </c>
      <c r="AD35" s="37">
        <v>168</v>
      </c>
      <c r="AE35" s="37">
        <v>8760</v>
      </c>
    </row>
    <row r="36" spans="1:31">
      <c r="A36" s="37" t="s">
        <v>127</v>
      </c>
      <c r="B36" s="37" t="s">
        <v>121</v>
      </c>
      <c r="C36" s="37" t="s">
        <v>122</v>
      </c>
      <c r="D36" s="37" t="s">
        <v>123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</row>
    <row r="37" spans="1:31">
      <c r="A37" s="37" t="s">
        <v>140</v>
      </c>
      <c r="B37" s="37" t="s">
        <v>126</v>
      </c>
      <c r="C37" s="37" t="s">
        <v>122</v>
      </c>
      <c r="D37" s="37" t="s">
        <v>139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16</v>
      </c>
      <c r="AD37" s="37">
        <v>92</v>
      </c>
      <c r="AE37" s="37">
        <v>4797.1400000000003</v>
      </c>
    </row>
    <row r="38" spans="1:31">
      <c r="A38" s="37"/>
      <c r="B38" s="37"/>
      <c r="C38" s="37"/>
      <c r="D38" s="37" t="s">
        <v>147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12</v>
      </c>
      <c r="AD38" s="37"/>
      <c r="AE38" s="37"/>
    </row>
    <row r="39" spans="1:31">
      <c r="A39" s="37"/>
      <c r="B39" s="37"/>
      <c r="C39" s="37"/>
      <c r="D39" s="37" t="s">
        <v>148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134</v>
      </c>
      <c r="B40" s="37" t="s">
        <v>126</v>
      </c>
      <c r="C40" s="37" t="s">
        <v>122</v>
      </c>
      <c r="D40" s="37" t="s">
        <v>123</v>
      </c>
      <c r="E40" s="37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7">
        <v>1</v>
      </c>
      <c r="R40" s="37">
        <v>1</v>
      </c>
      <c r="S40" s="37">
        <v>1</v>
      </c>
      <c r="T40" s="37">
        <v>1</v>
      </c>
      <c r="U40" s="37">
        <v>1</v>
      </c>
      <c r="V40" s="37">
        <v>1</v>
      </c>
      <c r="W40" s="37">
        <v>1</v>
      </c>
      <c r="X40" s="37">
        <v>1</v>
      </c>
      <c r="Y40" s="37">
        <v>1</v>
      </c>
      <c r="Z40" s="37">
        <v>1</v>
      </c>
      <c r="AA40" s="37">
        <v>1</v>
      </c>
      <c r="AB40" s="37">
        <v>1</v>
      </c>
      <c r="AC40" s="37">
        <v>24</v>
      </c>
      <c r="AD40" s="37">
        <v>168</v>
      </c>
      <c r="AE40" s="37">
        <v>8760</v>
      </c>
    </row>
    <row r="41" spans="1:31">
      <c r="A41" s="37" t="s">
        <v>135</v>
      </c>
      <c r="B41" s="37" t="s">
        <v>121</v>
      </c>
      <c r="C41" s="37" t="s">
        <v>122</v>
      </c>
      <c r="D41" s="37" t="s">
        <v>123</v>
      </c>
      <c r="E41" s="37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1</v>
      </c>
      <c r="AB41" s="37">
        <v>1</v>
      </c>
      <c r="AC41" s="37">
        <v>24</v>
      </c>
      <c r="AD41" s="37">
        <v>168</v>
      </c>
      <c r="AE41" s="37">
        <v>8760</v>
      </c>
    </row>
    <row r="42" spans="1:31">
      <c r="A42" s="37" t="s">
        <v>196</v>
      </c>
      <c r="B42" s="37" t="s">
        <v>121</v>
      </c>
      <c r="C42" s="37" t="s">
        <v>122</v>
      </c>
      <c r="D42" s="37" t="s">
        <v>123</v>
      </c>
      <c r="E42" s="37">
        <v>1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1</v>
      </c>
      <c r="X42" s="37">
        <v>1</v>
      </c>
      <c r="Y42" s="37">
        <v>1</v>
      </c>
      <c r="Z42" s="37">
        <v>1</v>
      </c>
      <c r="AA42" s="37">
        <v>1</v>
      </c>
      <c r="AB42" s="37">
        <v>1</v>
      </c>
      <c r="AC42" s="37">
        <v>24</v>
      </c>
      <c r="AD42" s="37">
        <v>168</v>
      </c>
      <c r="AE42" s="37">
        <v>8760</v>
      </c>
    </row>
    <row r="43" spans="1:31">
      <c r="A43" s="37" t="s">
        <v>197</v>
      </c>
      <c r="B43" s="37" t="s">
        <v>121</v>
      </c>
      <c r="C43" s="37" t="s">
        <v>122</v>
      </c>
      <c r="D43" s="37" t="s">
        <v>123</v>
      </c>
      <c r="E43" s="37">
        <v>1</v>
      </c>
      <c r="F43" s="37">
        <v>1</v>
      </c>
      <c r="G43" s="37">
        <v>1</v>
      </c>
      <c r="H43" s="37">
        <v>1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7">
        <v>1</v>
      </c>
      <c r="R43" s="37">
        <v>1</v>
      </c>
      <c r="S43" s="37">
        <v>1</v>
      </c>
      <c r="T43" s="37">
        <v>1</v>
      </c>
      <c r="U43" s="37">
        <v>1</v>
      </c>
      <c r="V43" s="37">
        <v>1</v>
      </c>
      <c r="W43" s="37">
        <v>1</v>
      </c>
      <c r="X43" s="37">
        <v>1</v>
      </c>
      <c r="Y43" s="37">
        <v>1</v>
      </c>
      <c r="Z43" s="37">
        <v>1</v>
      </c>
      <c r="AA43" s="37">
        <v>1</v>
      </c>
      <c r="AB43" s="37">
        <v>1</v>
      </c>
      <c r="AC43" s="37">
        <v>24</v>
      </c>
      <c r="AD43" s="37">
        <v>168</v>
      </c>
      <c r="AE43" s="37">
        <v>8760</v>
      </c>
    </row>
    <row r="44" spans="1:31">
      <c r="A44" s="37" t="s">
        <v>99</v>
      </c>
      <c r="B44" s="37" t="s">
        <v>124</v>
      </c>
      <c r="C44" s="37" t="s">
        <v>122</v>
      </c>
      <c r="D44" s="37" t="s">
        <v>143</v>
      </c>
      <c r="E44" s="37">
        <v>15.6</v>
      </c>
      <c r="F44" s="37">
        <v>15.6</v>
      </c>
      <c r="G44" s="37">
        <v>15.6</v>
      </c>
      <c r="H44" s="37">
        <v>15.6</v>
      </c>
      <c r="I44" s="37">
        <v>15.6</v>
      </c>
      <c r="J44" s="37">
        <v>21</v>
      </c>
      <c r="K44" s="37">
        <v>21</v>
      </c>
      <c r="L44" s="37">
        <v>21</v>
      </c>
      <c r="M44" s="37">
        <v>21</v>
      </c>
      <c r="N44" s="37">
        <v>21</v>
      </c>
      <c r="O44" s="37">
        <v>21</v>
      </c>
      <c r="P44" s="37">
        <v>21</v>
      </c>
      <c r="Q44" s="37">
        <v>21</v>
      </c>
      <c r="R44" s="37">
        <v>21</v>
      </c>
      <c r="S44" s="37">
        <v>21</v>
      </c>
      <c r="T44" s="37">
        <v>21</v>
      </c>
      <c r="U44" s="37">
        <v>21</v>
      </c>
      <c r="V44" s="37">
        <v>21</v>
      </c>
      <c r="W44" s="37">
        <v>21</v>
      </c>
      <c r="X44" s="37">
        <v>15.6</v>
      </c>
      <c r="Y44" s="37">
        <v>15.6</v>
      </c>
      <c r="Z44" s="37">
        <v>15.6</v>
      </c>
      <c r="AA44" s="37">
        <v>15.6</v>
      </c>
      <c r="AB44" s="37">
        <v>15.6</v>
      </c>
      <c r="AC44" s="37">
        <v>450</v>
      </c>
      <c r="AD44" s="37">
        <v>3058.2</v>
      </c>
      <c r="AE44" s="37">
        <v>159463.29</v>
      </c>
    </row>
    <row r="45" spans="1:31">
      <c r="A45" s="37"/>
      <c r="B45" s="37"/>
      <c r="C45" s="37"/>
      <c r="D45" s="37" t="s">
        <v>141</v>
      </c>
      <c r="E45" s="37">
        <v>15.6</v>
      </c>
      <c r="F45" s="37">
        <v>15.6</v>
      </c>
      <c r="G45" s="37">
        <v>15.6</v>
      </c>
      <c r="H45" s="37">
        <v>15.6</v>
      </c>
      <c r="I45" s="37">
        <v>15.6</v>
      </c>
      <c r="J45" s="37">
        <v>15.6</v>
      </c>
      <c r="K45" s="37">
        <v>15.6</v>
      </c>
      <c r="L45" s="37">
        <v>15.6</v>
      </c>
      <c r="M45" s="37">
        <v>15.6</v>
      </c>
      <c r="N45" s="37">
        <v>15.6</v>
      </c>
      <c r="O45" s="37">
        <v>15.6</v>
      </c>
      <c r="P45" s="37">
        <v>15.6</v>
      </c>
      <c r="Q45" s="37">
        <v>15.6</v>
      </c>
      <c r="R45" s="37">
        <v>15.6</v>
      </c>
      <c r="S45" s="37">
        <v>15.6</v>
      </c>
      <c r="T45" s="37">
        <v>15.6</v>
      </c>
      <c r="U45" s="37">
        <v>15.6</v>
      </c>
      <c r="V45" s="37">
        <v>15.6</v>
      </c>
      <c r="W45" s="37">
        <v>15.6</v>
      </c>
      <c r="X45" s="37">
        <v>15.6</v>
      </c>
      <c r="Y45" s="37">
        <v>15.6</v>
      </c>
      <c r="Z45" s="37">
        <v>15.6</v>
      </c>
      <c r="AA45" s="37">
        <v>15.6</v>
      </c>
      <c r="AB45" s="37">
        <v>15.6</v>
      </c>
      <c r="AC45" s="37">
        <v>374.4</v>
      </c>
      <c r="AD45" s="37"/>
      <c r="AE45" s="37"/>
    </row>
    <row r="46" spans="1:31">
      <c r="A46" s="37"/>
      <c r="B46" s="37"/>
      <c r="C46" s="37"/>
      <c r="D46" s="37" t="s">
        <v>150</v>
      </c>
      <c r="E46" s="37">
        <v>15.6</v>
      </c>
      <c r="F46" s="37">
        <v>15.6</v>
      </c>
      <c r="G46" s="37">
        <v>15.6</v>
      </c>
      <c r="H46" s="37">
        <v>15.6</v>
      </c>
      <c r="I46" s="37">
        <v>15.6</v>
      </c>
      <c r="J46" s="37">
        <v>15.6</v>
      </c>
      <c r="K46" s="37">
        <v>21</v>
      </c>
      <c r="L46" s="37">
        <v>21</v>
      </c>
      <c r="M46" s="37">
        <v>21</v>
      </c>
      <c r="N46" s="37">
        <v>21</v>
      </c>
      <c r="O46" s="37">
        <v>21</v>
      </c>
      <c r="P46" s="37">
        <v>21</v>
      </c>
      <c r="Q46" s="37">
        <v>21</v>
      </c>
      <c r="R46" s="37">
        <v>21</v>
      </c>
      <c r="S46" s="37">
        <v>21</v>
      </c>
      <c r="T46" s="37">
        <v>21</v>
      </c>
      <c r="U46" s="37">
        <v>21</v>
      </c>
      <c r="V46" s="37">
        <v>15.6</v>
      </c>
      <c r="W46" s="37">
        <v>15.6</v>
      </c>
      <c r="X46" s="37">
        <v>15.6</v>
      </c>
      <c r="Y46" s="37">
        <v>15.6</v>
      </c>
      <c r="Z46" s="37">
        <v>15.6</v>
      </c>
      <c r="AA46" s="37">
        <v>15.6</v>
      </c>
      <c r="AB46" s="37">
        <v>15.6</v>
      </c>
      <c r="AC46" s="37">
        <v>433.8</v>
      </c>
      <c r="AD46" s="37"/>
      <c r="AE46" s="37"/>
    </row>
    <row r="47" spans="1:31">
      <c r="A47" s="37"/>
      <c r="B47" s="37"/>
      <c r="C47" s="37"/>
      <c r="D47" s="37" t="s">
        <v>142</v>
      </c>
      <c r="E47" s="37">
        <v>21</v>
      </c>
      <c r="F47" s="37">
        <v>21</v>
      </c>
      <c r="G47" s="37">
        <v>21</v>
      </c>
      <c r="H47" s="37">
        <v>21</v>
      </c>
      <c r="I47" s="37">
        <v>21</v>
      </c>
      <c r="J47" s="37">
        <v>21</v>
      </c>
      <c r="K47" s="37">
        <v>21</v>
      </c>
      <c r="L47" s="37">
        <v>21</v>
      </c>
      <c r="M47" s="37">
        <v>21</v>
      </c>
      <c r="N47" s="37">
        <v>21</v>
      </c>
      <c r="O47" s="37">
        <v>21</v>
      </c>
      <c r="P47" s="37">
        <v>21</v>
      </c>
      <c r="Q47" s="37">
        <v>21</v>
      </c>
      <c r="R47" s="37">
        <v>21</v>
      </c>
      <c r="S47" s="37">
        <v>21</v>
      </c>
      <c r="T47" s="37">
        <v>21</v>
      </c>
      <c r="U47" s="37">
        <v>21</v>
      </c>
      <c r="V47" s="37">
        <v>21</v>
      </c>
      <c r="W47" s="37">
        <v>21</v>
      </c>
      <c r="X47" s="37">
        <v>21</v>
      </c>
      <c r="Y47" s="37">
        <v>21</v>
      </c>
      <c r="Z47" s="37">
        <v>21</v>
      </c>
      <c r="AA47" s="37">
        <v>21</v>
      </c>
      <c r="AB47" s="37">
        <v>21</v>
      </c>
      <c r="AC47" s="37">
        <v>504</v>
      </c>
      <c r="AD47" s="37"/>
      <c r="AE47" s="37"/>
    </row>
    <row r="48" spans="1:31">
      <c r="A48" s="37"/>
      <c r="B48" s="37"/>
      <c r="C48" s="37"/>
      <c r="D48" s="37" t="s">
        <v>148</v>
      </c>
      <c r="E48" s="37">
        <v>15.6</v>
      </c>
      <c r="F48" s="37">
        <v>15.6</v>
      </c>
      <c r="G48" s="37">
        <v>15.6</v>
      </c>
      <c r="H48" s="37">
        <v>15.6</v>
      </c>
      <c r="I48" s="37">
        <v>15.6</v>
      </c>
      <c r="J48" s="37">
        <v>15.6</v>
      </c>
      <c r="K48" s="37">
        <v>15.6</v>
      </c>
      <c r="L48" s="37">
        <v>15.6</v>
      </c>
      <c r="M48" s="37">
        <v>15.6</v>
      </c>
      <c r="N48" s="37">
        <v>15.6</v>
      </c>
      <c r="O48" s="37">
        <v>15.6</v>
      </c>
      <c r="P48" s="37">
        <v>15.6</v>
      </c>
      <c r="Q48" s="37">
        <v>15.6</v>
      </c>
      <c r="R48" s="37">
        <v>15.6</v>
      </c>
      <c r="S48" s="37">
        <v>15.6</v>
      </c>
      <c r="T48" s="37">
        <v>15.6</v>
      </c>
      <c r="U48" s="37">
        <v>15.6</v>
      </c>
      <c r="V48" s="37">
        <v>15.6</v>
      </c>
      <c r="W48" s="37">
        <v>15.6</v>
      </c>
      <c r="X48" s="37">
        <v>15.6</v>
      </c>
      <c r="Y48" s="37">
        <v>15.6</v>
      </c>
      <c r="Z48" s="37">
        <v>15.6</v>
      </c>
      <c r="AA48" s="37">
        <v>15.6</v>
      </c>
      <c r="AB48" s="37">
        <v>15.6</v>
      </c>
      <c r="AC48" s="37">
        <v>374.4</v>
      </c>
      <c r="AD48" s="37"/>
      <c r="AE48" s="37"/>
    </row>
    <row r="49" spans="1:31">
      <c r="A49" s="37" t="s">
        <v>100</v>
      </c>
      <c r="B49" s="37" t="s">
        <v>124</v>
      </c>
      <c r="C49" s="37" t="s">
        <v>122</v>
      </c>
      <c r="D49" s="37" t="s">
        <v>139</v>
      </c>
      <c r="E49" s="37">
        <v>30</v>
      </c>
      <c r="F49" s="37">
        <v>30</v>
      </c>
      <c r="G49" s="37">
        <v>30</v>
      </c>
      <c r="H49" s="37">
        <v>30</v>
      </c>
      <c r="I49" s="37">
        <v>30</v>
      </c>
      <c r="J49" s="37">
        <v>30</v>
      </c>
      <c r="K49" s="37">
        <v>24</v>
      </c>
      <c r="L49" s="37">
        <v>24</v>
      </c>
      <c r="M49" s="37">
        <v>24</v>
      </c>
      <c r="N49" s="37">
        <v>24</v>
      </c>
      <c r="O49" s="37">
        <v>24</v>
      </c>
      <c r="P49" s="37">
        <v>24</v>
      </c>
      <c r="Q49" s="37">
        <v>24</v>
      </c>
      <c r="R49" s="37">
        <v>24</v>
      </c>
      <c r="S49" s="37">
        <v>24</v>
      </c>
      <c r="T49" s="37">
        <v>24</v>
      </c>
      <c r="U49" s="37">
        <v>24</v>
      </c>
      <c r="V49" s="37">
        <v>24</v>
      </c>
      <c r="W49" s="37">
        <v>24</v>
      </c>
      <c r="X49" s="37">
        <v>24</v>
      </c>
      <c r="Y49" s="37">
        <v>24</v>
      </c>
      <c r="Z49" s="37">
        <v>24</v>
      </c>
      <c r="AA49" s="37">
        <v>30</v>
      </c>
      <c r="AB49" s="37">
        <v>30</v>
      </c>
      <c r="AC49" s="37">
        <v>624</v>
      </c>
      <c r="AD49" s="37">
        <v>4488</v>
      </c>
      <c r="AE49" s="37">
        <v>234017.14</v>
      </c>
    </row>
    <row r="50" spans="1:31">
      <c r="A50" s="37"/>
      <c r="B50" s="37"/>
      <c r="C50" s="37"/>
      <c r="D50" s="37" t="s">
        <v>150</v>
      </c>
      <c r="E50" s="37">
        <v>30</v>
      </c>
      <c r="F50" s="37">
        <v>30</v>
      </c>
      <c r="G50" s="37">
        <v>30</v>
      </c>
      <c r="H50" s="37">
        <v>30</v>
      </c>
      <c r="I50" s="37">
        <v>30</v>
      </c>
      <c r="J50" s="37">
        <v>30</v>
      </c>
      <c r="K50" s="37">
        <v>24</v>
      </c>
      <c r="L50" s="37">
        <v>24</v>
      </c>
      <c r="M50" s="37">
        <v>24</v>
      </c>
      <c r="N50" s="37">
        <v>24</v>
      </c>
      <c r="O50" s="37">
        <v>24</v>
      </c>
      <c r="P50" s="37">
        <v>24</v>
      </c>
      <c r="Q50" s="37">
        <v>24</v>
      </c>
      <c r="R50" s="37">
        <v>24</v>
      </c>
      <c r="S50" s="37">
        <v>24</v>
      </c>
      <c r="T50" s="37">
        <v>24</v>
      </c>
      <c r="U50" s="37">
        <v>24</v>
      </c>
      <c r="V50" s="37">
        <v>24</v>
      </c>
      <c r="W50" s="37">
        <v>30</v>
      </c>
      <c r="X50" s="37">
        <v>30</v>
      </c>
      <c r="Y50" s="37">
        <v>30</v>
      </c>
      <c r="Z50" s="37">
        <v>30</v>
      </c>
      <c r="AA50" s="37">
        <v>30</v>
      </c>
      <c r="AB50" s="37">
        <v>30</v>
      </c>
      <c r="AC50" s="37">
        <v>648</v>
      </c>
      <c r="AD50" s="37"/>
      <c r="AE50" s="37"/>
    </row>
    <row r="51" spans="1:31">
      <c r="A51" s="37"/>
      <c r="B51" s="37"/>
      <c r="C51" s="37"/>
      <c r="D51" s="37" t="s">
        <v>142</v>
      </c>
      <c r="E51" s="37">
        <v>30</v>
      </c>
      <c r="F51" s="37">
        <v>30</v>
      </c>
      <c r="G51" s="37">
        <v>30</v>
      </c>
      <c r="H51" s="37">
        <v>30</v>
      </c>
      <c r="I51" s="37">
        <v>30</v>
      </c>
      <c r="J51" s="37">
        <v>30</v>
      </c>
      <c r="K51" s="37">
        <v>30</v>
      </c>
      <c r="L51" s="37">
        <v>30</v>
      </c>
      <c r="M51" s="37">
        <v>30</v>
      </c>
      <c r="N51" s="37">
        <v>30</v>
      </c>
      <c r="O51" s="37">
        <v>30</v>
      </c>
      <c r="P51" s="37">
        <v>30</v>
      </c>
      <c r="Q51" s="37">
        <v>30</v>
      </c>
      <c r="R51" s="37">
        <v>30</v>
      </c>
      <c r="S51" s="37">
        <v>30</v>
      </c>
      <c r="T51" s="37">
        <v>30</v>
      </c>
      <c r="U51" s="37">
        <v>30</v>
      </c>
      <c r="V51" s="37">
        <v>30</v>
      </c>
      <c r="W51" s="37">
        <v>30</v>
      </c>
      <c r="X51" s="37">
        <v>30</v>
      </c>
      <c r="Y51" s="37">
        <v>30</v>
      </c>
      <c r="Z51" s="37">
        <v>30</v>
      </c>
      <c r="AA51" s="37">
        <v>30</v>
      </c>
      <c r="AB51" s="37">
        <v>30</v>
      </c>
      <c r="AC51" s="37">
        <v>720</v>
      </c>
      <c r="AD51" s="37"/>
      <c r="AE51" s="37"/>
    </row>
    <row r="52" spans="1:31">
      <c r="A52" s="37"/>
      <c r="B52" s="37"/>
      <c r="C52" s="37"/>
      <c r="D52" s="37" t="s">
        <v>148</v>
      </c>
      <c r="E52" s="37">
        <v>30</v>
      </c>
      <c r="F52" s="37">
        <v>30</v>
      </c>
      <c r="G52" s="37">
        <v>30</v>
      </c>
      <c r="H52" s="37">
        <v>30</v>
      </c>
      <c r="I52" s="37">
        <v>30</v>
      </c>
      <c r="J52" s="37">
        <v>30</v>
      </c>
      <c r="K52" s="37">
        <v>30</v>
      </c>
      <c r="L52" s="37">
        <v>30</v>
      </c>
      <c r="M52" s="37">
        <v>30</v>
      </c>
      <c r="N52" s="37">
        <v>30</v>
      </c>
      <c r="O52" s="37">
        <v>30</v>
      </c>
      <c r="P52" s="37">
        <v>30</v>
      </c>
      <c r="Q52" s="37">
        <v>30</v>
      </c>
      <c r="R52" s="37">
        <v>30</v>
      </c>
      <c r="S52" s="37">
        <v>30</v>
      </c>
      <c r="T52" s="37">
        <v>30</v>
      </c>
      <c r="U52" s="37">
        <v>30</v>
      </c>
      <c r="V52" s="37">
        <v>30</v>
      </c>
      <c r="W52" s="37">
        <v>30</v>
      </c>
      <c r="X52" s="37">
        <v>30</v>
      </c>
      <c r="Y52" s="37">
        <v>30</v>
      </c>
      <c r="Z52" s="37">
        <v>30</v>
      </c>
      <c r="AA52" s="37">
        <v>30</v>
      </c>
      <c r="AB52" s="37">
        <v>30</v>
      </c>
      <c r="AC52" s="37">
        <v>720</v>
      </c>
      <c r="AD52" s="37"/>
      <c r="AE52" s="37"/>
    </row>
    <row r="53" spans="1:31">
      <c r="A53" s="37" t="s">
        <v>198</v>
      </c>
      <c r="B53" s="37" t="s">
        <v>199</v>
      </c>
      <c r="C53" s="37" t="s">
        <v>122</v>
      </c>
      <c r="D53" s="37" t="s">
        <v>139</v>
      </c>
      <c r="E53" s="37">
        <v>50</v>
      </c>
      <c r="F53" s="37">
        <v>50</v>
      </c>
      <c r="G53" s="37">
        <v>50</v>
      </c>
      <c r="H53" s="37">
        <v>50</v>
      </c>
      <c r="I53" s="37">
        <v>50</v>
      </c>
      <c r="J53" s="37">
        <v>50</v>
      </c>
      <c r="K53" s="37">
        <v>50</v>
      </c>
      <c r="L53" s="37">
        <v>50</v>
      </c>
      <c r="M53" s="37">
        <v>50</v>
      </c>
      <c r="N53" s="37">
        <v>50</v>
      </c>
      <c r="O53" s="37">
        <v>50</v>
      </c>
      <c r="P53" s="37">
        <v>50</v>
      </c>
      <c r="Q53" s="37">
        <v>50</v>
      </c>
      <c r="R53" s="37">
        <v>50</v>
      </c>
      <c r="S53" s="37">
        <v>50</v>
      </c>
      <c r="T53" s="37">
        <v>50</v>
      </c>
      <c r="U53" s="37">
        <v>50</v>
      </c>
      <c r="V53" s="37">
        <v>50</v>
      </c>
      <c r="W53" s="37">
        <v>50</v>
      </c>
      <c r="X53" s="37">
        <v>50</v>
      </c>
      <c r="Y53" s="37">
        <v>50</v>
      </c>
      <c r="Z53" s="37">
        <v>50</v>
      </c>
      <c r="AA53" s="37">
        <v>50</v>
      </c>
      <c r="AB53" s="37">
        <v>50</v>
      </c>
      <c r="AC53" s="37">
        <v>1200</v>
      </c>
      <c r="AD53" s="37">
        <v>8400</v>
      </c>
      <c r="AE53" s="37">
        <v>438000</v>
      </c>
    </row>
    <row r="54" spans="1:31">
      <c r="A54" s="37"/>
      <c r="B54" s="37"/>
      <c r="C54" s="37"/>
      <c r="D54" s="37" t="s">
        <v>147</v>
      </c>
      <c r="E54" s="37">
        <v>50</v>
      </c>
      <c r="F54" s="37">
        <v>50</v>
      </c>
      <c r="G54" s="37">
        <v>50</v>
      </c>
      <c r="H54" s="37">
        <v>50</v>
      </c>
      <c r="I54" s="37">
        <v>50</v>
      </c>
      <c r="J54" s="37">
        <v>50</v>
      </c>
      <c r="K54" s="37">
        <v>50</v>
      </c>
      <c r="L54" s="37">
        <v>50</v>
      </c>
      <c r="M54" s="37">
        <v>50</v>
      </c>
      <c r="N54" s="37">
        <v>50</v>
      </c>
      <c r="O54" s="37">
        <v>50</v>
      </c>
      <c r="P54" s="37">
        <v>50</v>
      </c>
      <c r="Q54" s="37">
        <v>50</v>
      </c>
      <c r="R54" s="37">
        <v>50</v>
      </c>
      <c r="S54" s="37">
        <v>50</v>
      </c>
      <c r="T54" s="37">
        <v>50</v>
      </c>
      <c r="U54" s="37">
        <v>50</v>
      </c>
      <c r="V54" s="37">
        <v>50</v>
      </c>
      <c r="W54" s="37">
        <v>50</v>
      </c>
      <c r="X54" s="37">
        <v>50</v>
      </c>
      <c r="Y54" s="37">
        <v>50</v>
      </c>
      <c r="Z54" s="37">
        <v>50</v>
      </c>
      <c r="AA54" s="37">
        <v>50</v>
      </c>
      <c r="AB54" s="37">
        <v>50</v>
      </c>
      <c r="AC54" s="37">
        <v>1200</v>
      </c>
      <c r="AD54" s="37"/>
      <c r="AE54" s="37"/>
    </row>
    <row r="55" spans="1:31">
      <c r="A55" s="37"/>
      <c r="B55" s="37"/>
      <c r="C55" s="37"/>
      <c r="D55" s="37" t="s">
        <v>148</v>
      </c>
      <c r="E55" s="37">
        <v>50</v>
      </c>
      <c r="F55" s="37">
        <v>50</v>
      </c>
      <c r="G55" s="37">
        <v>50</v>
      </c>
      <c r="H55" s="37">
        <v>50</v>
      </c>
      <c r="I55" s="37">
        <v>50</v>
      </c>
      <c r="J55" s="37">
        <v>50</v>
      </c>
      <c r="K55" s="37">
        <v>50</v>
      </c>
      <c r="L55" s="37">
        <v>50</v>
      </c>
      <c r="M55" s="37">
        <v>50</v>
      </c>
      <c r="N55" s="37">
        <v>50</v>
      </c>
      <c r="O55" s="37">
        <v>50</v>
      </c>
      <c r="P55" s="37">
        <v>50</v>
      </c>
      <c r="Q55" s="37">
        <v>50</v>
      </c>
      <c r="R55" s="37">
        <v>50</v>
      </c>
      <c r="S55" s="37">
        <v>50</v>
      </c>
      <c r="T55" s="37">
        <v>50</v>
      </c>
      <c r="U55" s="37">
        <v>50</v>
      </c>
      <c r="V55" s="37">
        <v>50</v>
      </c>
      <c r="W55" s="37">
        <v>50</v>
      </c>
      <c r="X55" s="37">
        <v>50</v>
      </c>
      <c r="Y55" s="37">
        <v>50</v>
      </c>
      <c r="Z55" s="37">
        <v>50</v>
      </c>
      <c r="AA55" s="37">
        <v>50</v>
      </c>
      <c r="AB55" s="37">
        <v>50</v>
      </c>
      <c r="AC55" s="37">
        <v>1200</v>
      </c>
      <c r="AD55" s="37"/>
      <c r="AE55" s="37"/>
    </row>
    <row r="56" spans="1:31">
      <c r="A56" s="37" t="s">
        <v>741</v>
      </c>
      <c r="B56" s="37" t="s">
        <v>199</v>
      </c>
      <c r="C56" s="37" t="s">
        <v>122</v>
      </c>
      <c r="D56" s="37" t="s">
        <v>123</v>
      </c>
      <c r="E56" s="37">
        <v>30</v>
      </c>
      <c r="F56" s="37">
        <v>30</v>
      </c>
      <c r="G56" s="37">
        <v>30</v>
      </c>
      <c r="H56" s="37">
        <v>30</v>
      </c>
      <c r="I56" s="37">
        <v>30</v>
      </c>
      <c r="J56" s="37">
        <v>30</v>
      </c>
      <c r="K56" s="37">
        <v>30</v>
      </c>
      <c r="L56" s="37">
        <v>30</v>
      </c>
      <c r="M56" s="37">
        <v>30</v>
      </c>
      <c r="N56" s="37">
        <v>30</v>
      </c>
      <c r="O56" s="37">
        <v>30</v>
      </c>
      <c r="P56" s="37">
        <v>30</v>
      </c>
      <c r="Q56" s="37">
        <v>30</v>
      </c>
      <c r="R56" s="37">
        <v>30</v>
      </c>
      <c r="S56" s="37">
        <v>30</v>
      </c>
      <c r="T56" s="37">
        <v>30</v>
      </c>
      <c r="U56" s="37">
        <v>30</v>
      </c>
      <c r="V56" s="37">
        <v>30</v>
      </c>
      <c r="W56" s="37">
        <v>30</v>
      </c>
      <c r="X56" s="37">
        <v>30</v>
      </c>
      <c r="Y56" s="37">
        <v>30</v>
      </c>
      <c r="Z56" s="37">
        <v>30</v>
      </c>
      <c r="AA56" s="37">
        <v>30</v>
      </c>
      <c r="AB56" s="37">
        <v>30</v>
      </c>
      <c r="AC56" s="37">
        <v>720</v>
      </c>
      <c r="AD56" s="37">
        <v>5040</v>
      </c>
      <c r="AE56" s="37">
        <v>262800</v>
      </c>
    </row>
    <row r="57" spans="1:31">
      <c r="A57" s="37" t="s">
        <v>742</v>
      </c>
      <c r="B57" s="37" t="s">
        <v>199</v>
      </c>
      <c r="C57" s="37" t="s">
        <v>122</v>
      </c>
      <c r="D57" s="37" t="s">
        <v>123</v>
      </c>
      <c r="E57" s="37">
        <v>60</v>
      </c>
      <c r="F57" s="37">
        <v>60</v>
      </c>
      <c r="G57" s="37">
        <v>60</v>
      </c>
      <c r="H57" s="37">
        <v>60</v>
      </c>
      <c r="I57" s="37">
        <v>60</v>
      </c>
      <c r="J57" s="37">
        <v>60</v>
      </c>
      <c r="K57" s="37">
        <v>60</v>
      </c>
      <c r="L57" s="37">
        <v>60</v>
      </c>
      <c r="M57" s="37">
        <v>60</v>
      </c>
      <c r="N57" s="37">
        <v>60</v>
      </c>
      <c r="O57" s="37">
        <v>60</v>
      </c>
      <c r="P57" s="37">
        <v>60</v>
      </c>
      <c r="Q57" s="37">
        <v>60</v>
      </c>
      <c r="R57" s="37">
        <v>60</v>
      </c>
      <c r="S57" s="37">
        <v>60</v>
      </c>
      <c r="T57" s="37">
        <v>60</v>
      </c>
      <c r="U57" s="37">
        <v>60</v>
      </c>
      <c r="V57" s="37">
        <v>60</v>
      </c>
      <c r="W57" s="37">
        <v>60</v>
      </c>
      <c r="X57" s="37">
        <v>60</v>
      </c>
      <c r="Y57" s="37">
        <v>60</v>
      </c>
      <c r="Z57" s="37">
        <v>60</v>
      </c>
      <c r="AA57" s="37">
        <v>60</v>
      </c>
      <c r="AB57" s="37">
        <v>60</v>
      </c>
      <c r="AC57" s="37">
        <v>1440</v>
      </c>
      <c r="AD57" s="37">
        <v>10080</v>
      </c>
      <c r="AE57" s="37">
        <v>525600</v>
      </c>
    </row>
    <row r="58" spans="1:31">
      <c r="A58" s="37" t="s">
        <v>145</v>
      </c>
      <c r="B58" s="37" t="s">
        <v>121</v>
      </c>
      <c r="C58" s="37" t="s">
        <v>122</v>
      </c>
      <c r="D58" s="37" t="s">
        <v>139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7">
        <v>1</v>
      </c>
      <c r="M58" s="37">
        <v>1</v>
      </c>
      <c r="N58" s="37">
        <v>1</v>
      </c>
      <c r="O58" s="37">
        <v>1</v>
      </c>
      <c r="P58" s="37">
        <v>1</v>
      </c>
      <c r="Q58" s="37">
        <v>1</v>
      </c>
      <c r="R58" s="37">
        <v>1</v>
      </c>
      <c r="S58" s="37">
        <v>1</v>
      </c>
      <c r="T58" s="37">
        <v>1</v>
      </c>
      <c r="U58" s="37">
        <v>1</v>
      </c>
      <c r="V58" s="37">
        <v>1</v>
      </c>
      <c r="W58" s="37">
        <v>1</v>
      </c>
      <c r="X58" s="37">
        <v>1</v>
      </c>
      <c r="Y58" s="37">
        <v>1</v>
      </c>
      <c r="Z58" s="37">
        <v>1</v>
      </c>
      <c r="AA58" s="37">
        <v>0</v>
      </c>
      <c r="AB58" s="37">
        <v>0</v>
      </c>
      <c r="AC58" s="37">
        <v>15</v>
      </c>
      <c r="AD58" s="37">
        <v>86</v>
      </c>
      <c r="AE58" s="37">
        <v>4484.29</v>
      </c>
    </row>
    <row r="59" spans="1:31">
      <c r="A59" s="37"/>
      <c r="B59" s="37"/>
      <c r="C59" s="37"/>
      <c r="D59" s="37" t="s">
        <v>147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7">
        <v>1</v>
      </c>
      <c r="N59" s="37">
        <v>1</v>
      </c>
      <c r="O59" s="37">
        <v>1</v>
      </c>
      <c r="P59" s="37">
        <v>1</v>
      </c>
      <c r="Q59" s="37">
        <v>1</v>
      </c>
      <c r="R59" s="37">
        <v>1</v>
      </c>
      <c r="S59" s="37">
        <v>1</v>
      </c>
      <c r="T59" s="37">
        <v>1</v>
      </c>
      <c r="U59" s="37">
        <v>1</v>
      </c>
      <c r="V59" s="37">
        <v>1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11</v>
      </c>
      <c r="AD59" s="37"/>
      <c r="AE59" s="37"/>
    </row>
    <row r="60" spans="1:31">
      <c r="A60" s="37"/>
      <c r="B60" s="37"/>
      <c r="C60" s="37"/>
      <c r="D60" s="37" t="s">
        <v>148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0</v>
      </c>
      <c r="S60" s="37">
        <v>0</v>
      </c>
      <c r="T60" s="37">
        <v>0</v>
      </c>
      <c r="U60" s="37">
        <v>0</v>
      </c>
      <c r="V60" s="37">
        <v>0</v>
      </c>
      <c r="W60" s="37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/>
      <c r="AE60" s="37"/>
    </row>
    <row r="61" spans="1:31">
      <c r="A61" s="37" t="s">
        <v>144</v>
      </c>
      <c r="B61" s="37" t="s">
        <v>121</v>
      </c>
      <c r="C61" s="37" t="s">
        <v>122</v>
      </c>
      <c r="D61" s="37" t="s">
        <v>123</v>
      </c>
      <c r="E61" s="37">
        <v>1</v>
      </c>
      <c r="F61" s="37">
        <v>1</v>
      </c>
      <c r="G61" s="37">
        <v>1</v>
      </c>
      <c r="H61" s="37">
        <v>1</v>
      </c>
      <c r="I61" s="37">
        <v>1</v>
      </c>
      <c r="J61" s="37">
        <v>1</v>
      </c>
      <c r="K61" s="37">
        <v>1</v>
      </c>
      <c r="L61" s="37">
        <v>1</v>
      </c>
      <c r="M61" s="37">
        <v>1</v>
      </c>
      <c r="N61" s="37">
        <v>1</v>
      </c>
      <c r="O61" s="37">
        <v>1</v>
      </c>
      <c r="P61" s="37">
        <v>1</v>
      </c>
      <c r="Q61" s="37">
        <v>1</v>
      </c>
      <c r="R61" s="37">
        <v>1</v>
      </c>
      <c r="S61" s="37">
        <v>1</v>
      </c>
      <c r="T61" s="37">
        <v>1</v>
      </c>
      <c r="U61" s="37">
        <v>1</v>
      </c>
      <c r="V61" s="37">
        <v>1</v>
      </c>
      <c r="W61" s="37">
        <v>1</v>
      </c>
      <c r="X61" s="37">
        <v>1</v>
      </c>
      <c r="Y61" s="37">
        <v>1</v>
      </c>
      <c r="Z61" s="37">
        <v>1</v>
      </c>
      <c r="AA61" s="37">
        <v>1</v>
      </c>
      <c r="AB61" s="37">
        <v>1</v>
      </c>
      <c r="AC61" s="37">
        <v>24</v>
      </c>
      <c r="AD61" s="37">
        <v>168</v>
      </c>
      <c r="AE61" s="37">
        <v>8760</v>
      </c>
    </row>
    <row r="62" spans="1:31">
      <c r="A62" s="37" t="s">
        <v>136</v>
      </c>
      <c r="B62" s="37" t="s">
        <v>137</v>
      </c>
      <c r="C62" s="37" t="s">
        <v>122</v>
      </c>
      <c r="D62" s="37" t="s">
        <v>123</v>
      </c>
      <c r="E62" s="37">
        <v>4</v>
      </c>
      <c r="F62" s="37">
        <v>4</v>
      </c>
      <c r="G62" s="37">
        <v>4</v>
      </c>
      <c r="H62" s="37">
        <v>4</v>
      </c>
      <c r="I62" s="37">
        <v>4</v>
      </c>
      <c r="J62" s="37">
        <v>4</v>
      </c>
      <c r="K62" s="37">
        <v>4</v>
      </c>
      <c r="L62" s="37">
        <v>4</v>
      </c>
      <c r="M62" s="37">
        <v>4</v>
      </c>
      <c r="N62" s="37">
        <v>4</v>
      </c>
      <c r="O62" s="37">
        <v>4</v>
      </c>
      <c r="P62" s="37">
        <v>4</v>
      </c>
      <c r="Q62" s="37">
        <v>4</v>
      </c>
      <c r="R62" s="37">
        <v>4</v>
      </c>
      <c r="S62" s="37">
        <v>4</v>
      </c>
      <c r="T62" s="37">
        <v>4</v>
      </c>
      <c r="U62" s="37">
        <v>4</v>
      </c>
      <c r="V62" s="37">
        <v>4</v>
      </c>
      <c r="W62" s="37">
        <v>4</v>
      </c>
      <c r="X62" s="37">
        <v>4</v>
      </c>
      <c r="Y62" s="37">
        <v>4</v>
      </c>
      <c r="Z62" s="37">
        <v>4</v>
      </c>
      <c r="AA62" s="37">
        <v>4</v>
      </c>
      <c r="AB62" s="37">
        <v>4</v>
      </c>
      <c r="AC62" s="37">
        <v>96</v>
      </c>
      <c r="AD62" s="37">
        <v>672</v>
      </c>
      <c r="AE62" s="37">
        <v>35040</v>
      </c>
    </row>
    <row r="63" spans="1:31">
      <c r="A63" s="37" t="s">
        <v>200</v>
      </c>
      <c r="B63" s="37" t="s">
        <v>124</v>
      </c>
      <c r="C63" s="37" t="s">
        <v>201</v>
      </c>
      <c r="D63" s="37" t="s">
        <v>123</v>
      </c>
      <c r="E63" s="37">
        <v>13</v>
      </c>
      <c r="F63" s="37">
        <v>13</v>
      </c>
      <c r="G63" s="37">
        <v>13</v>
      </c>
      <c r="H63" s="37">
        <v>13</v>
      </c>
      <c r="I63" s="37">
        <v>13</v>
      </c>
      <c r="J63" s="37">
        <v>13</v>
      </c>
      <c r="K63" s="37">
        <v>13</v>
      </c>
      <c r="L63" s="37">
        <v>13</v>
      </c>
      <c r="M63" s="37">
        <v>13</v>
      </c>
      <c r="N63" s="37">
        <v>13</v>
      </c>
      <c r="O63" s="37">
        <v>13</v>
      </c>
      <c r="P63" s="37">
        <v>13</v>
      </c>
      <c r="Q63" s="37">
        <v>13</v>
      </c>
      <c r="R63" s="37">
        <v>13</v>
      </c>
      <c r="S63" s="37">
        <v>13</v>
      </c>
      <c r="T63" s="37">
        <v>13</v>
      </c>
      <c r="U63" s="37">
        <v>13</v>
      </c>
      <c r="V63" s="37">
        <v>13</v>
      </c>
      <c r="W63" s="37">
        <v>13</v>
      </c>
      <c r="X63" s="37">
        <v>13</v>
      </c>
      <c r="Y63" s="37">
        <v>13</v>
      </c>
      <c r="Z63" s="37">
        <v>13</v>
      </c>
      <c r="AA63" s="37">
        <v>13</v>
      </c>
      <c r="AB63" s="37">
        <v>13</v>
      </c>
      <c r="AC63" s="37">
        <v>312</v>
      </c>
      <c r="AD63" s="37">
        <v>2184</v>
      </c>
      <c r="AE63" s="37">
        <v>113880</v>
      </c>
    </row>
    <row r="64" spans="1:31">
      <c r="A64" s="37"/>
      <c r="B64" s="37"/>
      <c r="C64" s="37" t="s">
        <v>202</v>
      </c>
      <c r="D64" s="37" t="s">
        <v>123</v>
      </c>
      <c r="E64" s="37">
        <v>13</v>
      </c>
      <c r="F64" s="37">
        <v>13</v>
      </c>
      <c r="G64" s="37">
        <v>13</v>
      </c>
      <c r="H64" s="37">
        <v>13</v>
      </c>
      <c r="I64" s="37">
        <v>13</v>
      </c>
      <c r="J64" s="37">
        <v>13</v>
      </c>
      <c r="K64" s="37">
        <v>13</v>
      </c>
      <c r="L64" s="37">
        <v>13</v>
      </c>
      <c r="M64" s="37">
        <v>13</v>
      </c>
      <c r="N64" s="37">
        <v>13</v>
      </c>
      <c r="O64" s="37">
        <v>13</v>
      </c>
      <c r="P64" s="37">
        <v>13</v>
      </c>
      <c r="Q64" s="37">
        <v>13</v>
      </c>
      <c r="R64" s="37">
        <v>13</v>
      </c>
      <c r="S64" s="37">
        <v>13</v>
      </c>
      <c r="T64" s="37">
        <v>13</v>
      </c>
      <c r="U64" s="37">
        <v>13</v>
      </c>
      <c r="V64" s="37">
        <v>13</v>
      </c>
      <c r="W64" s="37">
        <v>13</v>
      </c>
      <c r="X64" s="37">
        <v>13</v>
      </c>
      <c r="Y64" s="37">
        <v>13</v>
      </c>
      <c r="Z64" s="37">
        <v>13</v>
      </c>
      <c r="AA64" s="37">
        <v>13</v>
      </c>
      <c r="AB64" s="37">
        <v>13</v>
      </c>
      <c r="AC64" s="37">
        <v>312</v>
      </c>
      <c r="AD64" s="37">
        <v>2184</v>
      </c>
      <c r="AE64" s="37"/>
    </row>
    <row r="65" spans="1:31">
      <c r="A65" s="37"/>
      <c r="B65" s="37"/>
      <c r="C65" s="37" t="s">
        <v>122</v>
      </c>
      <c r="D65" s="37" t="s">
        <v>123</v>
      </c>
      <c r="E65" s="37">
        <v>13</v>
      </c>
      <c r="F65" s="37">
        <v>13</v>
      </c>
      <c r="G65" s="37">
        <v>13</v>
      </c>
      <c r="H65" s="37">
        <v>13</v>
      </c>
      <c r="I65" s="37">
        <v>13</v>
      </c>
      <c r="J65" s="37">
        <v>13</v>
      </c>
      <c r="K65" s="37">
        <v>13</v>
      </c>
      <c r="L65" s="37">
        <v>13</v>
      </c>
      <c r="M65" s="37">
        <v>13</v>
      </c>
      <c r="N65" s="37">
        <v>13</v>
      </c>
      <c r="O65" s="37">
        <v>13</v>
      </c>
      <c r="P65" s="37">
        <v>13</v>
      </c>
      <c r="Q65" s="37">
        <v>13</v>
      </c>
      <c r="R65" s="37">
        <v>13</v>
      </c>
      <c r="S65" s="37">
        <v>13</v>
      </c>
      <c r="T65" s="37">
        <v>13</v>
      </c>
      <c r="U65" s="37">
        <v>13</v>
      </c>
      <c r="V65" s="37">
        <v>13</v>
      </c>
      <c r="W65" s="37">
        <v>13</v>
      </c>
      <c r="X65" s="37">
        <v>13</v>
      </c>
      <c r="Y65" s="37">
        <v>13</v>
      </c>
      <c r="Z65" s="37">
        <v>13</v>
      </c>
      <c r="AA65" s="37">
        <v>13</v>
      </c>
      <c r="AB65" s="37">
        <v>13</v>
      </c>
      <c r="AC65" s="37">
        <v>312</v>
      </c>
      <c r="AD65" s="37">
        <v>2184</v>
      </c>
      <c r="AE65" s="37"/>
    </row>
    <row r="66" spans="1:31">
      <c r="A66" s="37" t="s">
        <v>203</v>
      </c>
      <c r="B66" s="37" t="s">
        <v>124</v>
      </c>
      <c r="C66" s="37" t="s">
        <v>122</v>
      </c>
      <c r="D66" s="37" t="s">
        <v>123</v>
      </c>
      <c r="E66" s="37">
        <v>6.7</v>
      </c>
      <c r="F66" s="37">
        <v>6.7</v>
      </c>
      <c r="G66" s="37">
        <v>6.7</v>
      </c>
      <c r="H66" s="37">
        <v>6.7</v>
      </c>
      <c r="I66" s="37">
        <v>6.7</v>
      </c>
      <c r="J66" s="37">
        <v>6.7</v>
      </c>
      <c r="K66" s="37">
        <v>6.7</v>
      </c>
      <c r="L66" s="37">
        <v>6.7</v>
      </c>
      <c r="M66" s="37">
        <v>6.7</v>
      </c>
      <c r="N66" s="37">
        <v>6.7</v>
      </c>
      <c r="O66" s="37">
        <v>6.7</v>
      </c>
      <c r="P66" s="37">
        <v>6.7</v>
      </c>
      <c r="Q66" s="37">
        <v>6.7</v>
      </c>
      <c r="R66" s="37">
        <v>6.7</v>
      </c>
      <c r="S66" s="37">
        <v>6.7</v>
      </c>
      <c r="T66" s="37">
        <v>6.7</v>
      </c>
      <c r="U66" s="37">
        <v>6.7</v>
      </c>
      <c r="V66" s="37">
        <v>6.7</v>
      </c>
      <c r="W66" s="37">
        <v>6.7</v>
      </c>
      <c r="X66" s="37">
        <v>6.7</v>
      </c>
      <c r="Y66" s="37">
        <v>6.7</v>
      </c>
      <c r="Z66" s="37">
        <v>6.7</v>
      </c>
      <c r="AA66" s="37">
        <v>6.7</v>
      </c>
      <c r="AB66" s="37">
        <v>6.7</v>
      </c>
      <c r="AC66" s="37">
        <v>160.80000000000001</v>
      </c>
      <c r="AD66" s="37">
        <v>1125.5999999999999</v>
      </c>
      <c r="AE66" s="37">
        <v>58692</v>
      </c>
    </row>
    <row r="67" spans="1:31">
      <c r="A67" s="37" t="s">
        <v>204</v>
      </c>
      <c r="B67" s="37" t="s">
        <v>124</v>
      </c>
      <c r="C67" s="37" t="s">
        <v>122</v>
      </c>
      <c r="D67" s="37" t="s">
        <v>123</v>
      </c>
      <c r="E67" s="37">
        <v>60</v>
      </c>
      <c r="F67" s="37">
        <v>60</v>
      </c>
      <c r="G67" s="37">
        <v>60</v>
      </c>
      <c r="H67" s="37">
        <v>60</v>
      </c>
      <c r="I67" s="37">
        <v>60</v>
      </c>
      <c r="J67" s="37">
        <v>60</v>
      </c>
      <c r="K67" s="37">
        <v>60</v>
      </c>
      <c r="L67" s="37">
        <v>60</v>
      </c>
      <c r="M67" s="37">
        <v>60</v>
      </c>
      <c r="N67" s="37">
        <v>60</v>
      </c>
      <c r="O67" s="37">
        <v>60</v>
      </c>
      <c r="P67" s="37">
        <v>60</v>
      </c>
      <c r="Q67" s="37">
        <v>60</v>
      </c>
      <c r="R67" s="37">
        <v>60</v>
      </c>
      <c r="S67" s="37">
        <v>60</v>
      </c>
      <c r="T67" s="37">
        <v>60</v>
      </c>
      <c r="U67" s="37">
        <v>60</v>
      </c>
      <c r="V67" s="37">
        <v>60</v>
      </c>
      <c r="W67" s="37">
        <v>60</v>
      </c>
      <c r="X67" s="37">
        <v>60</v>
      </c>
      <c r="Y67" s="37">
        <v>60</v>
      </c>
      <c r="Z67" s="37">
        <v>60</v>
      </c>
      <c r="AA67" s="37">
        <v>60</v>
      </c>
      <c r="AB67" s="37">
        <v>60</v>
      </c>
      <c r="AC67" s="37">
        <v>1440</v>
      </c>
      <c r="AD67" s="37">
        <v>10080</v>
      </c>
      <c r="AE67" s="37">
        <v>525600</v>
      </c>
    </row>
    <row r="68" spans="1:31">
      <c r="A68" s="37" t="s">
        <v>205</v>
      </c>
      <c r="B68" s="37" t="s">
        <v>124</v>
      </c>
      <c r="C68" s="37" t="s">
        <v>122</v>
      </c>
      <c r="D68" s="37" t="s">
        <v>123</v>
      </c>
      <c r="E68" s="37">
        <v>16</v>
      </c>
      <c r="F68" s="37">
        <v>16</v>
      </c>
      <c r="G68" s="37">
        <v>16</v>
      </c>
      <c r="H68" s="37">
        <v>16</v>
      </c>
      <c r="I68" s="37">
        <v>16</v>
      </c>
      <c r="J68" s="37">
        <v>16</v>
      </c>
      <c r="K68" s="37">
        <v>16</v>
      </c>
      <c r="L68" s="37">
        <v>16</v>
      </c>
      <c r="M68" s="37">
        <v>16</v>
      </c>
      <c r="N68" s="37">
        <v>16</v>
      </c>
      <c r="O68" s="37">
        <v>16</v>
      </c>
      <c r="P68" s="37">
        <v>16</v>
      </c>
      <c r="Q68" s="37">
        <v>16</v>
      </c>
      <c r="R68" s="37">
        <v>16</v>
      </c>
      <c r="S68" s="37">
        <v>16</v>
      </c>
      <c r="T68" s="37">
        <v>16</v>
      </c>
      <c r="U68" s="37">
        <v>16</v>
      </c>
      <c r="V68" s="37">
        <v>16</v>
      </c>
      <c r="W68" s="37">
        <v>16</v>
      </c>
      <c r="X68" s="37">
        <v>16</v>
      </c>
      <c r="Y68" s="37">
        <v>16</v>
      </c>
      <c r="Z68" s="37">
        <v>16</v>
      </c>
      <c r="AA68" s="37">
        <v>16</v>
      </c>
      <c r="AB68" s="37">
        <v>16</v>
      </c>
      <c r="AC68" s="37">
        <v>384</v>
      </c>
      <c r="AD68" s="37">
        <v>2688</v>
      </c>
      <c r="AE68" s="37">
        <v>140160</v>
      </c>
    </row>
    <row r="69" spans="1:31">
      <c r="A69" s="37" t="s">
        <v>146</v>
      </c>
      <c r="B69" s="37" t="s">
        <v>130</v>
      </c>
      <c r="C69" s="37" t="s">
        <v>122</v>
      </c>
      <c r="D69" s="37" t="s">
        <v>123</v>
      </c>
      <c r="E69" s="37">
        <v>120</v>
      </c>
      <c r="F69" s="37">
        <v>120</v>
      </c>
      <c r="G69" s="37">
        <v>120</v>
      </c>
      <c r="H69" s="37">
        <v>120</v>
      </c>
      <c r="I69" s="37">
        <v>120</v>
      </c>
      <c r="J69" s="37">
        <v>120</v>
      </c>
      <c r="K69" s="37">
        <v>120</v>
      </c>
      <c r="L69" s="37">
        <v>120</v>
      </c>
      <c r="M69" s="37">
        <v>120</v>
      </c>
      <c r="N69" s="37">
        <v>120</v>
      </c>
      <c r="O69" s="37">
        <v>120</v>
      </c>
      <c r="P69" s="37">
        <v>120</v>
      </c>
      <c r="Q69" s="37">
        <v>120</v>
      </c>
      <c r="R69" s="37">
        <v>120</v>
      </c>
      <c r="S69" s="37">
        <v>120</v>
      </c>
      <c r="T69" s="37">
        <v>120</v>
      </c>
      <c r="U69" s="37">
        <v>120</v>
      </c>
      <c r="V69" s="37">
        <v>120</v>
      </c>
      <c r="W69" s="37">
        <v>120</v>
      </c>
      <c r="X69" s="37">
        <v>120</v>
      </c>
      <c r="Y69" s="37">
        <v>120</v>
      </c>
      <c r="Z69" s="37">
        <v>120</v>
      </c>
      <c r="AA69" s="37">
        <v>120</v>
      </c>
      <c r="AB69" s="37">
        <v>120</v>
      </c>
      <c r="AC69" s="37">
        <v>2880</v>
      </c>
      <c r="AD69" s="37">
        <v>20160</v>
      </c>
      <c r="AE69" s="37">
        <v>1051200</v>
      </c>
    </row>
    <row r="70" spans="1:31">
      <c r="A70" s="37" t="s">
        <v>128</v>
      </c>
      <c r="B70" s="37" t="s">
        <v>121</v>
      </c>
      <c r="C70" s="37" t="s">
        <v>122</v>
      </c>
      <c r="D70" s="37" t="s">
        <v>123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37">
        <v>0</v>
      </c>
      <c r="AA70" s="37">
        <v>0</v>
      </c>
      <c r="AB70" s="37">
        <v>0</v>
      </c>
      <c r="AC70" s="37">
        <v>0</v>
      </c>
      <c r="AD70" s="37">
        <v>0</v>
      </c>
      <c r="AE70" s="37">
        <v>0</v>
      </c>
    </row>
    <row r="71" spans="1:31">
      <c r="A71" s="37" t="s">
        <v>129</v>
      </c>
      <c r="B71" s="37" t="s">
        <v>130</v>
      </c>
      <c r="C71" s="37" t="s">
        <v>122</v>
      </c>
      <c r="D71" s="37" t="s">
        <v>123</v>
      </c>
      <c r="E71" s="37">
        <v>0.2</v>
      </c>
      <c r="F71" s="37">
        <v>0.2</v>
      </c>
      <c r="G71" s="37">
        <v>0.2</v>
      </c>
      <c r="H71" s="37">
        <v>0.2</v>
      </c>
      <c r="I71" s="37">
        <v>0.2</v>
      </c>
      <c r="J71" s="37">
        <v>0.2</v>
      </c>
      <c r="K71" s="37">
        <v>0.2</v>
      </c>
      <c r="L71" s="37">
        <v>0.2</v>
      </c>
      <c r="M71" s="37">
        <v>0.2</v>
      </c>
      <c r="N71" s="37">
        <v>0.2</v>
      </c>
      <c r="O71" s="37">
        <v>0.2</v>
      </c>
      <c r="P71" s="37">
        <v>0.2</v>
      </c>
      <c r="Q71" s="37">
        <v>0.2</v>
      </c>
      <c r="R71" s="37">
        <v>0.2</v>
      </c>
      <c r="S71" s="37">
        <v>0.2</v>
      </c>
      <c r="T71" s="37">
        <v>0.2</v>
      </c>
      <c r="U71" s="37">
        <v>0.2</v>
      </c>
      <c r="V71" s="37">
        <v>0.2</v>
      </c>
      <c r="W71" s="37">
        <v>0.2</v>
      </c>
      <c r="X71" s="37">
        <v>0.2</v>
      </c>
      <c r="Y71" s="37">
        <v>0.2</v>
      </c>
      <c r="Z71" s="37">
        <v>0.2</v>
      </c>
      <c r="AA71" s="37">
        <v>0.2</v>
      </c>
      <c r="AB71" s="37">
        <v>0.2</v>
      </c>
      <c r="AC71" s="37">
        <v>4.8</v>
      </c>
      <c r="AD71" s="37">
        <v>33.6</v>
      </c>
      <c r="AE71" s="37">
        <v>1752</v>
      </c>
    </row>
    <row r="72" spans="1:31">
      <c r="A72" s="37" t="s">
        <v>131</v>
      </c>
      <c r="B72" s="37" t="s">
        <v>130</v>
      </c>
      <c r="C72" s="37" t="s">
        <v>132</v>
      </c>
      <c r="D72" s="37" t="s">
        <v>123</v>
      </c>
      <c r="E72" s="37">
        <v>1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>
        <v>1</v>
      </c>
      <c r="Q72" s="37">
        <v>1</v>
      </c>
      <c r="R72" s="37">
        <v>1</v>
      </c>
      <c r="S72" s="37">
        <v>1</v>
      </c>
      <c r="T72" s="37">
        <v>1</v>
      </c>
      <c r="U72" s="37">
        <v>1</v>
      </c>
      <c r="V72" s="37">
        <v>1</v>
      </c>
      <c r="W72" s="37">
        <v>1</v>
      </c>
      <c r="X72" s="37">
        <v>1</v>
      </c>
      <c r="Y72" s="37">
        <v>1</v>
      </c>
      <c r="Z72" s="37">
        <v>1</v>
      </c>
      <c r="AA72" s="37">
        <v>1</v>
      </c>
      <c r="AB72" s="37">
        <v>1</v>
      </c>
      <c r="AC72" s="37">
        <v>24</v>
      </c>
      <c r="AD72" s="37">
        <v>168</v>
      </c>
      <c r="AE72" s="37">
        <v>6924</v>
      </c>
    </row>
    <row r="73" spans="1:31">
      <c r="C73" s="36" t="s">
        <v>133</v>
      </c>
      <c r="D73" s="36" t="s">
        <v>123</v>
      </c>
      <c r="E73" s="36">
        <v>0.5</v>
      </c>
      <c r="F73" s="36">
        <v>0.5</v>
      </c>
      <c r="G73" s="36">
        <v>0.5</v>
      </c>
      <c r="H73" s="36">
        <v>0.5</v>
      </c>
      <c r="I73" s="36">
        <v>0.5</v>
      </c>
      <c r="J73" s="36">
        <v>0.5</v>
      </c>
      <c r="K73" s="36">
        <v>0.5</v>
      </c>
      <c r="L73" s="36">
        <v>0.5</v>
      </c>
      <c r="M73" s="36">
        <v>0.5</v>
      </c>
      <c r="N73" s="36">
        <v>0.5</v>
      </c>
      <c r="O73" s="36">
        <v>0.5</v>
      </c>
      <c r="P73" s="36">
        <v>0.5</v>
      </c>
      <c r="Q73" s="36">
        <v>0.5</v>
      </c>
      <c r="R73" s="36">
        <v>0.5</v>
      </c>
      <c r="S73" s="36">
        <v>0.5</v>
      </c>
      <c r="T73" s="36">
        <v>0.5</v>
      </c>
      <c r="U73" s="36">
        <v>0.5</v>
      </c>
      <c r="V73" s="36">
        <v>0.5</v>
      </c>
      <c r="W73" s="36">
        <v>0.5</v>
      </c>
      <c r="X73" s="36">
        <v>0.5</v>
      </c>
      <c r="Y73" s="36">
        <v>0.5</v>
      </c>
      <c r="Z73" s="36">
        <v>0.5</v>
      </c>
      <c r="AA73" s="36">
        <v>0.5</v>
      </c>
      <c r="AB73" s="36">
        <v>0.5</v>
      </c>
      <c r="AC73" s="36">
        <v>12</v>
      </c>
      <c r="AD73" s="36">
        <v>84</v>
      </c>
    </row>
    <row r="74" spans="1:31">
      <c r="C74" s="36" t="s">
        <v>122</v>
      </c>
      <c r="D74" s="36" t="s">
        <v>123</v>
      </c>
      <c r="E74" s="36">
        <v>1</v>
      </c>
      <c r="F74" s="36">
        <v>1</v>
      </c>
      <c r="G74" s="36">
        <v>1</v>
      </c>
      <c r="H74" s="36">
        <v>1</v>
      </c>
      <c r="I74" s="36">
        <v>1</v>
      </c>
      <c r="J74" s="36">
        <v>1</v>
      </c>
      <c r="K74" s="36">
        <v>1</v>
      </c>
      <c r="L74" s="36">
        <v>1</v>
      </c>
      <c r="M74" s="36">
        <v>1</v>
      </c>
      <c r="N74" s="36">
        <v>1</v>
      </c>
      <c r="O74" s="36">
        <v>1</v>
      </c>
      <c r="P74" s="36">
        <v>1</v>
      </c>
      <c r="Q74" s="36">
        <v>1</v>
      </c>
      <c r="R74" s="36">
        <v>1</v>
      </c>
      <c r="S74" s="36">
        <v>1</v>
      </c>
      <c r="T74" s="36">
        <v>1</v>
      </c>
      <c r="U74" s="36">
        <v>1</v>
      </c>
      <c r="V74" s="36">
        <v>1</v>
      </c>
      <c r="W74" s="36">
        <v>1</v>
      </c>
      <c r="X74" s="36">
        <v>1</v>
      </c>
      <c r="Y74" s="36">
        <v>1</v>
      </c>
      <c r="Z74" s="36">
        <v>1</v>
      </c>
      <c r="AA74" s="36">
        <v>1</v>
      </c>
      <c r="AB74" s="36">
        <v>1</v>
      </c>
      <c r="AC74" s="36">
        <v>24</v>
      </c>
      <c r="AD74" s="36">
        <v>168</v>
      </c>
    </row>
    <row r="75" spans="1:31">
      <c r="A75" s="30" t="s">
        <v>206</v>
      </c>
      <c r="B75" s="36" t="s">
        <v>130</v>
      </c>
      <c r="C75" s="36" t="s">
        <v>122</v>
      </c>
      <c r="D75" s="36" t="s">
        <v>123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</row>
    <row r="76" spans="1:31">
      <c r="A76" s="36" t="s">
        <v>743</v>
      </c>
      <c r="B76" s="36" t="s">
        <v>121</v>
      </c>
      <c r="C76" s="36" t="s">
        <v>122</v>
      </c>
      <c r="D76" s="36" t="s">
        <v>123</v>
      </c>
      <c r="E76" s="38">
        <v>0.05</v>
      </c>
      <c r="F76" s="38">
        <v>0.05</v>
      </c>
      <c r="G76" s="38">
        <v>0.05</v>
      </c>
      <c r="H76" s="38">
        <v>0.05</v>
      </c>
      <c r="I76" s="38">
        <v>0.05</v>
      </c>
      <c r="J76" s="38">
        <v>0.05</v>
      </c>
      <c r="K76" s="38">
        <v>0.05</v>
      </c>
      <c r="L76" s="38">
        <v>0.05</v>
      </c>
      <c r="M76" s="38">
        <v>0.05</v>
      </c>
      <c r="N76" s="38">
        <v>0.05</v>
      </c>
      <c r="O76" s="38">
        <v>0.05</v>
      </c>
      <c r="P76" s="38">
        <v>0.05</v>
      </c>
      <c r="Q76" s="38">
        <v>0.05</v>
      </c>
      <c r="R76" s="38">
        <v>0.05</v>
      </c>
      <c r="S76" s="38">
        <v>0.05</v>
      </c>
      <c r="T76" s="38">
        <v>0.05</v>
      </c>
      <c r="U76" s="38">
        <v>0.05</v>
      </c>
      <c r="V76" s="38">
        <v>0.05</v>
      </c>
      <c r="W76" s="38">
        <v>0.05</v>
      </c>
      <c r="X76" s="38">
        <v>0.05</v>
      </c>
      <c r="Y76" s="38">
        <v>0.05</v>
      </c>
      <c r="Z76" s="38">
        <v>0.05</v>
      </c>
      <c r="AA76" s="38">
        <v>0.05</v>
      </c>
      <c r="AB76" s="38">
        <v>0.05</v>
      </c>
      <c r="AC76" s="36">
        <v>1.2</v>
      </c>
      <c r="AD76" s="36">
        <v>8.4</v>
      </c>
      <c r="AE76" s="36">
        <v>438</v>
      </c>
    </row>
    <row r="77" spans="1:31">
      <c r="A77" s="36" t="s">
        <v>744</v>
      </c>
      <c r="B77" s="36" t="s">
        <v>121</v>
      </c>
      <c r="C77" s="36" t="s">
        <v>122</v>
      </c>
      <c r="D77" s="36" t="s">
        <v>123</v>
      </c>
      <c r="E77" s="38">
        <v>0.2</v>
      </c>
      <c r="F77" s="38">
        <v>0.2</v>
      </c>
      <c r="G77" s="38">
        <v>0.2</v>
      </c>
      <c r="H77" s="38">
        <v>0.2</v>
      </c>
      <c r="I77" s="38">
        <v>0.2</v>
      </c>
      <c r="J77" s="38">
        <v>0.2</v>
      </c>
      <c r="K77" s="38">
        <v>0.2</v>
      </c>
      <c r="L77" s="38">
        <v>0.2</v>
      </c>
      <c r="M77" s="38">
        <v>0.2</v>
      </c>
      <c r="N77" s="38">
        <v>0.2</v>
      </c>
      <c r="O77" s="38">
        <v>0.2</v>
      </c>
      <c r="P77" s="38">
        <v>0.2</v>
      </c>
      <c r="Q77" s="38">
        <v>0.2</v>
      </c>
      <c r="R77" s="38">
        <v>0.2</v>
      </c>
      <c r="S77" s="38">
        <v>0.2</v>
      </c>
      <c r="T77" s="38">
        <v>0.2</v>
      </c>
      <c r="U77" s="38">
        <v>0.2</v>
      </c>
      <c r="V77" s="38">
        <v>0.2</v>
      </c>
      <c r="W77" s="38">
        <v>0.2</v>
      </c>
      <c r="X77" s="38">
        <v>0.2</v>
      </c>
      <c r="Y77" s="38">
        <v>0.2</v>
      </c>
      <c r="Z77" s="38">
        <v>0.2</v>
      </c>
      <c r="AA77" s="38">
        <v>0.2</v>
      </c>
      <c r="AB77" s="38">
        <v>0.2</v>
      </c>
      <c r="AC77" s="36">
        <v>4.8</v>
      </c>
      <c r="AD77" s="36">
        <v>33.6</v>
      </c>
      <c r="AE77" s="36">
        <v>1752</v>
      </c>
    </row>
    <row r="78" spans="1:31">
      <c r="A78" s="36" t="s">
        <v>745</v>
      </c>
      <c r="B78" s="36" t="s">
        <v>124</v>
      </c>
      <c r="C78" s="36" t="s">
        <v>122</v>
      </c>
      <c r="D78" s="36" t="s">
        <v>123</v>
      </c>
      <c r="E78" s="38">
        <v>48.8</v>
      </c>
      <c r="F78" s="38">
        <v>48.8</v>
      </c>
      <c r="G78" s="38">
        <v>48.8</v>
      </c>
      <c r="H78" s="38">
        <v>48.8</v>
      </c>
      <c r="I78" s="38">
        <v>48.8</v>
      </c>
      <c r="J78" s="38">
        <v>48.8</v>
      </c>
      <c r="K78" s="38">
        <v>48.8</v>
      </c>
      <c r="L78" s="38">
        <v>48.8</v>
      </c>
      <c r="M78" s="38">
        <v>48.8</v>
      </c>
      <c r="N78" s="38">
        <v>48.8</v>
      </c>
      <c r="O78" s="38">
        <v>48.8</v>
      </c>
      <c r="P78" s="38">
        <v>48.8</v>
      </c>
      <c r="Q78" s="38">
        <v>48.8</v>
      </c>
      <c r="R78" s="38">
        <v>48.8</v>
      </c>
      <c r="S78" s="38">
        <v>48.8</v>
      </c>
      <c r="T78" s="38">
        <v>48.8</v>
      </c>
      <c r="U78" s="38">
        <v>48.8</v>
      </c>
      <c r="V78" s="38">
        <v>48.8</v>
      </c>
      <c r="W78" s="38">
        <v>48.8</v>
      </c>
      <c r="X78" s="38">
        <v>48.8</v>
      </c>
      <c r="Y78" s="38">
        <v>48.8</v>
      </c>
      <c r="Z78" s="38">
        <v>48.8</v>
      </c>
      <c r="AA78" s="38">
        <v>48.8</v>
      </c>
      <c r="AB78" s="38">
        <v>48.8</v>
      </c>
      <c r="AC78" s="36">
        <v>1171.2</v>
      </c>
      <c r="AD78" s="36">
        <v>8198.4</v>
      </c>
      <c r="AE78" s="36">
        <v>427488</v>
      </c>
    </row>
    <row r="79" spans="1:31">
      <c r="A79" s="36" t="s">
        <v>746</v>
      </c>
      <c r="B79" s="36" t="s">
        <v>124</v>
      </c>
      <c r="C79" s="36" t="s">
        <v>122</v>
      </c>
      <c r="D79" s="36" t="s">
        <v>123</v>
      </c>
      <c r="E79" s="38">
        <v>55</v>
      </c>
      <c r="F79" s="38">
        <v>55</v>
      </c>
      <c r="G79" s="38">
        <v>55</v>
      </c>
      <c r="H79" s="38">
        <v>55</v>
      </c>
      <c r="I79" s="38">
        <v>55</v>
      </c>
      <c r="J79" s="38">
        <v>55</v>
      </c>
      <c r="K79" s="38">
        <v>55</v>
      </c>
      <c r="L79" s="38">
        <v>55</v>
      </c>
      <c r="M79" s="38">
        <v>55</v>
      </c>
      <c r="N79" s="38">
        <v>55</v>
      </c>
      <c r="O79" s="38">
        <v>55</v>
      </c>
      <c r="P79" s="38">
        <v>55</v>
      </c>
      <c r="Q79" s="38">
        <v>55</v>
      </c>
      <c r="R79" s="38">
        <v>55</v>
      </c>
      <c r="S79" s="38">
        <v>55</v>
      </c>
      <c r="T79" s="38">
        <v>55</v>
      </c>
      <c r="U79" s="38">
        <v>55</v>
      </c>
      <c r="V79" s="38">
        <v>55</v>
      </c>
      <c r="W79" s="38">
        <v>55</v>
      </c>
      <c r="X79" s="38">
        <v>55</v>
      </c>
      <c r="Y79" s="38">
        <v>55</v>
      </c>
      <c r="Z79" s="38">
        <v>55</v>
      </c>
      <c r="AA79" s="38">
        <v>55</v>
      </c>
      <c r="AB79" s="38">
        <v>55</v>
      </c>
      <c r="AC79" s="36">
        <v>1320</v>
      </c>
      <c r="AD79" s="36">
        <v>9240</v>
      </c>
      <c r="AE79" s="36">
        <v>481800</v>
      </c>
    </row>
    <row r="80" spans="1:31">
      <c r="A80" s="36" t="s">
        <v>747</v>
      </c>
      <c r="B80" s="36" t="s">
        <v>121</v>
      </c>
      <c r="C80" s="36" t="s">
        <v>122</v>
      </c>
      <c r="D80" s="36" t="s">
        <v>123</v>
      </c>
      <c r="E80" s="38">
        <v>0.05</v>
      </c>
      <c r="F80" s="38">
        <v>0.05</v>
      </c>
      <c r="G80" s="38">
        <v>0.05</v>
      </c>
      <c r="H80" s="38">
        <v>0.05</v>
      </c>
      <c r="I80" s="38">
        <v>0.05</v>
      </c>
      <c r="J80" s="38">
        <v>0.05</v>
      </c>
      <c r="K80" s="38">
        <v>0.05</v>
      </c>
      <c r="L80" s="38">
        <v>0.05</v>
      </c>
      <c r="M80" s="38">
        <v>0.05</v>
      </c>
      <c r="N80" s="38">
        <v>0.05</v>
      </c>
      <c r="O80" s="38">
        <v>0.05</v>
      </c>
      <c r="P80" s="38">
        <v>0.05</v>
      </c>
      <c r="Q80" s="38">
        <v>0.05</v>
      </c>
      <c r="R80" s="38">
        <v>0.05</v>
      </c>
      <c r="S80" s="38">
        <v>0.05</v>
      </c>
      <c r="T80" s="38">
        <v>0.05</v>
      </c>
      <c r="U80" s="38">
        <v>0.05</v>
      </c>
      <c r="V80" s="38">
        <v>0.05</v>
      </c>
      <c r="W80" s="38">
        <v>0.05</v>
      </c>
      <c r="X80" s="38">
        <v>0.05</v>
      </c>
      <c r="Y80" s="38">
        <v>0.05</v>
      </c>
      <c r="Z80" s="38">
        <v>0.05</v>
      </c>
      <c r="AA80" s="38">
        <v>0.05</v>
      </c>
      <c r="AB80" s="38">
        <v>0.05</v>
      </c>
      <c r="AC80" s="36">
        <v>1.2</v>
      </c>
      <c r="AD80" s="36">
        <v>8.4</v>
      </c>
      <c r="AE80" s="36">
        <v>438</v>
      </c>
    </row>
    <row r="81" spans="1:31">
      <c r="A81" s="36" t="s">
        <v>748</v>
      </c>
      <c r="B81" s="36" t="s">
        <v>121</v>
      </c>
      <c r="C81" s="36" t="s">
        <v>122</v>
      </c>
      <c r="D81" s="36" t="s">
        <v>123</v>
      </c>
      <c r="E81" s="38">
        <v>0.2</v>
      </c>
      <c r="F81" s="38">
        <v>0.2</v>
      </c>
      <c r="G81" s="38">
        <v>0.2</v>
      </c>
      <c r="H81" s="38">
        <v>0.2</v>
      </c>
      <c r="I81" s="38">
        <v>0.2</v>
      </c>
      <c r="J81" s="38">
        <v>0.2</v>
      </c>
      <c r="K81" s="38">
        <v>0.2</v>
      </c>
      <c r="L81" s="38">
        <v>0.2</v>
      </c>
      <c r="M81" s="38">
        <v>0.2</v>
      </c>
      <c r="N81" s="38">
        <v>0.2</v>
      </c>
      <c r="O81" s="38">
        <v>0.2</v>
      </c>
      <c r="P81" s="38">
        <v>0.2</v>
      </c>
      <c r="Q81" s="38">
        <v>0.2</v>
      </c>
      <c r="R81" s="38">
        <v>0.2</v>
      </c>
      <c r="S81" s="38">
        <v>0.2</v>
      </c>
      <c r="T81" s="38">
        <v>0.2</v>
      </c>
      <c r="U81" s="38">
        <v>0.2</v>
      </c>
      <c r="V81" s="38">
        <v>0.2</v>
      </c>
      <c r="W81" s="38">
        <v>0.2</v>
      </c>
      <c r="X81" s="38">
        <v>0.2</v>
      </c>
      <c r="Y81" s="38">
        <v>0.2</v>
      </c>
      <c r="Z81" s="38">
        <v>0.2</v>
      </c>
      <c r="AA81" s="38">
        <v>0.2</v>
      </c>
      <c r="AB81" s="38">
        <v>0.2</v>
      </c>
      <c r="AC81" s="36">
        <v>4.8</v>
      </c>
      <c r="AD81" s="36">
        <v>33.6</v>
      </c>
      <c r="AE81" s="36">
        <v>1752</v>
      </c>
    </row>
    <row r="82" spans="1:31">
      <c r="A82" s="36" t="s">
        <v>749</v>
      </c>
      <c r="B82" s="36" t="s">
        <v>124</v>
      </c>
      <c r="C82" s="36" t="s">
        <v>122</v>
      </c>
      <c r="D82" s="36" t="s">
        <v>123</v>
      </c>
      <c r="E82" s="38">
        <v>48.8</v>
      </c>
      <c r="F82" s="38">
        <v>48.8</v>
      </c>
      <c r="G82" s="38">
        <v>48.8</v>
      </c>
      <c r="H82" s="38">
        <v>48.8</v>
      </c>
      <c r="I82" s="38">
        <v>48.8</v>
      </c>
      <c r="J82" s="38">
        <v>48.8</v>
      </c>
      <c r="K82" s="38">
        <v>48.8</v>
      </c>
      <c r="L82" s="38">
        <v>48.8</v>
      </c>
      <c r="M82" s="38">
        <v>48.8</v>
      </c>
      <c r="N82" s="38">
        <v>48.8</v>
      </c>
      <c r="O82" s="38">
        <v>48.8</v>
      </c>
      <c r="P82" s="38">
        <v>48.8</v>
      </c>
      <c r="Q82" s="38">
        <v>48.8</v>
      </c>
      <c r="R82" s="38">
        <v>48.8</v>
      </c>
      <c r="S82" s="38">
        <v>48.8</v>
      </c>
      <c r="T82" s="38">
        <v>48.8</v>
      </c>
      <c r="U82" s="38">
        <v>48.8</v>
      </c>
      <c r="V82" s="38">
        <v>48.8</v>
      </c>
      <c r="W82" s="38">
        <v>48.8</v>
      </c>
      <c r="X82" s="38">
        <v>48.8</v>
      </c>
      <c r="Y82" s="38">
        <v>48.8</v>
      </c>
      <c r="Z82" s="38">
        <v>48.8</v>
      </c>
      <c r="AA82" s="38">
        <v>48.8</v>
      </c>
      <c r="AB82" s="38">
        <v>48.8</v>
      </c>
      <c r="AC82" s="36">
        <v>1171.2</v>
      </c>
      <c r="AD82" s="36">
        <v>8198.4</v>
      </c>
      <c r="AE82" s="36">
        <v>427488</v>
      </c>
    </row>
    <row r="83" spans="1:31">
      <c r="A83" s="36" t="s">
        <v>750</v>
      </c>
      <c r="B83" s="36" t="s">
        <v>124</v>
      </c>
      <c r="C83" s="36" t="s">
        <v>122</v>
      </c>
      <c r="D83" s="36" t="s">
        <v>123</v>
      </c>
      <c r="E83" s="38">
        <v>55</v>
      </c>
      <c r="F83" s="38">
        <v>55</v>
      </c>
      <c r="G83" s="38">
        <v>55</v>
      </c>
      <c r="H83" s="38">
        <v>55</v>
      </c>
      <c r="I83" s="38">
        <v>55</v>
      </c>
      <c r="J83" s="38">
        <v>55</v>
      </c>
      <c r="K83" s="38">
        <v>55</v>
      </c>
      <c r="L83" s="38">
        <v>55</v>
      </c>
      <c r="M83" s="38">
        <v>55</v>
      </c>
      <c r="N83" s="38">
        <v>55</v>
      </c>
      <c r="O83" s="38">
        <v>55</v>
      </c>
      <c r="P83" s="38">
        <v>55</v>
      </c>
      <c r="Q83" s="38">
        <v>55</v>
      </c>
      <c r="R83" s="38">
        <v>55</v>
      </c>
      <c r="S83" s="38">
        <v>55</v>
      </c>
      <c r="T83" s="38">
        <v>55</v>
      </c>
      <c r="U83" s="38">
        <v>55</v>
      </c>
      <c r="V83" s="38">
        <v>55</v>
      </c>
      <c r="W83" s="38">
        <v>55</v>
      </c>
      <c r="X83" s="38">
        <v>55</v>
      </c>
      <c r="Y83" s="38">
        <v>55</v>
      </c>
      <c r="Z83" s="38">
        <v>55</v>
      </c>
      <c r="AA83" s="38">
        <v>55</v>
      </c>
      <c r="AB83" s="38">
        <v>55</v>
      </c>
      <c r="AC83" s="36">
        <v>1320</v>
      </c>
      <c r="AD83" s="36">
        <v>9240</v>
      </c>
      <c r="AE83" s="36">
        <v>481800</v>
      </c>
    </row>
    <row r="84" spans="1:31">
      <c r="A84" s="36" t="s">
        <v>751</v>
      </c>
      <c r="B84" s="36" t="s">
        <v>121</v>
      </c>
      <c r="C84" s="36" t="s">
        <v>122</v>
      </c>
      <c r="D84" s="36" t="s">
        <v>123</v>
      </c>
      <c r="E84" s="36">
        <v>0.05</v>
      </c>
      <c r="F84" s="36">
        <v>0.05</v>
      </c>
      <c r="G84" s="36">
        <v>0.05</v>
      </c>
      <c r="H84" s="36">
        <v>0.05</v>
      </c>
      <c r="I84" s="36">
        <v>0.05</v>
      </c>
      <c r="J84" s="36">
        <v>0.05</v>
      </c>
      <c r="K84" s="36">
        <v>0.05</v>
      </c>
      <c r="L84" s="36">
        <v>0.05</v>
      </c>
      <c r="M84" s="36">
        <v>0.05</v>
      </c>
      <c r="N84" s="36">
        <v>0.05</v>
      </c>
      <c r="O84" s="36">
        <v>0.05</v>
      </c>
      <c r="P84" s="36">
        <v>0.05</v>
      </c>
      <c r="Q84" s="36">
        <v>0.05</v>
      </c>
      <c r="R84" s="36">
        <v>0.05</v>
      </c>
      <c r="S84" s="36">
        <v>0.05</v>
      </c>
      <c r="T84" s="36">
        <v>0.05</v>
      </c>
      <c r="U84" s="36">
        <v>0.05</v>
      </c>
      <c r="V84" s="36">
        <v>0.05</v>
      </c>
      <c r="W84" s="36">
        <v>0.05</v>
      </c>
      <c r="X84" s="36">
        <v>0.05</v>
      </c>
      <c r="Y84" s="36">
        <v>0.05</v>
      </c>
      <c r="Z84" s="36">
        <v>0.05</v>
      </c>
      <c r="AA84" s="36">
        <v>0.05</v>
      </c>
      <c r="AB84" s="36">
        <v>0.05</v>
      </c>
      <c r="AC84" s="36">
        <v>1.2</v>
      </c>
      <c r="AD84" s="36">
        <v>8.4</v>
      </c>
      <c r="AE84" s="36">
        <v>438</v>
      </c>
    </row>
    <row r="85" spans="1:31">
      <c r="A85" s="36" t="s">
        <v>752</v>
      </c>
      <c r="B85" s="36" t="s">
        <v>121</v>
      </c>
      <c r="C85" s="36" t="s">
        <v>122</v>
      </c>
      <c r="D85" s="36" t="s">
        <v>123</v>
      </c>
      <c r="E85" s="36">
        <v>0.2</v>
      </c>
      <c r="F85" s="36">
        <v>0.2</v>
      </c>
      <c r="G85" s="36">
        <v>0.2</v>
      </c>
      <c r="H85" s="36">
        <v>0.2</v>
      </c>
      <c r="I85" s="36">
        <v>0.2</v>
      </c>
      <c r="J85" s="36">
        <v>0.2</v>
      </c>
      <c r="K85" s="36">
        <v>0.2</v>
      </c>
      <c r="L85" s="36">
        <v>0.2</v>
      </c>
      <c r="M85" s="36">
        <v>0.2</v>
      </c>
      <c r="N85" s="36">
        <v>0.2</v>
      </c>
      <c r="O85" s="36">
        <v>0.2</v>
      </c>
      <c r="P85" s="36">
        <v>0.2</v>
      </c>
      <c r="Q85" s="36">
        <v>0.2</v>
      </c>
      <c r="R85" s="36">
        <v>0.2</v>
      </c>
      <c r="S85" s="36">
        <v>0.2</v>
      </c>
      <c r="T85" s="36">
        <v>0.2</v>
      </c>
      <c r="U85" s="36">
        <v>0.2</v>
      </c>
      <c r="V85" s="36">
        <v>0.2</v>
      </c>
      <c r="W85" s="36">
        <v>0.2</v>
      </c>
      <c r="X85" s="36">
        <v>0.2</v>
      </c>
      <c r="Y85" s="36">
        <v>0.2</v>
      </c>
      <c r="Z85" s="36">
        <v>0.2</v>
      </c>
      <c r="AA85" s="36">
        <v>0.2</v>
      </c>
      <c r="AB85" s="36">
        <v>0.2</v>
      </c>
      <c r="AC85" s="36">
        <v>4.8</v>
      </c>
      <c r="AD85" s="36">
        <v>33.6</v>
      </c>
      <c r="AE85" s="36">
        <v>1752</v>
      </c>
    </row>
    <row r="86" spans="1:31">
      <c r="A86" s="36" t="s">
        <v>753</v>
      </c>
      <c r="B86" s="36" t="s">
        <v>124</v>
      </c>
      <c r="C86" s="36" t="s">
        <v>122</v>
      </c>
      <c r="D86" s="36" t="s">
        <v>123</v>
      </c>
      <c r="E86" s="36">
        <v>48.8</v>
      </c>
      <c r="F86" s="36">
        <v>48.8</v>
      </c>
      <c r="G86" s="36">
        <v>48.8</v>
      </c>
      <c r="H86" s="36">
        <v>48.8</v>
      </c>
      <c r="I86" s="36">
        <v>48.8</v>
      </c>
      <c r="J86" s="36">
        <v>48.8</v>
      </c>
      <c r="K86" s="36">
        <v>48.8</v>
      </c>
      <c r="L86" s="36">
        <v>48.8</v>
      </c>
      <c r="M86" s="36">
        <v>48.8</v>
      </c>
      <c r="N86" s="36">
        <v>48.8</v>
      </c>
      <c r="O86" s="36">
        <v>48.8</v>
      </c>
      <c r="P86" s="36">
        <v>48.8</v>
      </c>
      <c r="Q86" s="36">
        <v>48.8</v>
      </c>
      <c r="R86" s="36">
        <v>48.8</v>
      </c>
      <c r="S86" s="36">
        <v>48.8</v>
      </c>
      <c r="T86" s="36">
        <v>48.8</v>
      </c>
      <c r="U86" s="36">
        <v>48.8</v>
      </c>
      <c r="V86" s="36">
        <v>48.8</v>
      </c>
      <c r="W86" s="36">
        <v>48.8</v>
      </c>
      <c r="X86" s="36">
        <v>48.8</v>
      </c>
      <c r="Y86" s="36">
        <v>48.8</v>
      </c>
      <c r="Z86" s="36">
        <v>48.8</v>
      </c>
      <c r="AA86" s="36">
        <v>48.8</v>
      </c>
      <c r="AB86" s="36">
        <v>48.8</v>
      </c>
      <c r="AC86" s="36">
        <v>1171.2</v>
      </c>
      <c r="AD86" s="36">
        <v>8198.4</v>
      </c>
      <c r="AE86" s="36">
        <v>427488</v>
      </c>
    </row>
    <row r="87" spans="1:31">
      <c r="A87" s="36" t="s">
        <v>754</v>
      </c>
      <c r="B87" s="36" t="s">
        <v>124</v>
      </c>
      <c r="C87" s="36" t="s">
        <v>122</v>
      </c>
      <c r="D87" s="36" t="s">
        <v>123</v>
      </c>
      <c r="E87" s="36">
        <v>55</v>
      </c>
      <c r="F87" s="36">
        <v>55</v>
      </c>
      <c r="G87" s="36">
        <v>55</v>
      </c>
      <c r="H87" s="36">
        <v>55</v>
      </c>
      <c r="I87" s="36">
        <v>55</v>
      </c>
      <c r="J87" s="36">
        <v>55</v>
      </c>
      <c r="K87" s="36">
        <v>55</v>
      </c>
      <c r="L87" s="36">
        <v>55</v>
      </c>
      <c r="M87" s="36">
        <v>55</v>
      </c>
      <c r="N87" s="36">
        <v>55</v>
      </c>
      <c r="O87" s="36">
        <v>55</v>
      </c>
      <c r="P87" s="36">
        <v>55</v>
      </c>
      <c r="Q87" s="36">
        <v>55</v>
      </c>
      <c r="R87" s="36">
        <v>55</v>
      </c>
      <c r="S87" s="36">
        <v>55</v>
      </c>
      <c r="T87" s="36">
        <v>55</v>
      </c>
      <c r="U87" s="36">
        <v>55</v>
      </c>
      <c r="V87" s="36">
        <v>55</v>
      </c>
      <c r="W87" s="36">
        <v>55</v>
      </c>
      <c r="X87" s="36">
        <v>55</v>
      </c>
      <c r="Y87" s="36">
        <v>55</v>
      </c>
      <c r="Z87" s="36">
        <v>55</v>
      </c>
      <c r="AA87" s="36">
        <v>55</v>
      </c>
      <c r="AB87" s="36">
        <v>55</v>
      </c>
      <c r="AC87" s="36">
        <v>1320</v>
      </c>
      <c r="AD87" s="36">
        <v>9240</v>
      </c>
      <c r="AE87" s="36">
        <v>481800</v>
      </c>
    </row>
    <row r="88" spans="1:31">
      <c r="A88" s="36" t="s">
        <v>755</v>
      </c>
      <c r="B88" s="36" t="s">
        <v>124</v>
      </c>
      <c r="C88" s="36" t="s">
        <v>122</v>
      </c>
      <c r="D88" s="36" t="s">
        <v>123</v>
      </c>
      <c r="E88" s="36">
        <v>60</v>
      </c>
      <c r="F88" s="36">
        <v>60</v>
      </c>
      <c r="G88" s="36">
        <v>60</v>
      </c>
      <c r="H88" s="36">
        <v>60</v>
      </c>
      <c r="I88" s="36">
        <v>60</v>
      </c>
      <c r="J88" s="36">
        <v>60</v>
      </c>
      <c r="K88" s="36">
        <v>60</v>
      </c>
      <c r="L88" s="36">
        <v>60</v>
      </c>
      <c r="M88" s="36">
        <v>60</v>
      </c>
      <c r="N88" s="36">
        <v>60</v>
      </c>
      <c r="O88" s="36">
        <v>60</v>
      </c>
      <c r="P88" s="36">
        <v>60</v>
      </c>
      <c r="Q88" s="36">
        <v>60</v>
      </c>
      <c r="R88" s="36">
        <v>60</v>
      </c>
      <c r="S88" s="36">
        <v>60</v>
      </c>
      <c r="T88" s="36">
        <v>60</v>
      </c>
      <c r="U88" s="36">
        <v>60</v>
      </c>
      <c r="V88" s="36">
        <v>60</v>
      </c>
      <c r="W88" s="36">
        <v>60</v>
      </c>
      <c r="X88" s="36">
        <v>60</v>
      </c>
      <c r="Y88" s="36">
        <v>60</v>
      </c>
      <c r="Z88" s="36">
        <v>60</v>
      </c>
      <c r="AA88" s="36">
        <v>60</v>
      </c>
      <c r="AB88" s="36">
        <v>60</v>
      </c>
      <c r="AC88" s="36">
        <v>1440</v>
      </c>
      <c r="AD88" s="36">
        <v>10080</v>
      </c>
      <c r="AE88" s="36">
        <v>525600</v>
      </c>
    </row>
    <row r="89" spans="1:31">
      <c r="A89" s="36" t="s">
        <v>756</v>
      </c>
      <c r="B89" s="36" t="s">
        <v>124</v>
      </c>
      <c r="C89" s="36" t="s">
        <v>122</v>
      </c>
      <c r="D89" s="36" t="s">
        <v>123</v>
      </c>
      <c r="E89" s="36">
        <v>60</v>
      </c>
      <c r="F89" s="36">
        <v>60</v>
      </c>
      <c r="G89" s="36">
        <v>60</v>
      </c>
      <c r="H89" s="36">
        <v>60</v>
      </c>
      <c r="I89" s="36">
        <v>60</v>
      </c>
      <c r="J89" s="36">
        <v>60</v>
      </c>
      <c r="K89" s="36">
        <v>60</v>
      </c>
      <c r="L89" s="36">
        <v>60</v>
      </c>
      <c r="M89" s="36">
        <v>60</v>
      </c>
      <c r="N89" s="36">
        <v>60</v>
      </c>
      <c r="O89" s="36">
        <v>60</v>
      </c>
      <c r="P89" s="36">
        <v>60</v>
      </c>
      <c r="Q89" s="36">
        <v>60</v>
      </c>
      <c r="R89" s="36">
        <v>60</v>
      </c>
      <c r="S89" s="36">
        <v>60</v>
      </c>
      <c r="T89" s="36">
        <v>60</v>
      </c>
      <c r="U89" s="36">
        <v>60</v>
      </c>
      <c r="V89" s="36">
        <v>60</v>
      </c>
      <c r="W89" s="36">
        <v>60</v>
      </c>
      <c r="X89" s="36">
        <v>60</v>
      </c>
      <c r="Y89" s="36">
        <v>60</v>
      </c>
      <c r="Z89" s="36">
        <v>60</v>
      </c>
      <c r="AA89" s="36">
        <v>60</v>
      </c>
      <c r="AB89" s="36">
        <v>60</v>
      </c>
      <c r="AC89" s="36">
        <v>1440</v>
      </c>
      <c r="AD89" s="36">
        <v>10080</v>
      </c>
      <c r="AE89" s="36">
        <v>525600</v>
      </c>
    </row>
    <row r="90" spans="1:31">
      <c r="A90" s="36" t="s">
        <v>757</v>
      </c>
      <c r="B90" s="36" t="s">
        <v>124</v>
      </c>
      <c r="C90" s="36" t="s">
        <v>122</v>
      </c>
      <c r="D90" s="36" t="s">
        <v>123</v>
      </c>
      <c r="E90" s="36">
        <v>22</v>
      </c>
      <c r="F90" s="36">
        <v>22</v>
      </c>
      <c r="G90" s="36">
        <v>22</v>
      </c>
      <c r="H90" s="36">
        <v>22</v>
      </c>
      <c r="I90" s="36">
        <v>22</v>
      </c>
      <c r="J90" s="36">
        <v>22</v>
      </c>
      <c r="K90" s="36">
        <v>22</v>
      </c>
      <c r="L90" s="36">
        <v>22</v>
      </c>
      <c r="M90" s="36">
        <v>22</v>
      </c>
      <c r="N90" s="36">
        <v>22</v>
      </c>
      <c r="O90" s="36">
        <v>22</v>
      </c>
      <c r="P90" s="36">
        <v>22</v>
      </c>
      <c r="Q90" s="36">
        <v>22</v>
      </c>
      <c r="R90" s="36">
        <v>22</v>
      </c>
      <c r="S90" s="36">
        <v>22</v>
      </c>
      <c r="T90" s="36">
        <v>22</v>
      </c>
      <c r="U90" s="36">
        <v>22</v>
      </c>
      <c r="V90" s="36">
        <v>22</v>
      </c>
      <c r="W90" s="36">
        <v>22</v>
      </c>
      <c r="X90" s="36">
        <v>22</v>
      </c>
      <c r="Y90" s="36">
        <v>22</v>
      </c>
      <c r="Z90" s="36">
        <v>22</v>
      </c>
      <c r="AA90" s="36">
        <v>22</v>
      </c>
      <c r="AB90" s="36">
        <v>22</v>
      </c>
      <c r="AC90" s="36">
        <v>528</v>
      </c>
      <c r="AD90" s="36">
        <v>3696</v>
      </c>
      <c r="AE90" s="36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53"/>
  <sheetViews>
    <sheetView workbookViewId="0">
      <pane xSplit="2" ySplit="2" topLeftCell="C206" activePane="bottomRight" state="frozen"/>
      <selection pane="topRight" activeCell="C1" sqref="C1"/>
      <selection pane="bottomLeft" activeCell="A2" sqref="A2"/>
      <selection pane="bottomRight" activeCell="B233" sqref="B233"/>
    </sheetView>
  </sheetViews>
  <sheetFormatPr defaultRowHeight="11.25"/>
  <cols>
    <col min="1" max="1" width="2.5" style="61" customWidth="1"/>
    <col min="2" max="2" width="30.5" style="60" customWidth="1"/>
    <col min="3" max="18" width="17" style="50" customWidth="1"/>
    <col min="19" max="16384" width="9.33203125" style="50"/>
  </cols>
  <sheetData>
    <row r="1" spans="1:18" ht="20.25">
      <c r="A1" s="47" t="s">
        <v>154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18" s="53" customFormat="1">
      <c r="A2" s="83"/>
      <c r="B2" s="83"/>
      <c r="C2" s="52" t="s">
        <v>101</v>
      </c>
      <c r="D2" s="52" t="s">
        <v>102</v>
      </c>
      <c r="E2" s="52" t="s">
        <v>103</v>
      </c>
      <c r="F2" s="52" t="s">
        <v>104</v>
      </c>
      <c r="G2" s="52" t="s">
        <v>105</v>
      </c>
      <c r="H2" s="52" t="s">
        <v>106</v>
      </c>
      <c r="I2" s="52" t="s">
        <v>107</v>
      </c>
      <c r="J2" s="52" t="s">
        <v>108</v>
      </c>
      <c r="K2" s="52" t="s">
        <v>109</v>
      </c>
      <c r="L2" s="52" t="s">
        <v>110</v>
      </c>
      <c r="M2" s="52" t="s">
        <v>475</v>
      </c>
      <c r="N2" s="52" t="s">
        <v>111</v>
      </c>
      <c r="O2" s="52" t="s">
        <v>112</v>
      </c>
      <c r="P2" s="52" t="s">
        <v>113</v>
      </c>
      <c r="Q2" s="52" t="s">
        <v>114</v>
      </c>
      <c r="R2" s="52" t="s">
        <v>115</v>
      </c>
    </row>
    <row r="3" spans="1:18">
      <c r="A3" s="54" t="s">
        <v>7</v>
      </c>
      <c r="B3" s="48"/>
      <c r="C3" s="53"/>
    </row>
    <row r="4" spans="1:18">
      <c r="A4" s="51"/>
      <c r="B4" s="55" t="s">
        <v>9</v>
      </c>
      <c r="C4" s="56" t="s">
        <v>10</v>
      </c>
      <c r="D4" s="57" t="s">
        <v>11</v>
      </c>
      <c r="E4" s="57" t="s">
        <v>12</v>
      </c>
      <c r="F4" s="57" t="s">
        <v>13</v>
      </c>
      <c r="G4" s="57" t="s">
        <v>14</v>
      </c>
      <c r="H4" s="57" t="s">
        <v>14</v>
      </c>
      <c r="I4" s="57" t="s">
        <v>15</v>
      </c>
      <c r="J4" s="57" t="s">
        <v>16</v>
      </c>
      <c r="K4" s="57" t="s">
        <v>17</v>
      </c>
      <c r="L4" s="57" t="s">
        <v>18</v>
      </c>
      <c r="M4" s="57" t="s">
        <v>19</v>
      </c>
      <c r="N4" s="57" t="s">
        <v>20</v>
      </c>
      <c r="O4" s="57" t="s">
        <v>21</v>
      </c>
      <c r="P4" s="57" t="s">
        <v>22</v>
      </c>
      <c r="Q4" s="57" t="s">
        <v>23</v>
      </c>
      <c r="R4" s="57" t="s">
        <v>24</v>
      </c>
    </row>
    <row r="5" spans="1:18">
      <c r="A5" s="51"/>
      <c r="B5" s="55" t="s">
        <v>25</v>
      </c>
      <c r="C5" s="56" t="s">
        <v>26</v>
      </c>
      <c r="D5" s="57" t="s">
        <v>26</v>
      </c>
      <c r="E5" s="57" t="s">
        <v>26</v>
      </c>
      <c r="F5" s="57" t="s">
        <v>26</v>
      </c>
      <c r="G5" s="57" t="s">
        <v>26</v>
      </c>
      <c r="H5" s="57" t="s">
        <v>26</v>
      </c>
      <c r="I5" s="57" t="s">
        <v>26</v>
      </c>
      <c r="J5" s="57" t="s">
        <v>26</v>
      </c>
      <c r="K5" s="57" t="s">
        <v>26</v>
      </c>
      <c r="L5" s="57" t="s">
        <v>26</v>
      </c>
      <c r="M5" s="57" t="s">
        <v>26</v>
      </c>
      <c r="N5" s="57" t="s">
        <v>26</v>
      </c>
      <c r="O5" s="57" t="s">
        <v>26</v>
      </c>
      <c r="P5" s="57" t="s">
        <v>26</v>
      </c>
      <c r="Q5" s="57" t="s">
        <v>26</v>
      </c>
      <c r="R5" s="57" t="s">
        <v>26</v>
      </c>
    </row>
    <row r="6" spans="1:18">
      <c r="A6" s="51"/>
      <c r="B6" s="55" t="s">
        <v>28</v>
      </c>
      <c r="C6" s="56">
        <v>42.2</v>
      </c>
      <c r="D6" s="57">
        <v>369</v>
      </c>
      <c r="E6" s="57">
        <v>83.3</v>
      </c>
      <c r="F6" s="57">
        <v>414.1</v>
      </c>
      <c r="G6" s="57">
        <v>472</v>
      </c>
      <c r="H6" s="57">
        <v>52.6</v>
      </c>
      <c r="I6" s="57">
        <v>21.6</v>
      </c>
      <c r="J6" s="57">
        <v>938.7</v>
      </c>
      <c r="K6" s="57">
        <v>23.5</v>
      </c>
      <c r="L6" s="57">
        <v>118</v>
      </c>
      <c r="M6" s="57">
        <v>832.4</v>
      </c>
      <c r="N6" s="57">
        <v>187.6</v>
      </c>
      <c r="O6" s="57">
        <v>236.8</v>
      </c>
      <c r="P6" s="57">
        <v>28.1</v>
      </c>
      <c r="Q6" s="57">
        <v>32.299999999999997</v>
      </c>
      <c r="R6" s="57">
        <v>1.67</v>
      </c>
    </row>
    <row r="7" spans="1:18">
      <c r="A7" s="54" t="s">
        <v>39</v>
      </c>
      <c r="B7" s="48"/>
      <c r="C7" s="53"/>
    </row>
    <row r="8" spans="1:18">
      <c r="A8" s="51"/>
      <c r="B8" s="54" t="s">
        <v>40</v>
      </c>
      <c r="C8" s="53"/>
    </row>
    <row r="9" spans="1:18">
      <c r="A9" s="51"/>
      <c r="B9" s="55" t="s">
        <v>41</v>
      </c>
      <c r="C9" s="56" t="str">
        <f>BuildingSummary!$C27</f>
        <v>Steel frame</v>
      </c>
      <c r="D9" s="56" t="str">
        <f>BuildingSummary!$C27</f>
        <v>Steel frame</v>
      </c>
      <c r="E9" s="56" t="str">
        <f>BuildingSummary!$C27</f>
        <v>Steel frame</v>
      </c>
      <c r="F9" s="56" t="str">
        <f>BuildingSummary!$C27</f>
        <v>Steel frame</v>
      </c>
      <c r="G9" s="56" t="str">
        <f>BuildingSummary!$C27</f>
        <v>Steel frame</v>
      </c>
      <c r="H9" s="56" t="str">
        <f>BuildingSummary!$C27</f>
        <v>Steel frame</v>
      </c>
      <c r="I9" s="56" t="str">
        <f>BuildingSummary!$C27</f>
        <v>Steel frame</v>
      </c>
      <c r="J9" s="56" t="str">
        <f>BuildingSummary!$C27</f>
        <v>Steel frame</v>
      </c>
      <c r="K9" s="56" t="str">
        <f>BuildingSummary!$C27</f>
        <v>Steel frame</v>
      </c>
      <c r="L9" s="56" t="str">
        <f>BuildingSummary!$C27</f>
        <v>Steel frame</v>
      </c>
      <c r="M9" s="56" t="str">
        <f>BuildingSummary!$C27</f>
        <v>Steel frame</v>
      </c>
      <c r="N9" s="56" t="str">
        <f>BuildingSummary!$C27</f>
        <v>Steel frame</v>
      </c>
      <c r="O9" s="56" t="str">
        <f>BuildingSummary!$C27</f>
        <v>Steel frame</v>
      </c>
      <c r="P9" s="56" t="str">
        <f>BuildingSummary!$C27</f>
        <v>Steel frame</v>
      </c>
      <c r="Q9" s="56" t="str">
        <f>BuildingSummary!$C27</f>
        <v>Steel frame</v>
      </c>
      <c r="R9" s="56" t="str">
        <f>BuildingSummary!$C27</f>
        <v>Steel frame</v>
      </c>
    </row>
    <row r="10" spans="1:18">
      <c r="A10" s="51"/>
      <c r="B10" s="55" t="s">
        <v>257</v>
      </c>
      <c r="C10" s="56">
        <f>1/Miami!$D$55</f>
        <v>1.4204545454545456</v>
      </c>
      <c r="D10" s="56">
        <f>1/Houston!$D$55</f>
        <v>1.4204545454545456</v>
      </c>
      <c r="E10" s="56">
        <f>1/Phoenix!$D$55</f>
        <v>1.4204545454545456</v>
      </c>
      <c r="F10" s="56">
        <f>1/Atlanta!$D$55</f>
        <v>1.4204545454545456</v>
      </c>
      <c r="G10" s="56">
        <f>1/LosAngeles!$D$55</f>
        <v>1.4204545454545456</v>
      </c>
      <c r="H10" s="56">
        <f>1/LasVegas!$D$55</f>
        <v>1.4204545454545456</v>
      </c>
      <c r="I10" s="56">
        <f>1/SanFrancisco!$D$55</f>
        <v>1.4204545454545456</v>
      </c>
      <c r="J10" s="56">
        <f>1/Baltimore!$D$55</f>
        <v>1.4204545454545456</v>
      </c>
      <c r="K10" s="56">
        <f>1/Albuquerque!$D$55</f>
        <v>1.4204545454545456</v>
      </c>
      <c r="L10" s="56">
        <f>1/Seattle!$D$55</f>
        <v>1.4204545454545456</v>
      </c>
      <c r="M10" s="56">
        <f>1/Chicago!$D$55</f>
        <v>2.0964360587002098</v>
      </c>
      <c r="N10" s="56">
        <f>1/Boulder!$D$55</f>
        <v>2.0964360587002098</v>
      </c>
      <c r="O10" s="56">
        <f>1/Minneapolis!$D$55</f>
        <v>2.0964360587002098</v>
      </c>
      <c r="P10" s="56">
        <f>1/Helena!$D$55</f>
        <v>2.0964360587002098</v>
      </c>
      <c r="Q10" s="56">
        <f>1/Duluth!$D$55</f>
        <v>2.7472527472527473</v>
      </c>
      <c r="R10" s="56">
        <f>1/Fairbanks!$D$55</f>
        <v>2.7472527472527473</v>
      </c>
    </row>
    <row r="11" spans="1:18">
      <c r="A11" s="51"/>
      <c r="B11" s="54" t="s">
        <v>43</v>
      </c>
      <c r="C11" s="53"/>
    </row>
    <row r="12" spans="1:18">
      <c r="A12" s="51"/>
      <c r="B12" s="58" t="s">
        <v>41</v>
      </c>
      <c r="C12" s="56" t="s">
        <v>476</v>
      </c>
      <c r="D12" s="56" t="s">
        <v>476</v>
      </c>
      <c r="E12" s="56" t="s">
        <v>476</v>
      </c>
      <c r="F12" s="56" t="s">
        <v>476</v>
      </c>
      <c r="G12" s="56" t="s">
        <v>476</v>
      </c>
      <c r="H12" s="56" t="s">
        <v>476</v>
      </c>
      <c r="I12" s="56" t="s">
        <v>476</v>
      </c>
      <c r="J12" s="56" t="s">
        <v>476</v>
      </c>
      <c r="K12" s="56" t="s">
        <v>476</v>
      </c>
      <c r="L12" s="56" t="s">
        <v>476</v>
      </c>
      <c r="M12" s="56" t="s">
        <v>476</v>
      </c>
      <c r="N12" s="56" t="s">
        <v>476</v>
      </c>
      <c r="O12" s="56" t="s">
        <v>476</v>
      </c>
      <c r="P12" s="56" t="s">
        <v>476</v>
      </c>
      <c r="Q12" s="56" t="s">
        <v>476</v>
      </c>
      <c r="R12" s="56" t="s">
        <v>476</v>
      </c>
    </row>
    <row r="13" spans="1:18">
      <c r="A13" s="51"/>
      <c r="B13" s="55" t="s">
        <v>257</v>
      </c>
      <c r="C13" s="56">
        <f>1/Miami!$D$83</f>
        <v>2.801120448179272</v>
      </c>
      <c r="D13" s="56">
        <f>1/Houston!$D$83</f>
        <v>2.801120448179272</v>
      </c>
      <c r="E13" s="56">
        <f>1/Phoenix!$D$83</f>
        <v>2.801120448179272</v>
      </c>
      <c r="F13" s="56">
        <f>1/Atlanta!$D$83</f>
        <v>2.801120448179272</v>
      </c>
      <c r="G13" s="56">
        <f>1/LosAngeles!$D$83</f>
        <v>2.801120448179272</v>
      </c>
      <c r="H13" s="56">
        <f>1/LasVegas!$D$83</f>
        <v>2.801120448179272</v>
      </c>
      <c r="I13" s="56">
        <f>1/SanFrancisco!$D$83</f>
        <v>2.801120448179272</v>
      </c>
      <c r="J13" s="56">
        <f>1/Baltimore!$D$83</f>
        <v>2.801120448179272</v>
      </c>
      <c r="K13" s="56">
        <f>1/Albuquerque!$D$83</f>
        <v>2.801120448179272</v>
      </c>
      <c r="L13" s="56">
        <f>1/Seattle!$D$83</f>
        <v>2.801120448179272</v>
      </c>
      <c r="M13" s="56">
        <f>1/Chicago!$D$83</f>
        <v>2.801120448179272</v>
      </c>
      <c r="N13" s="56">
        <f>1/Boulder!$D$83</f>
        <v>2.801120448179272</v>
      </c>
      <c r="O13" s="56">
        <f>1/Minneapolis!$D$83</f>
        <v>2.801120448179272</v>
      </c>
      <c r="P13" s="56">
        <f>1/Helena!$D$83</f>
        <v>2.801120448179272</v>
      </c>
      <c r="Q13" s="56">
        <f>1/Duluth!$D$83</f>
        <v>2.801120448179272</v>
      </c>
      <c r="R13" s="56">
        <f>1/Fairbanks!$D$83</f>
        <v>3.6630036630036629</v>
      </c>
    </row>
    <row r="14" spans="1:18">
      <c r="A14" s="51"/>
      <c r="B14" s="54" t="s">
        <v>45</v>
      </c>
      <c r="C14" s="53"/>
    </row>
    <row r="15" spans="1:18">
      <c r="A15" s="51"/>
      <c r="B15" s="55" t="s">
        <v>258</v>
      </c>
      <c r="C15" s="56">
        <f>Miami!$E$86</f>
        <v>6.49</v>
      </c>
      <c r="D15" s="56">
        <f>Houston!$E$86</f>
        <v>6.49</v>
      </c>
      <c r="E15" s="56">
        <f>Phoenix!$E$86</f>
        <v>6.49</v>
      </c>
      <c r="F15" s="56">
        <f>Atlanta!$E$86</f>
        <v>3.18</v>
      </c>
      <c r="G15" s="56">
        <f>LosAngeles!$E$86</f>
        <v>3.18</v>
      </c>
      <c r="H15" s="56">
        <f>LasVegas!$E$86</f>
        <v>3.18</v>
      </c>
      <c r="I15" s="56">
        <f>SanFrancisco!$E$86</f>
        <v>6.49</v>
      </c>
      <c r="J15" s="56">
        <f>Baltimore!$E$86</f>
        <v>3.18</v>
      </c>
      <c r="K15" s="56">
        <f>Albuquerque!$E$86</f>
        <v>3.18</v>
      </c>
      <c r="L15" s="56">
        <f>Seattle!$E$86</f>
        <v>3.18</v>
      </c>
      <c r="M15" s="56">
        <f>Chicago!$E$86</f>
        <v>3.18</v>
      </c>
      <c r="N15" s="56">
        <f>Boulder!$E$86</f>
        <v>3.18</v>
      </c>
      <c r="O15" s="56">
        <f>Minneapolis!$E$86</f>
        <v>3.18</v>
      </c>
      <c r="P15" s="56">
        <f>Helena!$E$86</f>
        <v>3.18</v>
      </c>
      <c r="Q15" s="56">
        <f>Duluth!$E$86</f>
        <v>3.18</v>
      </c>
      <c r="R15" s="56">
        <f>Fairbanks!$E$86</f>
        <v>2.58</v>
      </c>
    </row>
    <row r="16" spans="1:18">
      <c r="A16" s="51"/>
      <c r="B16" s="55" t="s">
        <v>46</v>
      </c>
      <c r="C16" s="56">
        <f>Miami!$F$86</f>
        <v>0.25</v>
      </c>
      <c r="D16" s="56">
        <f>Houston!$F$86</f>
        <v>0.25</v>
      </c>
      <c r="E16" s="56">
        <f>Phoenix!$F$86</f>
        <v>0.25</v>
      </c>
      <c r="F16" s="56">
        <f>Atlanta!$F$86</f>
        <v>0.26200000000000001</v>
      </c>
      <c r="G16" s="56">
        <f>LosAngeles!$F$86</f>
        <v>0.26200000000000001</v>
      </c>
      <c r="H16" s="56">
        <f>LasVegas!$F$86</f>
        <v>0.26200000000000001</v>
      </c>
      <c r="I16" s="56">
        <f>SanFrancisco!$F$86</f>
        <v>0.34</v>
      </c>
      <c r="J16" s="56">
        <f>Baltimore!$F$86</f>
        <v>0.40200000000000002</v>
      </c>
      <c r="K16" s="56">
        <f>Albuquerque!$F$86</f>
        <v>0.40200000000000002</v>
      </c>
      <c r="L16" s="56">
        <f>Seattle!$F$86</f>
        <v>0.40200000000000002</v>
      </c>
      <c r="M16" s="56">
        <f>Chicago!$F$86</f>
        <v>0.40200000000000002</v>
      </c>
      <c r="N16" s="56">
        <f>Boulder!$F$86</f>
        <v>0.40200000000000002</v>
      </c>
      <c r="O16" s="56">
        <f>Minneapolis!$F$86</f>
        <v>0.40200000000000002</v>
      </c>
      <c r="P16" s="56">
        <f>Helena!$F$86</f>
        <v>0.40200000000000002</v>
      </c>
      <c r="Q16" s="56">
        <f>Duluth!$F$86</f>
        <v>0.501</v>
      </c>
      <c r="R16" s="56">
        <f>Fairbanks!$F$86</f>
        <v>0.504</v>
      </c>
    </row>
    <row r="17" spans="1:19">
      <c r="A17" s="51"/>
      <c r="B17" s="55" t="s">
        <v>47</v>
      </c>
      <c r="C17" s="56">
        <f>Miami!$G$86</f>
        <v>0.25</v>
      </c>
      <c r="D17" s="56">
        <f>Houston!$G$86</f>
        <v>0.25</v>
      </c>
      <c r="E17" s="56">
        <f>Phoenix!$G$86</f>
        <v>0.25</v>
      </c>
      <c r="F17" s="56">
        <f>Atlanta!$G$86</f>
        <v>0.318</v>
      </c>
      <c r="G17" s="56">
        <f>LosAngeles!$G$86</f>
        <v>0.318</v>
      </c>
      <c r="H17" s="56">
        <f>LasVegas!$G$86</f>
        <v>0.318</v>
      </c>
      <c r="I17" s="56">
        <f>SanFrancisco!$G$86</f>
        <v>0.34</v>
      </c>
      <c r="J17" s="56">
        <f>Baltimore!$G$86</f>
        <v>0.495</v>
      </c>
      <c r="K17" s="56">
        <f>Albuquerque!$G$86</f>
        <v>0.495</v>
      </c>
      <c r="L17" s="56">
        <f>Seattle!$G$86</f>
        <v>0.495</v>
      </c>
      <c r="M17" s="56">
        <f>Chicago!$G$86</f>
        <v>0.495</v>
      </c>
      <c r="N17" s="56">
        <f>Boulder!$G$86</f>
        <v>0.495</v>
      </c>
      <c r="O17" s="56">
        <f>Minneapolis!$G$86</f>
        <v>0.495</v>
      </c>
      <c r="P17" s="56">
        <f>Helena!$G$86</f>
        <v>0.495</v>
      </c>
      <c r="Q17" s="56">
        <f>Duluth!$G$86</f>
        <v>0.49</v>
      </c>
      <c r="R17" s="56">
        <f>Fairbanks!$G$86</f>
        <v>0.49</v>
      </c>
    </row>
    <row r="18" spans="1:19">
      <c r="A18" s="51"/>
      <c r="B18" s="54" t="s">
        <v>48</v>
      </c>
      <c r="C18" s="53"/>
    </row>
    <row r="19" spans="1:19">
      <c r="A19" s="51"/>
      <c r="B19" s="55" t="s">
        <v>258</v>
      </c>
      <c r="C19" s="56" t="s">
        <v>248</v>
      </c>
      <c r="D19" s="56" t="s">
        <v>248</v>
      </c>
      <c r="E19" s="56" t="s">
        <v>248</v>
      </c>
      <c r="F19" s="56" t="s">
        <v>248</v>
      </c>
      <c r="G19" s="56" t="s">
        <v>248</v>
      </c>
      <c r="H19" s="56" t="s">
        <v>248</v>
      </c>
      <c r="I19" s="56" t="s">
        <v>248</v>
      </c>
      <c r="J19" s="56" t="s">
        <v>248</v>
      </c>
      <c r="K19" s="56" t="s">
        <v>248</v>
      </c>
      <c r="L19" s="56" t="s">
        <v>248</v>
      </c>
      <c r="M19" s="56" t="s">
        <v>248</v>
      </c>
      <c r="N19" s="56" t="s">
        <v>248</v>
      </c>
      <c r="O19" s="56" t="s">
        <v>248</v>
      </c>
      <c r="P19" s="56" t="s">
        <v>248</v>
      </c>
      <c r="Q19" s="56" t="s">
        <v>248</v>
      </c>
      <c r="R19" s="56" t="s">
        <v>248</v>
      </c>
    </row>
    <row r="20" spans="1:19">
      <c r="A20" s="51"/>
      <c r="B20" s="55" t="s">
        <v>46</v>
      </c>
      <c r="C20" s="56" t="s">
        <v>248</v>
      </c>
      <c r="D20" s="56" t="s">
        <v>248</v>
      </c>
      <c r="E20" s="56" t="s">
        <v>248</v>
      </c>
      <c r="F20" s="56" t="s">
        <v>248</v>
      </c>
      <c r="G20" s="56" t="s">
        <v>248</v>
      </c>
      <c r="H20" s="56" t="s">
        <v>248</v>
      </c>
      <c r="I20" s="56" t="s">
        <v>248</v>
      </c>
      <c r="J20" s="56" t="s">
        <v>248</v>
      </c>
      <c r="K20" s="56" t="s">
        <v>248</v>
      </c>
      <c r="L20" s="56" t="s">
        <v>248</v>
      </c>
      <c r="M20" s="56" t="s">
        <v>248</v>
      </c>
      <c r="N20" s="56" t="s">
        <v>248</v>
      </c>
      <c r="O20" s="56" t="s">
        <v>248</v>
      </c>
      <c r="P20" s="56" t="s">
        <v>248</v>
      </c>
      <c r="Q20" s="56" t="s">
        <v>248</v>
      </c>
      <c r="R20" s="56" t="s">
        <v>248</v>
      </c>
    </row>
    <row r="21" spans="1:19">
      <c r="A21" s="51"/>
      <c r="B21" s="55" t="s">
        <v>47</v>
      </c>
      <c r="C21" s="56" t="s">
        <v>248</v>
      </c>
      <c r="D21" s="56" t="s">
        <v>248</v>
      </c>
      <c r="E21" s="56" t="s">
        <v>248</v>
      </c>
      <c r="F21" s="56" t="s">
        <v>248</v>
      </c>
      <c r="G21" s="56" t="s">
        <v>248</v>
      </c>
      <c r="H21" s="56" t="s">
        <v>248</v>
      </c>
      <c r="I21" s="56" t="s">
        <v>248</v>
      </c>
      <c r="J21" s="56" t="s">
        <v>248</v>
      </c>
      <c r="K21" s="56" t="s">
        <v>248</v>
      </c>
      <c r="L21" s="56" t="s">
        <v>248</v>
      </c>
      <c r="M21" s="56" t="s">
        <v>248</v>
      </c>
      <c r="N21" s="56" t="s">
        <v>248</v>
      </c>
      <c r="O21" s="56" t="s">
        <v>248</v>
      </c>
      <c r="P21" s="56" t="s">
        <v>248</v>
      </c>
      <c r="Q21" s="56" t="s">
        <v>248</v>
      </c>
      <c r="R21" s="56" t="s">
        <v>248</v>
      </c>
    </row>
    <row r="22" spans="1:19">
      <c r="A22" s="51"/>
      <c r="B22" s="54" t="s">
        <v>49</v>
      </c>
      <c r="C22" s="53"/>
    </row>
    <row r="23" spans="1:19">
      <c r="A23" s="51"/>
      <c r="B23" s="55" t="s">
        <v>50</v>
      </c>
      <c r="C23" s="56" t="str">
        <f>BuildingSummary!$C47</f>
        <v>Mass Floor</v>
      </c>
      <c r="D23" s="56" t="str">
        <f>BuildingSummary!$C47</f>
        <v>Mass Floor</v>
      </c>
      <c r="E23" s="56" t="str">
        <f>BuildingSummary!$C47</f>
        <v>Mass Floor</v>
      </c>
      <c r="F23" s="56" t="str">
        <f>BuildingSummary!$C47</f>
        <v>Mass Floor</v>
      </c>
      <c r="G23" s="56" t="str">
        <f>BuildingSummary!$C47</f>
        <v>Mass Floor</v>
      </c>
      <c r="H23" s="56" t="str">
        <f>BuildingSummary!$C47</f>
        <v>Mass Floor</v>
      </c>
      <c r="I23" s="56" t="str">
        <f>BuildingSummary!$C47</f>
        <v>Mass Floor</v>
      </c>
      <c r="J23" s="56" t="str">
        <f>BuildingSummary!$C47</f>
        <v>Mass Floor</v>
      </c>
      <c r="K23" s="56" t="str">
        <f>BuildingSummary!$C47</f>
        <v>Mass Floor</v>
      </c>
      <c r="L23" s="56" t="str">
        <f>BuildingSummary!$C47</f>
        <v>Mass Floor</v>
      </c>
      <c r="M23" s="56" t="str">
        <f>BuildingSummary!$C47</f>
        <v>Mass Floor</v>
      </c>
      <c r="N23" s="56" t="str">
        <f>BuildingSummary!$C47</f>
        <v>Mass Floor</v>
      </c>
      <c r="O23" s="56" t="str">
        <f>BuildingSummary!$C47</f>
        <v>Mass Floor</v>
      </c>
      <c r="P23" s="56" t="str">
        <f>BuildingSummary!$C47</f>
        <v>Mass Floor</v>
      </c>
      <c r="Q23" s="56" t="str">
        <f>BuildingSummary!$C47</f>
        <v>Mass Floor</v>
      </c>
      <c r="R23" s="56" t="str">
        <f>BuildingSummary!$C47</f>
        <v>Mass Floor</v>
      </c>
    </row>
    <row r="24" spans="1:19">
      <c r="A24" s="51"/>
      <c r="B24" s="55" t="s">
        <v>52</v>
      </c>
      <c r="C24" s="56" t="str">
        <f>BuildingSummary!$C48</f>
        <v>4 in slab w/carpet</v>
      </c>
      <c r="D24" s="56" t="str">
        <f>BuildingSummary!$C48</f>
        <v>4 in slab w/carpet</v>
      </c>
      <c r="E24" s="56" t="str">
        <f>BuildingSummary!$C48</f>
        <v>4 in slab w/carpet</v>
      </c>
      <c r="F24" s="56" t="str">
        <f>BuildingSummary!$C48</f>
        <v>4 in slab w/carpet</v>
      </c>
      <c r="G24" s="56" t="str">
        <f>BuildingSummary!$C48</f>
        <v>4 in slab w/carpet</v>
      </c>
      <c r="H24" s="56" t="str">
        <f>BuildingSummary!$C48</f>
        <v>4 in slab w/carpet</v>
      </c>
      <c r="I24" s="56" t="str">
        <f>BuildingSummary!$C48</f>
        <v>4 in slab w/carpet</v>
      </c>
      <c r="J24" s="56" t="str">
        <f>BuildingSummary!$C48</f>
        <v>4 in slab w/carpet</v>
      </c>
      <c r="K24" s="56" t="str">
        <f>BuildingSummary!$C48</f>
        <v>4 in slab w/carpet</v>
      </c>
      <c r="L24" s="56" t="str">
        <f>BuildingSummary!$C48</f>
        <v>4 in slab w/carpet</v>
      </c>
      <c r="M24" s="56" t="str">
        <f>BuildingSummary!$C48</f>
        <v>4 in slab w/carpet</v>
      </c>
      <c r="N24" s="56" t="str">
        <f>BuildingSummary!$C48</f>
        <v>4 in slab w/carpet</v>
      </c>
      <c r="O24" s="56" t="str">
        <f>BuildingSummary!$C48</f>
        <v>4 in slab w/carpet</v>
      </c>
      <c r="P24" s="56" t="str">
        <f>BuildingSummary!$C48</f>
        <v>4 in slab w/carpet</v>
      </c>
      <c r="Q24" s="56" t="str">
        <f>BuildingSummary!$C48</f>
        <v>4 in slab w/carpet</v>
      </c>
      <c r="R24" s="56" t="str">
        <f>BuildingSummary!$C48</f>
        <v>4 in slab w/carpet</v>
      </c>
    </row>
    <row r="25" spans="1:19">
      <c r="A25" s="51"/>
      <c r="B25" s="55" t="s">
        <v>257</v>
      </c>
      <c r="C25" s="56">
        <f>1/Miami!$D$54</f>
        <v>0.53705692803437166</v>
      </c>
      <c r="D25" s="56">
        <f>1/Houston!$D$54</f>
        <v>0.53705692803437166</v>
      </c>
      <c r="E25" s="56">
        <f>1/Phoenix!$D$54</f>
        <v>0.53705692803437166</v>
      </c>
      <c r="F25" s="56">
        <f>1/Atlanta!$D$54</f>
        <v>0.53705692803437166</v>
      </c>
      <c r="G25" s="56">
        <f>1/LosAngeles!$D$54</f>
        <v>0.53705692803437166</v>
      </c>
      <c r="H25" s="56">
        <f>1/LasVegas!$D$54</f>
        <v>0.53705692803437166</v>
      </c>
      <c r="I25" s="56">
        <f>1/SanFrancisco!$D$54</f>
        <v>0.53705692803437166</v>
      </c>
      <c r="J25" s="56">
        <f>1/Baltimore!$D$54</f>
        <v>0.53705692803437166</v>
      </c>
      <c r="K25" s="56">
        <f>1/Albuquerque!$D$54</f>
        <v>0.53705692803437166</v>
      </c>
      <c r="L25" s="56">
        <f>1/Seattle!$D$54</f>
        <v>0.53705692803437166</v>
      </c>
      <c r="M25" s="56">
        <f>1/Chicago!$D$54</f>
        <v>0.53705692803437166</v>
      </c>
      <c r="N25" s="56">
        <f>1/Boulder!$D$54</f>
        <v>0.53705692803437166</v>
      </c>
      <c r="O25" s="56">
        <f>1/Minneapolis!$D$54</f>
        <v>0.53705692803437166</v>
      </c>
      <c r="P25" s="56">
        <f>1/Helena!$D$54</f>
        <v>0.53705692803437166</v>
      </c>
      <c r="Q25" s="56">
        <f>1/Duluth!$D$54</f>
        <v>0.53705692803437166</v>
      </c>
      <c r="R25" s="56">
        <f>1/Fairbanks!$D$54</f>
        <v>0.53705692803437166</v>
      </c>
      <c r="S25" s="56"/>
    </row>
    <row r="26" spans="1:19">
      <c r="A26" s="54" t="s">
        <v>58</v>
      </c>
      <c r="B26" s="48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</row>
    <row r="27" spans="1:19">
      <c r="A27" s="51"/>
      <c r="B27" s="54" t="s">
        <v>63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</row>
    <row r="28" spans="1:19">
      <c r="A28" s="51"/>
      <c r="B28" s="55" t="s">
        <v>249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</row>
    <row r="29" spans="1:19">
      <c r="A29" s="51"/>
      <c r="B29" s="55" t="str">
        <f>Miami!A106</f>
        <v>VAV_1_COOLC DXCOIL</v>
      </c>
      <c r="C29" s="56">
        <f>10^(-3)*Miami!$C$106</f>
        <v>130.04</v>
      </c>
      <c r="D29" s="56">
        <f>10^(-3)*Houston!$C$106</f>
        <v>131.42952</v>
      </c>
      <c r="E29" s="56">
        <f>10^(-3)*Phoenix!$C$106</f>
        <v>125.30508</v>
      </c>
      <c r="F29" s="56">
        <f>10^(-3)*Atlanta!$C$106</f>
        <v>125.20131000000001</v>
      </c>
      <c r="G29" s="56">
        <f>10^(-3)*LosAngeles!$C$106</f>
        <v>104.98828</v>
      </c>
      <c r="H29" s="56">
        <f>10^(-3)*LasVegas!$C$106</f>
        <v>116.35334</v>
      </c>
      <c r="I29" s="56">
        <f>10^(-3)*SanFrancisco!$C$106</f>
        <v>93.540990000000008</v>
      </c>
      <c r="J29" s="56">
        <f>10^(-3)*Baltimore!$C$106</f>
        <v>133.6831</v>
      </c>
      <c r="K29" s="56">
        <f>10^(-3)*Albuquerque!$C$106</f>
        <v>137.27741</v>
      </c>
      <c r="L29" s="56">
        <f>10^(-3)*Seattle!$C$106</f>
        <v>109.25319</v>
      </c>
      <c r="M29" s="56">
        <f>10^(-3)*Chicago!$C$106</f>
        <v>130.10570000000001</v>
      </c>
      <c r="N29" s="56">
        <f>10^(-3)*Boulder!$C$106</f>
        <v>131.62354999999999</v>
      </c>
      <c r="O29" s="56">
        <f>10^(-3)*Minneapolis!$C$106</f>
        <v>127.44666000000001</v>
      </c>
      <c r="P29" s="56">
        <f>10^(-3)*Helena!$C$106</f>
        <v>125.31832000000001</v>
      </c>
      <c r="Q29" s="56">
        <f>10^(-3)*Duluth!$C$106</f>
        <v>118.71814999999999</v>
      </c>
      <c r="R29" s="56">
        <f>10^(-3)*Fairbanks!$C$106</f>
        <v>113.46071000000001</v>
      </c>
    </row>
    <row r="30" spans="1:19">
      <c r="A30" s="51"/>
      <c r="B30" s="55" t="str">
        <f>Miami!A107</f>
        <v>VAV_2_COOLC DXCOIL</v>
      </c>
      <c r="C30" s="56">
        <f>10^(-3)*Miami!$C$107</f>
        <v>150.30161999999999</v>
      </c>
      <c r="D30" s="56">
        <f>10^(-3)*Houston!$C$107</f>
        <v>150.84441000000001</v>
      </c>
      <c r="E30" s="56">
        <f>10^(-3)*Phoenix!$C$107</f>
        <v>158.36288000000002</v>
      </c>
      <c r="F30" s="56">
        <f>10^(-3)*Atlanta!$C$107</f>
        <v>147.36758</v>
      </c>
      <c r="G30" s="56">
        <f>10^(-3)*LosAngeles!$C$107</f>
        <v>128.30301</v>
      </c>
      <c r="H30" s="56">
        <f>10^(-3)*LasVegas!$C$107</f>
        <v>152.77856</v>
      </c>
      <c r="I30" s="56">
        <f>10^(-3)*SanFrancisco!$C$107</f>
        <v>124.79977000000001</v>
      </c>
      <c r="J30" s="56">
        <f>10^(-3)*Baltimore!$C$107</f>
        <v>158.40895</v>
      </c>
      <c r="K30" s="56">
        <f>10^(-3)*Albuquerque!$C$107</f>
        <v>168.42339999999999</v>
      </c>
      <c r="L30" s="56">
        <f>10^(-3)*Seattle!$C$107</f>
        <v>139.07722000000001</v>
      </c>
      <c r="M30" s="56">
        <f>10^(-3)*Chicago!$C$107</f>
        <v>156.43326000000002</v>
      </c>
      <c r="N30" s="56">
        <f>10^(-3)*Boulder!$C$107</f>
        <v>164.00523999999999</v>
      </c>
      <c r="O30" s="56">
        <f>10^(-3)*Minneapolis!$C$107</f>
        <v>154.35814000000002</v>
      </c>
      <c r="P30" s="56">
        <f>10^(-3)*Helena!$C$107</f>
        <v>157.93092000000001</v>
      </c>
      <c r="Q30" s="56">
        <f>10^(-3)*Duluth!$C$107</f>
        <v>152.16258999999999</v>
      </c>
      <c r="R30" s="56">
        <f>10^(-3)*Fairbanks!$C$107</f>
        <v>157.38246000000001</v>
      </c>
    </row>
    <row r="31" spans="1:19">
      <c r="A31" s="51"/>
      <c r="B31" s="55" t="str">
        <f>Miami!A108</f>
        <v>VAV_3_COOLC DXCOIL</v>
      </c>
      <c r="C31" s="56">
        <f>10^(-3)*Miami!$C$108</f>
        <v>169.44040000000001</v>
      </c>
      <c r="D31" s="56">
        <f>10^(-3)*Houston!$C$108</f>
        <v>170.08145999999999</v>
      </c>
      <c r="E31" s="56">
        <f>10^(-3)*Phoenix!$C$108</f>
        <v>176.18792000000002</v>
      </c>
      <c r="F31" s="56">
        <f>10^(-3)*Atlanta!$C$108</f>
        <v>162.09011999999998</v>
      </c>
      <c r="G31" s="56">
        <f>10^(-3)*LosAngeles!$C$108</f>
        <v>127.38299000000001</v>
      </c>
      <c r="H31" s="56">
        <f>10^(-3)*LasVegas!$C$108</f>
        <v>171.46822</v>
      </c>
      <c r="I31" s="56">
        <f>10^(-3)*SanFrancisco!$C$108</f>
        <v>118.49584</v>
      </c>
      <c r="J31" s="56">
        <f>10^(-3)*Baltimore!$C$108</f>
        <v>171.88304000000002</v>
      </c>
      <c r="K31" s="56">
        <f>10^(-3)*Albuquerque!$C$108</f>
        <v>177.79429000000002</v>
      </c>
      <c r="L31" s="56">
        <f>10^(-3)*Seattle!$C$108</f>
        <v>137.18280999999999</v>
      </c>
      <c r="M31" s="56">
        <f>10^(-3)*Chicago!$C$108</f>
        <v>168.91326999999998</v>
      </c>
      <c r="N31" s="56">
        <f>10^(-3)*Boulder!$C$108</f>
        <v>165.41953000000001</v>
      </c>
      <c r="O31" s="56">
        <f>10^(-3)*Minneapolis!$C$108</f>
        <v>164.83788000000001</v>
      </c>
      <c r="P31" s="56">
        <f>10^(-3)*Helena!$C$108</f>
        <v>157.82817000000003</v>
      </c>
      <c r="Q31" s="56">
        <f>10^(-3)*Duluth!$C$108</f>
        <v>151.41383999999999</v>
      </c>
      <c r="R31" s="56">
        <f>10^(-3)*Fairbanks!$C$108</f>
        <v>154.06592000000001</v>
      </c>
    </row>
    <row r="32" spans="1:19">
      <c r="A32" s="51"/>
      <c r="B32" s="55" t="s">
        <v>250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</row>
    <row r="33" spans="1:18">
      <c r="A33" s="51"/>
      <c r="B33" s="55" t="str">
        <f>Miami!A103</f>
        <v>HEATSYS1 BOILER</v>
      </c>
      <c r="C33" s="56">
        <f>Miami!$C$103*10^(-3)</f>
        <v>425.59437000000003</v>
      </c>
      <c r="D33" s="56">
        <f>Houston!$C$103*10^(-3)</f>
        <v>447.17923999999999</v>
      </c>
      <c r="E33" s="56">
        <f>Phoenix!$C$103*10^(-3)</f>
        <v>496.37484000000006</v>
      </c>
      <c r="F33" s="56">
        <f>Atlanta!$C$103*10^(-3)</f>
        <v>433.81049000000002</v>
      </c>
      <c r="G33" s="56">
        <f>LosAngeles!$C$103*10^(-3)</f>
        <v>409.91212999999999</v>
      </c>
      <c r="H33" s="56">
        <f>LasVegas!$C$103*10^(-3)</f>
        <v>459.70382000000001</v>
      </c>
      <c r="I33" s="56">
        <f>SanFrancisco!$C$103*10^(-3)</f>
        <v>384.04816</v>
      </c>
      <c r="J33" s="56">
        <f>Baltimore!$C$103*10^(-3)</f>
        <v>482.39359999999999</v>
      </c>
      <c r="K33" s="56">
        <f>Albuquerque!$C$103*10^(-3)</f>
        <v>453.62047999999999</v>
      </c>
      <c r="L33" s="56">
        <f>Seattle!$C$103*10^(-3)</f>
        <v>433.48359999999997</v>
      </c>
      <c r="M33" s="56">
        <f>Chicago!$C$103*10^(-3)</f>
        <v>466.36793</v>
      </c>
      <c r="N33" s="56">
        <f>Boulder!$C$103*10^(-3)</f>
        <v>431.76283000000001</v>
      </c>
      <c r="O33" s="56">
        <f>Minneapolis!$C$103*10^(-3)</f>
        <v>467.59705000000002</v>
      </c>
      <c r="P33" s="56">
        <f>Helena!$C$103*10^(-3)</f>
        <v>436.24808000000002</v>
      </c>
      <c r="Q33" s="56">
        <f>Duluth!$C$103*10^(-3)</f>
        <v>457.46021999999999</v>
      </c>
      <c r="R33" s="56">
        <f>Fairbanks!$C$103*10^(-3)</f>
        <v>483.26609999999999</v>
      </c>
    </row>
    <row r="34" spans="1:18">
      <c r="A34" s="51"/>
      <c r="B34" s="54" t="s">
        <v>64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</row>
    <row r="35" spans="1:18">
      <c r="A35" s="51"/>
      <c r="B35" s="55" t="s">
        <v>65</v>
      </c>
    </row>
    <row r="36" spans="1:18">
      <c r="A36" s="51"/>
      <c r="B36" s="55" t="str">
        <f>Miami!A106</f>
        <v>VAV_1_COOLC DXCOIL</v>
      </c>
      <c r="C36" s="75">
        <f>Miami!$G$106</f>
        <v>4.71</v>
      </c>
      <c r="D36" s="75">
        <f>Houston!$G$106</f>
        <v>4.84</v>
      </c>
      <c r="E36" s="75">
        <f>Phoenix!$G$106</f>
        <v>5.38</v>
      </c>
      <c r="F36" s="75">
        <f>Atlanta!$G$106</f>
        <v>5.0599999999999996</v>
      </c>
      <c r="G36" s="75">
        <f>LosAngeles!$G$106</f>
        <v>5.58</v>
      </c>
      <c r="H36" s="75">
        <f>LasVegas!$G$106</f>
        <v>5.59</v>
      </c>
      <c r="I36" s="75">
        <f>SanFrancisco!$G$106</f>
        <v>5.58</v>
      </c>
      <c r="J36" s="75">
        <f>Baltimore!$G$106</f>
        <v>5.08</v>
      </c>
      <c r="K36" s="75">
        <f>Albuquerque!$G$106</f>
        <v>5.58</v>
      </c>
      <c r="L36" s="75">
        <f>Seattle!$G$106</f>
        <v>5.58</v>
      </c>
      <c r="M36" s="75">
        <f>Chicago!$G$106</f>
        <v>5.12</v>
      </c>
      <c r="N36" s="75">
        <f>Boulder!$G$106</f>
        <v>5.58</v>
      </c>
      <c r="O36" s="75">
        <f>Minneapolis!$G$106</f>
        <v>5.27</v>
      </c>
      <c r="P36" s="75">
        <f>Helena!$G$106</f>
        <v>5.58</v>
      </c>
      <c r="Q36" s="75">
        <f>Duluth!$G$106</f>
        <v>5.58</v>
      </c>
      <c r="R36" s="75">
        <f>Fairbanks!$G$106</f>
        <v>5.58</v>
      </c>
    </row>
    <row r="37" spans="1:18">
      <c r="A37" s="51"/>
      <c r="B37" s="55" t="str">
        <f>Miami!A107</f>
        <v>VAV_2_COOLC DXCOIL</v>
      </c>
      <c r="C37" s="75">
        <f>Miami!$G$107</f>
        <v>4.7300000000000004</v>
      </c>
      <c r="D37" s="75">
        <f>Houston!$G$107</f>
        <v>4.93</v>
      </c>
      <c r="E37" s="75">
        <f>Phoenix!$G$107</f>
        <v>5.42</v>
      </c>
      <c r="F37" s="75">
        <f>Atlanta!$G$107</f>
        <v>5.07</v>
      </c>
      <c r="G37" s="75">
        <f>LosAngeles!$G$107</f>
        <v>5.58</v>
      </c>
      <c r="H37" s="75">
        <f>LasVegas!$G$107</f>
        <v>5.54</v>
      </c>
      <c r="I37" s="75">
        <f>SanFrancisco!$G$107</f>
        <v>5.58</v>
      </c>
      <c r="J37" s="75">
        <f>Baltimore!$G$107</f>
        <v>5.08</v>
      </c>
      <c r="K37" s="75">
        <f>Albuquerque!$G$107</f>
        <v>4.8600000000000003</v>
      </c>
      <c r="L37" s="75">
        <f>Seattle!$G$107</f>
        <v>5.54</v>
      </c>
      <c r="M37" s="75">
        <f>Chicago!$G$107</f>
        <v>5.13</v>
      </c>
      <c r="N37" s="75">
        <f>Boulder!$G$107</f>
        <v>4.8600000000000003</v>
      </c>
      <c r="O37" s="75">
        <f>Minneapolis!$G$107</f>
        <v>5.27</v>
      </c>
      <c r="P37" s="75">
        <f>Helena!$G$107</f>
        <v>4.8600000000000003</v>
      </c>
      <c r="Q37" s="75">
        <f>Duluth!$G$107</f>
        <v>5.54</v>
      </c>
      <c r="R37" s="75">
        <f>Fairbanks!$G$107</f>
        <v>4.8600000000000003</v>
      </c>
    </row>
    <row r="38" spans="1:18">
      <c r="A38" s="51"/>
      <c r="B38" s="55" t="str">
        <f>Miami!A108</f>
        <v>VAV_3_COOLC DXCOIL</v>
      </c>
      <c r="C38" s="75">
        <f>Miami!$G$108</f>
        <v>4.5</v>
      </c>
      <c r="D38" s="75">
        <f>Houston!$G$108</f>
        <v>4.68</v>
      </c>
      <c r="E38" s="75">
        <f>Phoenix!$G$108</f>
        <v>4.8600000000000003</v>
      </c>
      <c r="F38" s="75">
        <f>Atlanta!$G$108</f>
        <v>4.92</v>
      </c>
      <c r="G38" s="75">
        <f>LosAngeles!$G$108</f>
        <v>5.59</v>
      </c>
      <c r="H38" s="75">
        <f>LasVegas!$G$108</f>
        <v>4.75</v>
      </c>
      <c r="I38" s="75">
        <f>SanFrancisco!$G$108</f>
        <v>5.59</v>
      </c>
      <c r="J38" s="75">
        <f>Baltimore!$G$108</f>
        <v>4.97</v>
      </c>
      <c r="K38" s="75">
        <f>Albuquerque!$G$108</f>
        <v>4.8600000000000003</v>
      </c>
      <c r="L38" s="75">
        <f>Seattle!$G$108</f>
        <v>5.59</v>
      </c>
      <c r="M38" s="75">
        <f>Chicago!$G$108</f>
        <v>4.93</v>
      </c>
      <c r="N38" s="75">
        <f>Boulder!$G$108</f>
        <v>4.8600000000000003</v>
      </c>
      <c r="O38" s="75">
        <f>Minneapolis!$G$108</f>
        <v>5.0999999999999996</v>
      </c>
      <c r="P38" s="75">
        <f>Helena!$G$108</f>
        <v>4.8600000000000003</v>
      </c>
      <c r="Q38" s="75">
        <f>Duluth!$G$108</f>
        <v>5.5</v>
      </c>
      <c r="R38" s="75">
        <f>Fairbanks!$G$108</f>
        <v>5.54</v>
      </c>
    </row>
    <row r="39" spans="1:18">
      <c r="A39" s="51"/>
      <c r="B39" s="55" t="s">
        <v>66</v>
      </c>
      <c r="C39" s="56">
        <f>Miami!$D$103</f>
        <v>0.75</v>
      </c>
      <c r="D39" s="56">
        <f>Houston!$D$103</f>
        <v>0.75</v>
      </c>
      <c r="E39" s="56">
        <f>Phoenix!$D$103</f>
        <v>0.75</v>
      </c>
      <c r="F39" s="56">
        <f>Atlanta!$D$103</f>
        <v>0.75</v>
      </c>
      <c r="G39" s="56">
        <f>LosAngeles!$D$103</f>
        <v>0.75</v>
      </c>
      <c r="H39" s="56">
        <f>LasVegas!$D$103</f>
        <v>0.75</v>
      </c>
      <c r="I39" s="56">
        <f>SanFrancisco!$D$103</f>
        <v>0.75</v>
      </c>
      <c r="J39" s="56">
        <f>Baltimore!$D$103</f>
        <v>0.75</v>
      </c>
      <c r="K39" s="56">
        <f>Albuquerque!$D$103</f>
        <v>0.75</v>
      </c>
      <c r="L39" s="56">
        <f>Seattle!$D$103</f>
        <v>0.75</v>
      </c>
      <c r="M39" s="56">
        <f>Chicago!$D$103</f>
        <v>0.75</v>
      </c>
      <c r="N39" s="56">
        <f>Boulder!$D$103</f>
        <v>0.75</v>
      </c>
      <c r="O39" s="56">
        <f>Minneapolis!$D$103</f>
        <v>0.75</v>
      </c>
      <c r="P39" s="56">
        <f>Helena!$D$103</f>
        <v>0.75</v>
      </c>
      <c r="Q39" s="56">
        <f>Duluth!$D$103</f>
        <v>0.75</v>
      </c>
      <c r="R39" s="56">
        <f>Fairbanks!$D$103</f>
        <v>0.75</v>
      </c>
    </row>
    <row r="40" spans="1:18">
      <c r="A40" s="51"/>
      <c r="B40" s="54" t="s">
        <v>736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</row>
    <row r="41" spans="1:18">
      <c r="A41" s="51"/>
      <c r="B41" s="55" t="str">
        <f>Miami!A131</f>
        <v>VAV_1_FAN</v>
      </c>
      <c r="C41" s="65" t="s">
        <v>737</v>
      </c>
      <c r="D41" s="65" t="s">
        <v>737</v>
      </c>
      <c r="E41" s="65" t="s">
        <v>738</v>
      </c>
      <c r="F41" s="65" t="s">
        <v>737</v>
      </c>
      <c r="G41" s="65" t="s">
        <v>738</v>
      </c>
      <c r="H41" s="65" t="s">
        <v>738</v>
      </c>
      <c r="I41" s="65" t="s">
        <v>738</v>
      </c>
      <c r="J41" s="65" t="s">
        <v>737</v>
      </c>
      <c r="K41" s="65" t="s">
        <v>738</v>
      </c>
      <c r="L41" s="65" t="s">
        <v>738</v>
      </c>
      <c r="M41" s="65" t="s">
        <v>738</v>
      </c>
      <c r="N41" s="65" t="s">
        <v>738</v>
      </c>
      <c r="O41" s="65" t="s">
        <v>738</v>
      </c>
      <c r="P41" s="65" t="s">
        <v>738</v>
      </c>
      <c r="Q41" s="65" t="s">
        <v>738</v>
      </c>
      <c r="R41" s="65" t="s">
        <v>738</v>
      </c>
    </row>
    <row r="42" spans="1:18">
      <c r="A42" s="51"/>
      <c r="B42" s="55" t="str">
        <f>Miami!A132</f>
        <v>VAV_2_FAN</v>
      </c>
      <c r="C42" s="65" t="s">
        <v>737</v>
      </c>
      <c r="D42" s="65" t="s">
        <v>737</v>
      </c>
      <c r="E42" s="65" t="s">
        <v>738</v>
      </c>
      <c r="F42" s="65" t="s">
        <v>737</v>
      </c>
      <c r="G42" s="65" t="s">
        <v>738</v>
      </c>
      <c r="H42" s="65" t="s">
        <v>738</v>
      </c>
      <c r="I42" s="65" t="s">
        <v>738</v>
      </c>
      <c r="J42" s="65" t="s">
        <v>737</v>
      </c>
      <c r="K42" s="65" t="s">
        <v>738</v>
      </c>
      <c r="L42" s="65" t="s">
        <v>738</v>
      </c>
      <c r="M42" s="65" t="s">
        <v>738</v>
      </c>
      <c r="N42" s="65" t="s">
        <v>738</v>
      </c>
      <c r="O42" s="65" t="s">
        <v>738</v>
      </c>
      <c r="P42" s="65" t="s">
        <v>738</v>
      </c>
      <c r="Q42" s="65" t="s">
        <v>738</v>
      </c>
      <c r="R42" s="65" t="s">
        <v>738</v>
      </c>
    </row>
    <row r="43" spans="1:18">
      <c r="A43" s="51"/>
      <c r="B43" s="55" t="str">
        <f>Miami!A133</f>
        <v>VAV_3_FAN</v>
      </c>
      <c r="C43" s="65" t="s">
        <v>737</v>
      </c>
      <c r="D43" s="65" t="s">
        <v>737</v>
      </c>
      <c r="E43" s="65" t="s">
        <v>738</v>
      </c>
      <c r="F43" s="65" t="s">
        <v>737</v>
      </c>
      <c r="G43" s="65" t="s">
        <v>738</v>
      </c>
      <c r="H43" s="65" t="s">
        <v>738</v>
      </c>
      <c r="I43" s="65" t="s">
        <v>738</v>
      </c>
      <c r="J43" s="65" t="s">
        <v>737</v>
      </c>
      <c r="K43" s="65" t="s">
        <v>738</v>
      </c>
      <c r="L43" s="65" t="s">
        <v>738</v>
      </c>
      <c r="M43" s="65" t="s">
        <v>738</v>
      </c>
      <c r="N43" s="65" t="s">
        <v>738</v>
      </c>
      <c r="O43" s="65" t="s">
        <v>738</v>
      </c>
      <c r="P43" s="65" t="s">
        <v>738</v>
      </c>
      <c r="Q43" s="65" t="s">
        <v>738</v>
      </c>
      <c r="R43" s="65" t="s">
        <v>738</v>
      </c>
    </row>
    <row r="44" spans="1:18">
      <c r="A44" s="51"/>
      <c r="B44" s="54" t="s">
        <v>259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18">
      <c r="A45" s="51"/>
      <c r="B45" s="55" t="str">
        <f>Miami!A131</f>
        <v>VAV_1_FAN</v>
      </c>
      <c r="C45" s="56">
        <f>Miami!$E$131</f>
        <v>6.65</v>
      </c>
      <c r="D45" s="56">
        <f>Houston!$E$131</f>
        <v>6.94</v>
      </c>
      <c r="E45" s="56">
        <f>Phoenix!$E$131</f>
        <v>7.34</v>
      </c>
      <c r="F45" s="56">
        <f>Atlanta!$E$131</f>
        <v>6.92</v>
      </c>
      <c r="G45" s="56">
        <f>LosAngeles!$E$131</f>
        <v>6.34</v>
      </c>
      <c r="H45" s="56">
        <f>LasVegas!$E$131</f>
        <v>7.03</v>
      </c>
      <c r="I45" s="56">
        <f>SanFrancisco!$E$131</f>
        <v>5.65</v>
      </c>
      <c r="J45" s="56">
        <f>Baltimore!$E$131</f>
        <v>7.43</v>
      </c>
      <c r="K45" s="56">
        <f>Albuquerque!$E$131</f>
        <v>8.2899999999999991</v>
      </c>
      <c r="L45" s="56">
        <f>Seattle!$E$131</f>
        <v>6.6</v>
      </c>
      <c r="M45" s="56">
        <f>Chicago!$E$131</f>
        <v>7.28</v>
      </c>
      <c r="N45" s="56">
        <f>Boulder!$E$131</f>
        <v>7.95</v>
      </c>
      <c r="O45" s="56">
        <f>Minneapolis!$E$131</f>
        <v>7.33</v>
      </c>
      <c r="P45" s="56">
        <f>Helena!$E$131</f>
        <v>7.57</v>
      </c>
      <c r="Q45" s="56">
        <f>Duluth!$E$131</f>
        <v>7.17</v>
      </c>
      <c r="R45" s="56">
        <f>Fairbanks!$E$131</f>
        <v>6.85</v>
      </c>
    </row>
    <row r="46" spans="1:18">
      <c r="A46" s="51"/>
      <c r="B46" s="55" t="str">
        <f>Miami!A132</f>
        <v>VAV_2_FAN</v>
      </c>
      <c r="C46" s="56">
        <f>Miami!$E$132</f>
        <v>7.72</v>
      </c>
      <c r="D46" s="56">
        <f>Houston!$E$132</f>
        <v>8.1300000000000008</v>
      </c>
      <c r="E46" s="56">
        <f>Phoenix!$E$132</f>
        <v>9.39</v>
      </c>
      <c r="F46" s="56">
        <f>Atlanta!$E$132</f>
        <v>8.17</v>
      </c>
      <c r="G46" s="56">
        <f>LosAngeles!$E$132</f>
        <v>7.75</v>
      </c>
      <c r="H46" s="56">
        <f>LasVegas!$E$132</f>
        <v>9.23</v>
      </c>
      <c r="I46" s="56">
        <f>SanFrancisco!$E$132</f>
        <v>7.54</v>
      </c>
      <c r="J46" s="56">
        <f>Baltimore!$E$132</f>
        <v>8.86</v>
      </c>
      <c r="K46" s="56">
        <f>Albuquerque!$E$132</f>
        <v>10.17</v>
      </c>
      <c r="L46" s="56">
        <f>Seattle!$E$132</f>
        <v>8.4</v>
      </c>
      <c r="M46" s="56">
        <f>Chicago!$E$132</f>
        <v>8.83</v>
      </c>
      <c r="N46" s="56">
        <f>Boulder!$E$132</f>
        <v>9.91</v>
      </c>
      <c r="O46" s="56">
        <f>Minneapolis!$E$132</f>
        <v>8.94</v>
      </c>
      <c r="P46" s="56">
        <f>Helena!$E$132</f>
        <v>9.5399999999999991</v>
      </c>
      <c r="Q46" s="56">
        <f>Duluth!$E$132</f>
        <v>9.19</v>
      </c>
      <c r="R46" s="56">
        <f>Fairbanks!$E$132</f>
        <v>9.51</v>
      </c>
    </row>
    <row r="47" spans="1:18">
      <c r="A47" s="51"/>
      <c r="B47" s="55" t="str">
        <f>Miami!A133</f>
        <v>VAV_3_FAN</v>
      </c>
      <c r="C47" s="56">
        <f>Miami!$E$133</f>
        <v>8.17</v>
      </c>
      <c r="D47" s="56">
        <f>Houston!$E$133</f>
        <v>8.6999999999999993</v>
      </c>
      <c r="E47" s="56">
        <f>Phoenix!$E$133</f>
        <v>10.64</v>
      </c>
      <c r="F47" s="56">
        <f>Atlanta!$E$133</f>
        <v>8.76</v>
      </c>
      <c r="G47" s="56">
        <f>LosAngeles!$E$133</f>
        <v>7.7</v>
      </c>
      <c r="H47" s="56">
        <f>LasVegas!$E$133</f>
        <v>10.09</v>
      </c>
      <c r="I47" s="56">
        <f>SanFrancisco!$E$133</f>
        <v>7.16</v>
      </c>
      <c r="J47" s="56">
        <f>Baltimore!$E$133</f>
        <v>9.39</v>
      </c>
      <c r="K47" s="56">
        <f>Albuquerque!$E$133</f>
        <v>10.74</v>
      </c>
      <c r="L47" s="56">
        <f>Seattle!$E$133</f>
        <v>8.2899999999999991</v>
      </c>
      <c r="M47" s="56">
        <f>Chicago!$E$133</f>
        <v>9.16</v>
      </c>
      <c r="N47" s="56">
        <f>Boulder!$E$133</f>
        <v>9.99</v>
      </c>
      <c r="O47" s="56">
        <f>Minneapolis!$E$133</f>
        <v>9.25</v>
      </c>
      <c r="P47" s="56">
        <f>Helena!$E$133</f>
        <v>9.5299999999999994</v>
      </c>
      <c r="Q47" s="56">
        <f>Duluth!$E$133</f>
        <v>9.1</v>
      </c>
      <c r="R47" s="56">
        <f>Fairbanks!$E$133</f>
        <v>9.31</v>
      </c>
    </row>
    <row r="48" spans="1:18">
      <c r="A48" s="54" t="s">
        <v>76</v>
      </c>
      <c r="B48" s="48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</row>
    <row r="49" spans="1:18">
      <c r="A49" s="51"/>
      <c r="B49" s="54" t="s">
        <v>77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</row>
    <row r="50" spans="1:18">
      <c r="A50" s="51"/>
      <c r="B50" s="55" t="s">
        <v>251</v>
      </c>
      <c r="C50" s="76">
        <f>Miami!$B$179/(Miami!$B$28*10^6/3600)</f>
        <v>8.8874515274891097E-2</v>
      </c>
      <c r="D50" s="76">
        <f>Houston!$B$179/(Houston!$B$28*10^6/3600)</f>
        <v>0.12036695681720518</v>
      </c>
      <c r="E50" s="76">
        <f>Phoenix!$B$179/(Phoenix!$B$28*10^6/3600)</f>
        <v>0.10286048365285992</v>
      </c>
      <c r="F50" s="76">
        <f>Atlanta!$B$179/(Atlanta!$B$28*10^6/3600)</f>
        <v>9.9664632525094859E-2</v>
      </c>
      <c r="G50" s="76">
        <f>LosAngeles!$B$179/(LosAngeles!$B$28*10^6/3600)</f>
        <v>0.13174283803444878</v>
      </c>
      <c r="H50" s="76">
        <f>LasVegas!$B$179/(LasVegas!$B$28*10^6/3600)</f>
        <v>0.10093609813337968</v>
      </c>
      <c r="I50" s="76">
        <f>SanFrancisco!$B$179/(SanFrancisco!$B$28*10^6/3600)</f>
        <v>0.15055879833214172</v>
      </c>
      <c r="J50" s="76">
        <f>Baltimore!$B$179/(Baltimore!$B$28*10^6/3600)</f>
        <v>7.7952107372181723E-2</v>
      </c>
      <c r="K50" s="76">
        <f>Albuquerque!$B$179/(Albuquerque!$B$28*10^6/3600)</f>
        <v>3.7320492053962824E-2</v>
      </c>
      <c r="L50" s="76">
        <f>Seattle!$B$179/(Seattle!$B$28*10^6/3600)</f>
        <v>7.7940973229592508E-2</v>
      </c>
      <c r="M50" s="76">
        <f>Chicago!$B$179/(Chicago!$B$28*10^6/3600)</f>
        <v>8.8141798017526224E-2</v>
      </c>
      <c r="N50" s="76">
        <f>Boulder!$B$179/(Boulder!$B$28*10^6/3600)</f>
        <v>3.7336914652567978E-2</v>
      </c>
      <c r="O50" s="76">
        <f>Minneapolis!$B$179/(Minneapolis!$B$28*10^6/3600)</f>
        <v>6.3000783158041293E-2</v>
      </c>
      <c r="P50" s="76">
        <f>Helena!$B$179/(Helena!$B$28*10^6/3600)</f>
        <v>7.9626230502021791E-2</v>
      </c>
      <c r="Q50" s="76">
        <f>Duluth!$B$179/(Duluth!$B$28*10^6/3600)</f>
        <v>6.326691032930945E-2</v>
      </c>
      <c r="R50" s="76">
        <f>Fairbanks!$B$179/(Fairbanks!$B$28*10^6/3600)</f>
        <v>0.10274803308303941</v>
      </c>
    </row>
    <row r="51" spans="1:18">
      <c r="A51" s="51"/>
      <c r="B51" s="55" t="s">
        <v>260</v>
      </c>
      <c r="C51" s="56">
        <f>Miami!$B$180</f>
        <v>10.44</v>
      </c>
      <c r="D51" s="56">
        <f>Houston!$B$180</f>
        <v>13.43</v>
      </c>
      <c r="E51" s="56">
        <f>Phoenix!$B$180</f>
        <v>11.24</v>
      </c>
      <c r="F51" s="56">
        <f>Atlanta!$B$180</f>
        <v>10.32</v>
      </c>
      <c r="G51" s="56">
        <f>LosAngeles!$B$180</f>
        <v>12.52</v>
      </c>
      <c r="H51" s="56">
        <f>LasVegas!$B$180</f>
        <v>10.36</v>
      </c>
      <c r="I51" s="56">
        <f>SanFrancisco!$B$180</f>
        <v>13.27</v>
      </c>
      <c r="J51" s="56">
        <f>Baltimore!$B$180</f>
        <v>8.1</v>
      </c>
      <c r="K51" s="56">
        <f>Albuquerque!$B$180</f>
        <v>3.67</v>
      </c>
      <c r="L51" s="56">
        <f>Seattle!$B$180</f>
        <v>6.92</v>
      </c>
      <c r="M51" s="56">
        <f>Chicago!$B$180</f>
        <v>8.5500000000000007</v>
      </c>
      <c r="N51" s="56">
        <f>Boulder!$B$180</f>
        <v>3.53</v>
      </c>
      <c r="O51" s="56">
        <f>Minneapolis!$B$180</f>
        <v>6.05</v>
      </c>
      <c r="P51" s="56">
        <f>Helena!$B$180</f>
        <v>7.32</v>
      </c>
      <c r="Q51" s="56">
        <f>Duluth!$B$180</f>
        <v>5.8</v>
      </c>
      <c r="R51" s="56">
        <f>Fairbanks!$B$180</f>
        <v>9.32</v>
      </c>
    </row>
    <row r="52" spans="1:18">
      <c r="A52" s="51"/>
      <c r="B52" s="54" t="s">
        <v>78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</row>
    <row r="53" spans="1:18">
      <c r="A53" s="51"/>
      <c r="B53" s="55" t="s">
        <v>252</v>
      </c>
      <c r="C53" s="76">
        <f>Miami!$C$179/(Miami!$C$28*10^3)</f>
        <v>1.1404434907010014E-2</v>
      </c>
      <c r="D53" s="76">
        <f>Houston!$C$179/(Houston!$C$28*10^3)</f>
        <v>8.0537245271638438E-3</v>
      </c>
      <c r="E53" s="76">
        <f>Phoenix!$C$179/(Phoenix!$C$28*10^3)</f>
        <v>8.1977922342861033E-3</v>
      </c>
      <c r="F53" s="76">
        <f>Atlanta!$C$179/(Atlanta!$C$28*10^3)</f>
        <v>9.5916631486780181E-3</v>
      </c>
      <c r="G53" s="76">
        <f>LosAngeles!$C$179/(LosAngeles!$C$28*10^3)</f>
        <v>8.6194272328849932E-3</v>
      </c>
      <c r="H53" s="76">
        <f>LasVegas!$C$179/(LasVegas!$C$28*10^3)</f>
        <v>7.6701499612169266E-3</v>
      </c>
      <c r="I53" s="76">
        <f>SanFrancisco!$C$179/(SanFrancisco!$C$28*10^3)</f>
        <v>8.5576058258624195E-3</v>
      </c>
      <c r="J53" s="76">
        <f>Baltimore!$C$179/(Baltimore!$C$28*10^3)</f>
        <v>9.6909949309213796E-3</v>
      </c>
      <c r="K53" s="76">
        <f>Albuquerque!$C$179/(Albuquerque!$C$28*10^3)</f>
        <v>6.893169675090253E-3</v>
      </c>
      <c r="L53" s="76">
        <f>Seattle!$C$179/(Seattle!$C$28*10^3)</f>
        <v>8.416072747599368E-3</v>
      </c>
      <c r="M53" s="76">
        <f>Chicago!$C$179/(Chicago!$C$28*10^3)</f>
        <v>8.3428939608351585E-3</v>
      </c>
      <c r="N53" s="76">
        <f>Boulder!$C$179/(Boulder!$C$28*10^3)</f>
        <v>6.9199402444926044E-3</v>
      </c>
      <c r="O53" s="76">
        <f>Minneapolis!$C$179/(Minneapolis!$C$28*10^3)</f>
        <v>7.8622210962746922E-3</v>
      </c>
      <c r="P53" s="76">
        <f>Helena!$C$179/(Helena!$C$28*10^3)</f>
        <v>8.1190308963853715E-3</v>
      </c>
      <c r="Q53" s="76">
        <f>Duluth!$C$179/(Duluth!$C$28*10^3)</f>
        <v>7.8620304590122092E-3</v>
      </c>
      <c r="R53" s="76">
        <f>Fairbanks!$C$179/(Fairbanks!$C$28*10^3)</f>
        <v>4.1242081925675677E-3</v>
      </c>
    </row>
    <row r="54" spans="1:18">
      <c r="A54" s="51"/>
      <c r="B54" s="55" t="s">
        <v>260</v>
      </c>
      <c r="C54" s="56">
        <f>Miami!$C$180</f>
        <v>0.16</v>
      </c>
      <c r="D54" s="56">
        <f>Houston!$C$180</f>
        <v>0.75</v>
      </c>
      <c r="E54" s="56">
        <f>Phoenix!$C$180</f>
        <v>0.73</v>
      </c>
      <c r="F54" s="56">
        <f>Atlanta!$C$180</f>
        <v>1.23</v>
      </c>
      <c r="G54" s="56">
        <f>LosAngeles!$C$180</f>
        <v>0.46</v>
      </c>
      <c r="H54" s="56">
        <f>LasVegas!$C$180</f>
        <v>0.71</v>
      </c>
      <c r="I54" s="56">
        <f>SanFrancisco!$C$180</f>
        <v>1.18</v>
      </c>
      <c r="J54" s="56">
        <f>Baltimore!$C$180</f>
        <v>1.96</v>
      </c>
      <c r="K54" s="56">
        <f>Albuquerque!$C$180</f>
        <v>0.96</v>
      </c>
      <c r="L54" s="56">
        <f>Seattle!$C$180</f>
        <v>1.69</v>
      </c>
      <c r="M54" s="56">
        <f>Chicago!$C$180</f>
        <v>2.12</v>
      </c>
      <c r="N54" s="56">
        <f>Boulder!$C$180</f>
        <v>1.32</v>
      </c>
      <c r="O54" s="56">
        <f>Minneapolis!$C$180</f>
        <v>2.5499999999999998</v>
      </c>
      <c r="P54" s="56">
        <f>Helena!$C$180</f>
        <v>2.2999999999999998</v>
      </c>
      <c r="Q54" s="56">
        <f>Duluth!$C$180</f>
        <v>2.97</v>
      </c>
      <c r="R54" s="56">
        <f>Fairbanks!$C$180</f>
        <v>2.5099999999999998</v>
      </c>
    </row>
    <row r="55" spans="1:18">
      <c r="A55" s="51"/>
      <c r="B55" s="54" t="s">
        <v>79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1:18">
      <c r="A56" s="51"/>
      <c r="B56" s="55" t="s">
        <v>261</v>
      </c>
      <c r="C56" s="56">
        <f>Miami!$E$180</f>
        <v>10.6</v>
      </c>
      <c r="D56" s="56">
        <f>Houston!$E$180</f>
        <v>14.18</v>
      </c>
      <c r="E56" s="56">
        <f>Phoenix!$E$180</f>
        <v>11.96</v>
      </c>
      <c r="F56" s="56">
        <f>Atlanta!$E$180</f>
        <v>11.56</v>
      </c>
      <c r="G56" s="56">
        <f>LosAngeles!$E$180</f>
        <v>12.98</v>
      </c>
      <c r="H56" s="56">
        <f>LasVegas!$E$180</f>
        <v>11.07</v>
      </c>
      <c r="I56" s="56">
        <f>SanFrancisco!$E$180</f>
        <v>14.45</v>
      </c>
      <c r="J56" s="56">
        <f>Baltimore!$E$180</f>
        <v>10.06</v>
      </c>
      <c r="K56" s="56">
        <f>Albuquerque!$E$180</f>
        <v>4.63</v>
      </c>
      <c r="L56" s="56">
        <f>Seattle!$E$180</f>
        <v>8.61</v>
      </c>
      <c r="M56" s="56">
        <f>Chicago!$E$180</f>
        <v>10.67</v>
      </c>
      <c r="N56" s="56">
        <f>Boulder!$E$180</f>
        <v>4.8499999999999996</v>
      </c>
      <c r="O56" s="56">
        <f>Minneapolis!$E$180</f>
        <v>8.61</v>
      </c>
      <c r="P56" s="56">
        <f>Helena!$E$180</f>
        <v>9.6199999999999992</v>
      </c>
      <c r="Q56" s="56">
        <f>Duluth!$E$180</f>
        <v>8.77</v>
      </c>
      <c r="R56" s="56">
        <f>Fairbanks!$E$180</f>
        <v>11.83</v>
      </c>
    </row>
    <row r="57" spans="1:18">
      <c r="A57" s="54" t="s">
        <v>80</v>
      </c>
      <c r="B57" s="48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8">
      <c r="A58" s="51"/>
      <c r="B58" s="54" t="s">
        <v>81</v>
      </c>
    </row>
    <row r="59" spans="1:18">
      <c r="A59" s="51"/>
      <c r="B59" s="55" t="s">
        <v>73</v>
      </c>
      <c r="C59" s="57">
        <f>Miami!$B$13*10^6/3600</f>
        <v>0</v>
      </c>
      <c r="D59" s="57">
        <f>Houston!$B$13*10^6/3600</f>
        <v>0</v>
      </c>
      <c r="E59" s="57">
        <f>Phoenix!$B$13*10^6/3600</f>
        <v>0</v>
      </c>
      <c r="F59" s="57">
        <f>Atlanta!$B$13*10^6/3600</f>
        <v>0</v>
      </c>
      <c r="G59" s="57">
        <f>LosAngeles!$B$13*10^6/3600</f>
        <v>0</v>
      </c>
      <c r="H59" s="57">
        <f>LasVegas!$B$13*10^6/3600</f>
        <v>0</v>
      </c>
      <c r="I59" s="57">
        <f>SanFrancisco!$B$13*10^6/3600</f>
        <v>0</v>
      </c>
      <c r="J59" s="57">
        <f>Baltimore!$B$13*10^6/3600</f>
        <v>0</v>
      </c>
      <c r="K59" s="57">
        <f>Albuquerque!$B$13*10^6/3600</f>
        <v>0</v>
      </c>
      <c r="L59" s="57">
        <f>Seattle!$B$13*10^6/3600</f>
        <v>0</v>
      </c>
      <c r="M59" s="57">
        <f>Chicago!$B$13*10^6/3600</f>
        <v>0</v>
      </c>
      <c r="N59" s="57">
        <f>Boulder!$B$13*10^6/3600</f>
        <v>0</v>
      </c>
      <c r="O59" s="57">
        <f>Minneapolis!$B$13*10^6/3600</f>
        <v>0</v>
      </c>
      <c r="P59" s="57">
        <f>Helena!$B$13*10^6/3600</f>
        <v>0</v>
      </c>
      <c r="Q59" s="57">
        <f>Duluth!$B$13*10^6/3600</f>
        <v>0</v>
      </c>
      <c r="R59" s="57">
        <f>Fairbanks!$B$13*10^6/3600</f>
        <v>0</v>
      </c>
    </row>
    <row r="60" spans="1:18">
      <c r="A60" s="51"/>
      <c r="B60" s="55" t="s">
        <v>74</v>
      </c>
      <c r="C60" s="57">
        <f>Miami!$B$14*10^6/3600</f>
        <v>166227.77777777778</v>
      </c>
      <c r="D60" s="57">
        <f>Houston!$B$14*10^6/3600</f>
        <v>136855.55555555556</v>
      </c>
      <c r="E60" s="57">
        <f>Phoenix!$B$14*10^6/3600</f>
        <v>119952.77777777778</v>
      </c>
      <c r="F60" s="57">
        <f>Atlanta!$B$14*10^6/3600</f>
        <v>97891.666666666672</v>
      </c>
      <c r="G60" s="57">
        <f>LosAngeles!$B$14*10^6/3600</f>
        <v>59872.222222222219</v>
      </c>
      <c r="H60" s="57">
        <f>LasVegas!$B$14*10^6/3600</f>
        <v>88591.666666666672</v>
      </c>
      <c r="I60" s="57">
        <f>SanFrancisco!$B$14*10^6/3600</f>
        <v>26516.666666666668</v>
      </c>
      <c r="J60" s="57">
        <f>Baltimore!$B$14*10^6/3600</f>
        <v>96450</v>
      </c>
      <c r="K60" s="57">
        <f>Albuquerque!$B$14*10^6/3600</f>
        <v>66758.333333333328</v>
      </c>
      <c r="L60" s="57">
        <f>Seattle!$B$14*10^6/3600</f>
        <v>25466.666666666668</v>
      </c>
      <c r="M60" s="57">
        <f>Chicago!$B$14*10^6/3600</f>
        <v>62022.222222222219</v>
      </c>
      <c r="N60" s="57">
        <f>Boulder!$B$14*10^6/3600</f>
        <v>49386.111111111109</v>
      </c>
      <c r="O60" s="57">
        <f>Minneapolis!$B$14*10^6/3600</f>
        <v>55852.777777777781</v>
      </c>
      <c r="P60" s="57">
        <f>Helena!$B$14*10^6/3600</f>
        <v>37452.777777777781</v>
      </c>
      <c r="Q60" s="57">
        <f>Duluth!$B$14*10^6/3600</f>
        <v>33255.555555555555</v>
      </c>
      <c r="R60" s="57">
        <f>Fairbanks!$B$14*10^6/3600</f>
        <v>26941.666666666668</v>
      </c>
    </row>
    <row r="61" spans="1:18">
      <c r="A61" s="51"/>
      <c r="B61" s="55" t="s">
        <v>82</v>
      </c>
      <c r="C61" s="57">
        <f>Miami!$B$15*10^6/3600</f>
        <v>153491.66666666666</v>
      </c>
      <c r="D61" s="57">
        <f>Houston!$B$15*10^6/3600</f>
        <v>153491.66666666666</v>
      </c>
      <c r="E61" s="57">
        <f>Phoenix!$B$15*10^6/3600</f>
        <v>153491.66666666666</v>
      </c>
      <c r="F61" s="57">
        <f>Atlanta!$B$15*10^6/3600</f>
        <v>153491.66666666666</v>
      </c>
      <c r="G61" s="57">
        <f>LosAngeles!$B$15*10^6/3600</f>
        <v>153491.66666666666</v>
      </c>
      <c r="H61" s="57">
        <f>LasVegas!$B$15*10^6/3600</f>
        <v>153491.66666666666</v>
      </c>
      <c r="I61" s="57">
        <f>SanFrancisco!$B$15*10^6/3600</f>
        <v>153491.66666666666</v>
      </c>
      <c r="J61" s="57">
        <f>Baltimore!$B$15*10^6/3600</f>
        <v>153491.66666666666</v>
      </c>
      <c r="K61" s="57">
        <f>Albuquerque!$B$15*10^6/3600</f>
        <v>153491.66666666666</v>
      </c>
      <c r="L61" s="57">
        <f>Seattle!$B$15*10^6/3600</f>
        <v>153491.66666666666</v>
      </c>
      <c r="M61" s="57">
        <f>Chicago!$B$15*10^6/3600</f>
        <v>153491.66666666666</v>
      </c>
      <c r="N61" s="57">
        <f>Boulder!$B$15*10^6/3600</f>
        <v>153491.66666666666</v>
      </c>
      <c r="O61" s="57">
        <f>Minneapolis!$B$15*10^6/3600</f>
        <v>153491.66666666666</v>
      </c>
      <c r="P61" s="57">
        <f>Helena!$B$15*10^6/3600</f>
        <v>153491.66666666666</v>
      </c>
      <c r="Q61" s="57">
        <f>Duluth!$B$15*10^6/3600</f>
        <v>153491.66666666666</v>
      </c>
      <c r="R61" s="57">
        <f>Fairbanks!$B$15*10^6/3600</f>
        <v>153491.66666666666</v>
      </c>
    </row>
    <row r="62" spans="1:18">
      <c r="A62" s="51"/>
      <c r="B62" s="55" t="s">
        <v>83</v>
      </c>
      <c r="C62" s="57">
        <f>Miami!$B$16*10^6/3600</f>
        <v>11933.333333333334</v>
      </c>
      <c r="D62" s="57">
        <f>Houston!$B$16*10^6/3600</f>
        <v>11911.111111111111</v>
      </c>
      <c r="E62" s="57">
        <f>Phoenix!$B$16*10^6/3600</f>
        <v>11908.333333333334</v>
      </c>
      <c r="F62" s="57">
        <f>Atlanta!$B$16*10^6/3600</f>
        <v>11927.777777777777</v>
      </c>
      <c r="G62" s="57">
        <f>LosAngeles!$B$16*10^6/3600</f>
        <v>11925</v>
      </c>
      <c r="H62" s="57">
        <f>LasVegas!$B$16*10^6/3600</f>
        <v>11913.888888888889</v>
      </c>
      <c r="I62" s="57">
        <f>SanFrancisco!$B$16*10^6/3600</f>
        <v>11902.777777777777</v>
      </c>
      <c r="J62" s="57">
        <f>Baltimore!$B$16*10^6/3600</f>
        <v>11913.888888888889</v>
      </c>
      <c r="K62" s="57">
        <f>Albuquerque!$B$16*10^6/3600</f>
        <v>11911.111111111111</v>
      </c>
      <c r="L62" s="57">
        <f>Seattle!$B$16*10^6/3600</f>
        <v>11894.444444444445</v>
      </c>
      <c r="M62" s="57">
        <f>Chicago!$B$16*10^6/3600</f>
        <v>11897.222222222223</v>
      </c>
      <c r="N62" s="57">
        <f>Boulder!$B$16*10^6/3600</f>
        <v>11900</v>
      </c>
      <c r="O62" s="57">
        <f>Minneapolis!$B$16*10^6/3600</f>
        <v>11908.333333333334</v>
      </c>
      <c r="P62" s="57">
        <f>Helena!$B$16*10^6/3600</f>
        <v>11891.666666666666</v>
      </c>
      <c r="Q62" s="57">
        <f>Duluth!$B$16*10^6/3600</f>
        <v>11888.888888888889</v>
      </c>
      <c r="R62" s="57">
        <f>Fairbanks!$B$16*10^6/3600</f>
        <v>11819.444444444445</v>
      </c>
    </row>
    <row r="63" spans="1:18">
      <c r="A63" s="51"/>
      <c r="B63" s="55" t="s">
        <v>84</v>
      </c>
      <c r="C63" s="57">
        <f>Miami!$B$17*10^6/3600</f>
        <v>223900</v>
      </c>
      <c r="D63" s="57">
        <f>Houston!$B$17*10^6/3600</f>
        <v>223900</v>
      </c>
      <c r="E63" s="57">
        <f>Phoenix!$B$17*10^6/3600</f>
        <v>223900</v>
      </c>
      <c r="F63" s="57">
        <f>Atlanta!$B$17*10^6/3600</f>
        <v>223900</v>
      </c>
      <c r="G63" s="57">
        <f>LosAngeles!$B$17*10^6/3600</f>
        <v>223900</v>
      </c>
      <c r="H63" s="57">
        <f>LasVegas!$B$17*10^6/3600</f>
        <v>223900</v>
      </c>
      <c r="I63" s="57">
        <f>SanFrancisco!$B$17*10^6/3600</f>
        <v>223900</v>
      </c>
      <c r="J63" s="57">
        <f>Baltimore!$B$17*10^6/3600</f>
        <v>223900</v>
      </c>
      <c r="K63" s="57">
        <f>Albuquerque!$B$17*10^6/3600</f>
        <v>223900</v>
      </c>
      <c r="L63" s="57">
        <f>Seattle!$B$17*10^6/3600</f>
        <v>223900</v>
      </c>
      <c r="M63" s="57">
        <f>Chicago!$B$17*10^6/3600</f>
        <v>223900</v>
      </c>
      <c r="N63" s="57">
        <f>Boulder!$B$17*10^6/3600</f>
        <v>223900</v>
      </c>
      <c r="O63" s="57">
        <f>Minneapolis!$B$17*10^6/3600</f>
        <v>223900</v>
      </c>
      <c r="P63" s="57">
        <f>Helena!$B$17*10^6/3600</f>
        <v>223900</v>
      </c>
      <c r="Q63" s="57">
        <f>Duluth!$B$17*10^6/3600</f>
        <v>223900</v>
      </c>
      <c r="R63" s="57">
        <f>Fairbanks!$B$17*10^6/3600</f>
        <v>223900</v>
      </c>
    </row>
    <row r="64" spans="1:18">
      <c r="A64" s="51"/>
      <c r="B64" s="55" t="s">
        <v>85</v>
      </c>
      <c r="C64" s="57">
        <f>Miami!$B$18*10^6/3600</f>
        <v>0</v>
      </c>
      <c r="D64" s="57">
        <f>Houston!$B$18*10^6/3600</f>
        <v>0</v>
      </c>
      <c r="E64" s="57">
        <f>Phoenix!$B$18*10^6/3600</f>
        <v>0</v>
      </c>
      <c r="F64" s="57">
        <f>Atlanta!$B$18*10^6/3600</f>
        <v>0</v>
      </c>
      <c r="G64" s="57">
        <f>LosAngeles!$B$18*10^6/3600</f>
        <v>0</v>
      </c>
      <c r="H64" s="57">
        <f>LasVegas!$B$18*10^6/3600</f>
        <v>0</v>
      </c>
      <c r="I64" s="57">
        <f>SanFrancisco!$B$18*10^6/3600</f>
        <v>0</v>
      </c>
      <c r="J64" s="57">
        <f>Baltimore!$B$18*10^6/3600</f>
        <v>0</v>
      </c>
      <c r="K64" s="57">
        <f>Albuquerque!$B$18*10^6/3600</f>
        <v>0</v>
      </c>
      <c r="L64" s="57">
        <f>Seattle!$B$18*10^6/3600</f>
        <v>0</v>
      </c>
      <c r="M64" s="57">
        <f>Chicago!$B$18*10^6/3600</f>
        <v>0</v>
      </c>
      <c r="N64" s="57">
        <f>Boulder!$B$18*10^6/3600</f>
        <v>0</v>
      </c>
      <c r="O64" s="57">
        <f>Minneapolis!$B$18*10^6/3600</f>
        <v>0</v>
      </c>
      <c r="P64" s="57">
        <f>Helena!$B$18*10^6/3600</f>
        <v>0</v>
      </c>
      <c r="Q64" s="57">
        <f>Duluth!$B$18*10^6/3600</f>
        <v>0</v>
      </c>
      <c r="R64" s="57">
        <f>Fairbanks!$B$18*10^6/3600</f>
        <v>0</v>
      </c>
    </row>
    <row r="65" spans="1:18">
      <c r="A65" s="51"/>
      <c r="B65" s="55" t="s">
        <v>86</v>
      </c>
      <c r="C65" s="57">
        <f>Miami!$B$19*10^6/3600</f>
        <v>29744.444444444445</v>
      </c>
      <c r="D65" s="57">
        <f>Houston!$B$19*10^6/3600</f>
        <v>29505.555555555555</v>
      </c>
      <c r="E65" s="57">
        <f>Phoenix!$B$19*10^6/3600</f>
        <v>34886.111111111109</v>
      </c>
      <c r="F65" s="57">
        <f>Atlanta!$B$19*10^6/3600</f>
        <v>28569.444444444445</v>
      </c>
      <c r="G65" s="57">
        <f>LosAngeles!$B$19*10^6/3600</f>
        <v>24150</v>
      </c>
      <c r="H65" s="57">
        <f>LasVegas!$B$19*10^6/3600</f>
        <v>33197.222222222219</v>
      </c>
      <c r="I65" s="57">
        <f>SanFrancisco!$B$19*10^6/3600</f>
        <v>22875</v>
      </c>
      <c r="J65" s="57">
        <f>Baltimore!$B$19*10^6/3600</f>
        <v>31597.222222222223</v>
      </c>
      <c r="K65" s="57">
        <f>Albuquerque!$B$19*10^6/3600</f>
        <v>34061.111111111109</v>
      </c>
      <c r="L65" s="57">
        <f>Seattle!$B$19*10^6/3600</f>
        <v>27141.666666666668</v>
      </c>
      <c r="M65" s="57">
        <f>Chicago!$B$19*10^6/3600</f>
        <v>31469.444444444445</v>
      </c>
      <c r="N65" s="57">
        <f>Boulder!$B$19*10^6/3600</f>
        <v>31586.111111111109</v>
      </c>
      <c r="O65" s="57">
        <f>Minneapolis!$B$19*10^6/3600</f>
        <v>32794.444444444445</v>
      </c>
      <c r="P65" s="57">
        <f>Helena!$B$19*10^6/3600</f>
        <v>30702.777777777777</v>
      </c>
      <c r="Q65" s="57">
        <f>Duluth!$B$19*10^6/3600</f>
        <v>33169.444444444445</v>
      </c>
      <c r="R65" s="57">
        <f>Fairbanks!$B$19*10^6/3600</f>
        <v>34022.222222222219</v>
      </c>
    </row>
    <row r="66" spans="1:18">
      <c r="A66" s="51"/>
      <c r="B66" s="55" t="s">
        <v>87</v>
      </c>
      <c r="C66" s="57">
        <f>Miami!$B$20*10^6/3600</f>
        <v>86.111111111111114</v>
      </c>
      <c r="D66" s="57">
        <f>Houston!$B$20*10^6/3600</f>
        <v>244.44444444444446</v>
      </c>
      <c r="E66" s="57">
        <f>Phoenix!$B$20*10^6/3600</f>
        <v>213.88888888888889</v>
      </c>
      <c r="F66" s="57">
        <f>Atlanta!$B$20*10^6/3600</f>
        <v>313.88888888888891</v>
      </c>
      <c r="G66" s="57">
        <f>LosAngeles!$B$20*10^6/3600</f>
        <v>150</v>
      </c>
      <c r="H66" s="57">
        <f>LasVegas!$B$20*10^6/3600</f>
        <v>227.77777777777777</v>
      </c>
      <c r="I66" s="57">
        <f>SanFrancisco!$B$20*10^6/3600</f>
        <v>333.33333333333331</v>
      </c>
      <c r="J66" s="57">
        <f>Baltimore!$B$20*10^6/3600</f>
        <v>475</v>
      </c>
      <c r="K66" s="57">
        <f>Albuquerque!$B$20*10^6/3600</f>
        <v>338.88888888888891</v>
      </c>
      <c r="L66" s="57">
        <f>Seattle!$B$20*10^6/3600</f>
        <v>450</v>
      </c>
      <c r="M66" s="57">
        <f>Chicago!$B$20*10^6/3600</f>
        <v>622.22222222222217</v>
      </c>
      <c r="N66" s="57">
        <f>Boulder!$B$20*10^6/3600</f>
        <v>494.44444444444446</v>
      </c>
      <c r="O66" s="57">
        <f>Minneapolis!$B$20*10^6/3600</f>
        <v>886.11111111111109</v>
      </c>
      <c r="P66" s="57">
        <f>Helena!$B$20*10^6/3600</f>
        <v>766.66666666666663</v>
      </c>
      <c r="Q66" s="57">
        <f>Duluth!$B$20*10^6/3600</f>
        <v>1061.1111111111111</v>
      </c>
      <c r="R66" s="57">
        <f>Fairbanks!$B$20*10^6/3600</f>
        <v>1888.8888888888889</v>
      </c>
    </row>
    <row r="67" spans="1:18">
      <c r="A67" s="51"/>
      <c r="B67" s="55" t="s">
        <v>88</v>
      </c>
      <c r="C67" s="57">
        <f>Miami!$B$21*10^6/3600</f>
        <v>0</v>
      </c>
      <c r="D67" s="57">
        <f>Houston!$B$21*10^6/3600</f>
        <v>0</v>
      </c>
      <c r="E67" s="57">
        <f>Phoenix!$B$21*10^6/3600</f>
        <v>0</v>
      </c>
      <c r="F67" s="57">
        <f>Atlanta!$B$21*10^6/3600</f>
        <v>0</v>
      </c>
      <c r="G67" s="57">
        <f>LosAngeles!$B$21*10^6/3600</f>
        <v>0</v>
      </c>
      <c r="H67" s="57">
        <f>LasVegas!$B$21*10^6/3600</f>
        <v>0</v>
      </c>
      <c r="I67" s="57">
        <f>SanFrancisco!$B$21*10^6/3600</f>
        <v>0</v>
      </c>
      <c r="J67" s="57">
        <f>Baltimore!$B$21*10^6/3600</f>
        <v>0</v>
      </c>
      <c r="K67" s="57">
        <f>Albuquerque!$B$21*10^6/3600</f>
        <v>0</v>
      </c>
      <c r="L67" s="57">
        <f>Seattle!$B$21*10^6/3600</f>
        <v>0</v>
      </c>
      <c r="M67" s="57">
        <f>Chicago!$B$21*10^6/3600</f>
        <v>0</v>
      </c>
      <c r="N67" s="57">
        <f>Boulder!$B$21*10^6/3600</f>
        <v>0</v>
      </c>
      <c r="O67" s="57">
        <f>Minneapolis!$B$21*10^6/3600</f>
        <v>0</v>
      </c>
      <c r="P67" s="57">
        <f>Helena!$B$21*10^6/3600</f>
        <v>0</v>
      </c>
      <c r="Q67" s="57">
        <f>Duluth!$B$21*10^6/3600</f>
        <v>0</v>
      </c>
      <c r="R67" s="57">
        <f>Fairbanks!$B$21*10^6/3600</f>
        <v>0</v>
      </c>
    </row>
    <row r="68" spans="1:18">
      <c r="A68" s="51"/>
      <c r="B68" s="55" t="s">
        <v>89</v>
      </c>
      <c r="C68" s="57">
        <f>Miami!$B$22*10^6/3600</f>
        <v>0</v>
      </c>
      <c r="D68" s="57">
        <f>Houston!$B$22*10^6/3600</f>
        <v>0</v>
      </c>
      <c r="E68" s="57">
        <f>Phoenix!$B$22*10^6/3600</f>
        <v>0</v>
      </c>
      <c r="F68" s="57">
        <f>Atlanta!$B$22*10^6/3600</f>
        <v>0</v>
      </c>
      <c r="G68" s="57">
        <f>LosAngeles!$B$22*10^6/3600</f>
        <v>0</v>
      </c>
      <c r="H68" s="57">
        <f>LasVegas!$B$22*10^6/3600</f>
        <v>0</v>
      </c>
      <c r="I68" s="57">
        <f>SanFrancisco!$B$22*10^6/3600</f>
        <v>0</v>
      </c>
      <c r="J68" s="57">
        <f>Baltimore!$B$22*10^6/3600</f>
        <v>0</v>
      </c>
      <c r="K68" s="57">
        <f>Albuquerque!$B$22*10^6/3600</f>
        <v>0</v>
      </c>
      <c r="L68" s="57">
        <f>Seattle!$B$22*10^6/3600</f>
        <v>0</v>
      </c>
      <c r="M68" s="57">
        <f>Chicago!$B$22*10^6/3600</f>
        <v>0</v>
      </c>
      <c r="N68" s="57">
        <f>Boulder!$B$22*10^6/3600</f>
        <v>0</v>
      </c>
      <c r="O68" s="57">
        <f>Minneapolis!$B$22*10^6/3600</f>
        <v>0</v>
      </c>
      <c r="P68" s="57">
        <f>Helena!$B$22*10^6/3600</f>
        <v>0</v>
      </c>
      <c r="Q68" s="57">
        <f>Duluth!$B$22*10^6/3600</f>
        <v>0</v>
      </c>
      <c r="R68" s="57">
        <f>Fairbanks!$B$22*10^6/3600</f>
        <v>0</v>
      </c>
    </row>
    <row r="69" spans="1:18">
      <c r="A69" s="51"/>
      <c r="B69" s="55" t="s">
        <v>68</v>
      </c>
      <c r="C69" s="57">
        <f>Miami!$B$23*10^6/3600</f>
        <v>0</v>
      </c>
      <c r="D69" s="57">
        <f>Houston!$B$23*10^6/3600</f>
        <v>0</v>
      </c>
      <c r="E69" s="57">
        <f>Phoenix!$B$23*10^6/3600</f>
        <v>0</v>
      </c>
      <c r="F69" s="57">
        <f>Atlanta!$B$23*10^6/3600</f>
        <v>0</v>
      </c>
      <c r="G69" s="57">
        <f>LosAngeles!$B$23*10^6/3600</f>
        <v>0</v>
      </c>
      <c r="H69" s="57">
        <f>LasVegas!$B$23*10^6/3600</f>
        <v>0</v>
      </c>
      <c r="I69" s="57">
        <f>SanFrancisco!$B$23*10^6/3600</f>
        <v>0</v>
      </c>
      <c r="J69" s="57">
        <f>Baltimore!$B$23*10^6/3600</f>
        <v>0</v>
      </c>
      <c r="K69" s="57">
        <f>Albuquerque!$B$23*10^6/3600</f>
        <v>0</v>
      </c>
      <c r="L69" s="57">
        <f>Seattle!$B$23*10^6/3600</f>
        <v>0</v>
      </c>
      <c r="M69" s="57">
        <f>Chicago!$B$23*10^6/3600</f>
        <v>0</v>
      </c>
      <c r="N69" s="57">
        <f>Boulder!$B$23*10^6/3600</f>
        <v>0</v>
      </c>
      <c r="O69" s="57">
        <f>Minneapolis!$B$23*10^6/3600</f>
        <v>0</v>
      </c>
      <c r="P69" s="57">
        <f>Helena!$B$23*10^6/3600</f>
        <v>0</v>
      </c>
      <c r="Q69" s="57">
        <f>Duluth!$B$23*10^6/3600</f>
        <v>0</v>
      </c>
      <c r="R69" s="57">
        <f>Fairbanks!$B$23*10^6/3600</f>
        <v>0</v>
      </c>
    </row>
    <row r="70" spans="1:18">
      <c r="A70" s="51"/>
      <c r="B70" s="55" t="s">
        <v>90</v>
      </c>
      <c r="C70" s="57">
        <f>Miami!$B$24*10^6/3600</f>
        <v>0</v>
      </c>
      <c r="D70" s="57">
        <f>Houston!$B$24*10^6/3600</f>
        <v>0</v>
      </c>
      <c r="E70" s="57">
        <f>Phoenix!$B$24*10^6/3600</f>
        <v>0</v>
      </c>
      <c r="F70" s="57">
        <f>Atlanta!$B$24*10^6/3600</f>
        <v>0</v>
      </c>
      <c r="G70" s="57">
        <f>LosAngeles!$B$24*10^6/3600</f>
        <v>0</v>
      </c>
      <c r="H70" s="57">
        <f>LasVegas!$B$24*10^6/3600</f>
        <v>0</v>
      </c>
      <c r="I70" s="57">
        <f>SanFrancisco!$B$24*10^6/3600</f>
        <v>0</v>
      </c>
      <c r="J70" s="57">
        <f>Baltimore!$B$24*10^6/3600</f>
        <v>0</v>
      </c>
      <c r="K70" s="57">
        <f>Albuquerque!$B$24*10^6/3600</f>
        <v>0</v>
      </c>
      <c r="L70" s="57">
        <f>Seattle!$B$24*10^6/3600</f>
        <v>0</v>
      </c>
      <c r="M70" s="57">
        <f>Chicago!$B$24*10^6/3600</f>
        <v>0</v>
      </c>
      <c r="N70" s="57">
        <f>Boulder!$B$24*10^6/3600</f>
        <v>0</v>
      </c>
      <c r="O70" s="57">
        <f>Minneapolis!$B$24*10^6/3600</f>
        <v>0</v>
      </c>
      <c r="P70" s="57">
        <f>Helena!$B$24*10^6/3600</f>
        <v>0</v>
      </c>
      <c r="Q70" s="57">
        <f>Duluth!$B$24*10^6/3600</f>
        <v>0</v>
      </c>
      <c r="R70" s="57">
        <f>Fairbanks!$B$24*10^6/3600</f>
        <v>0</v>
      </c>
    </row>
    <row r="71" spans="1:18">
      <c r="A71" s="51"/>
      <c r="B71" s="55" t="s">
        <v>91</v>
      </c>
      <c r="C71" s="57">
        <f>Miami!$B$25*10^6/3600</f>
        <v>0</v>
      </c>
      <c r="D71" s="57">
        <f>Houston!$B$25*10^6/3600</f>
        <v>0</v>
      </c>
      <c r="E71" s="57">
        <f>Phoenix!$B$25*10^6/3600</f>
        <v>0</v>
      </c>
      <c r="F71" s="57">
        <f>Atlanta!$B$25*10^6/3600</f>
        <v>0</v>
      </c>
      <c r="G71" s="57">
        <f>LosAngeles!$B$25*10^6/3600</f>
        <v>0</v>
      </c>
      <c r="H71" s="57">
        <f>LasVegas!$B$25*10^6/3600</f>
        <v>0</v>
      </c>
      <c r="I71" s="57">
        <f>SanFrancisco!$B$25*10^6/3600</f>
        <v>0</v>
      </c>
      <c r="J71" s="57">
        <f>Baltimore!$B$25*10^6/3600</f>
        <v>0</v>
      </c>
      <c r="K71" s="57">
        <f>Albuquerque!$B$25*10^6/3600</f>
        <v>0</v>
      </c>
      <c r="L71" s="57">
        <f>Seattle!$B$25*10^6/3600</f>
        <v>0</v>
      </c>
      <c r="M71" s="57">
        <f>Chicago!$B$25*10^6/3600</f>
        <v>0</v>
      </c>
      <c r="N71" s="57">
        <f>Boulder!$B$25*10^6/3600</f>
        <v>0</v>
      </c>
      <c r="O71" s="57">
        <f>Minneapolis!$B$25*10^6/3600</f>
        <v>0</v>
      </c>
      <c r="P71" s="57">
        <f>Helena!$B$25*10^6/3600</f>
        <v>0</v>
      </c>
      <c r="Q71" s="57">
        <f>Duluth!$B$25*10^6/3600</f>
        <v>0</v>
      </c>
      <c r="R71" s="57">
        <f>Fairbanks!$B$25*10^6/3600</f>
        <v>0</v>
      </c>
    </row>
    <row r="72" spans="1:18">
      <c r="A72" s="51"/>
      <c r="B72" s="55" t="s">
        <v>92</v>
      </c>
      <c r="C72" s="57">
        <f>Miami!$B$26*10^6/3600</f>
        <v>0</v>
      </c>
      <c r="D72" s="57">
        <f>Houston!$B$26*10^6/3600</f>
        <v>0</v>
      </c>
      <c r="E72" s="57">
        <f>Phoenix!$B$26*10^6/3600</f>
        <v>0</v>
      </c>
      <c r="F72" s="57">
        <f>Atlanta!$B$26*10^6/3600</f>
        <v>0</v>
      </c>
      <c r="G72" s="57">
        <f>LosAngeles!$B$26*10^6/3600</f>
        <v>0</v>
      </c>
      <c r="H72" s="57">
        <f>LasVegas!$B$26*10^6/3600</f>
        <v>0</v>
      </c>
      <c r="I72" s="57">
        <f>SanFrancisco!$B$26*10^6/3600</f>
        <v>0</v>
      </c>
      <c r="J72" s="57">
        <f>Baltimore!$B$26*10^6/3600</f>
        <v>0</v>
      </c>
      <c r="K72" s="57">
        <f>Albuquerque!$B$26*10^6/3600</f>
        <v>0</v>
      </c>
      <c r="L72" s="57">
        <f>Seattle!$B$26*10^6/3600</f>
        <v>0</v>
      </c>
      <c r="M72" s="57">
        <f>Chicago!$B$26*10^6/3600</f>
        <v>0</v>
      </c>
      <c r="N72" s="57">
        <f>Boulder!$B$26*10^6/3600</f>
        <v>0</v>
      </c>
      <c r="O72" s="57">
        <f>Minneapolis!$B$26*10^6/3600</f>
        <v>0</v>
      </c>
      <c r="P72" s="57">
        <f>Helena!$B$26*10^6/3600</f>
        <v>0</v>
      </c>
      <c r="Q72" s="57">
        <f>Duluth!$B$26*10^6/3600</f>
        <v>0</v>
      </c>
      <c r="R72" s="57">
        <f>Fairbanks!$B$26*10^6/3600</f>
        <v>0</v>
      </c>
    </row>
    <row r="73" spans="1:18">
      <c r="A73" s="51"/>
      <c r="B73" s="55" t="s">
        <v>93</v>
      </c>
      <c r="C73" s="57">
        <f>Miami!$B$28*10^6/3600</f>
        <v>585383.33333333337</v>
      </c>
      <c r="D73" s="57">
        <f>Houston!$B$28*10^6/3600</f>
        <v>555905.5555555555</v>
      </c>
      <c r="E73" s="57">
        <f>Phoenix!$B$28*10^6/3600</f>
        <v>544352.77777777775</v>
      </c>
      <c r="F73" s="57">
        <f>Atlanta!$B$28*10^6/3600</f>
        <v>516097.22222222225</v>
      </c>
      <c r="G73" s="57">
        <f>LosAngeles!$B$28*10^6/3600</f>
        <v>473488.88888888888</v>
      </c>
      <c r="H73" s="57">
        <f>LasVegas!$B$28*10^6/3600</f>
        <v>511322.22222222225</v>
      </c>
      <c r="I73" s="57">
        <f>SanFrancisco!$B$28*10^6/3600</f>
        <v>439019.44444444444</v>
      </c>
      <c r="J73" s="57">
        <f>Baltimore!$B$28*10^6/3600</f>
        <v>517825</v>
      </c>
      <c r="K73" s="57">
        <f>Albuquerque!$B$28*10^6/3600</f>
        <v>490461.11111111112</v>
      </c>
      <c r="L73" s="57">
        <f>Seattle!$B$28*10^6/3600</f>
        <v>442341.66666666669</v>
      </c>
      <c r="M73" s="57">
        <f>Chicago!$B$28*10^6/3600</f>
        <v>483402.77777777775</v>
      </c>
      <c r="N73" s="57">
        <f>Boulder!$B$28*10^6/3600</f>
        <v>470755.55555555556</v>
      </c>
      <c r="O73" s="57">
        <f>Minneapolis!$B$28*10^6/3600</f>
        <v>478830.55555555556</v>
      </c>
      <c r="P73" s="57">
        <f>Helena!$B$28*10^6/3600</f>
        <v>458202.77777777775</v>
      </c>
      <c r="Q73" s="57">
        <f>Duluth!$B$28*10^6/3600</f>
        <v>456763.88888888888</v>
      </c>
      <c r="R73" s="57">
        <f>Fairbanks!$B$28*10^6/3600</f>
        <v>452061.11111111112</v>
      </c>
    </row>
    <row r="74" spans="1:18">
      <c r="A74" s="51"/>
      <c r="B74" s="54" t="s">
        <v>253</v>
      </c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18">
      <c r="A75" s="51"/>
      <c r="B75" s="55" t="s">
        <v>73</v>
      </c>
      <c r="C75" s="57">
        <f>Miami!$C$13*10^3</f>
        <v>42150</v>
      </c>
      <c r="D75" s="57">
        <f>Houston!$C$13*10^3</f>
        <v>432530</v>
      </c>
      <c r="E75" s="57">
        <f>Phoenix!$C$13*10^3</f>
        <v>411760</v>
      </c>
      <c r="F75" s="57">
        <f>Atlanta!$C$13*10^3</f>
        <v>604070</v>
      </c>
      <c r="G75" s="57">
        <f>LosAngeles!$C$13*10^3</f>
        <v>229910</v>
      </c>
      <c r="H75" s="57">
        <f>LasVegas!$C$13*10^3</f>
        <v>431980</v>
      </c>
      <c r="I75" s="57">
        <f>SanFrancisco!$C$13*10^3</f>
        <v>651310</v>
      </c>
      <c r="J75" s="57">
        <f>Baltimore!$C$13*10^3</f>
        <v>967620</v>
      </c>
      <c r="K75" s="57">
        <f>Albuquerque!$C$13*10^3</f>
        <v>654580</v>
      </c>
      <c r="L75" s="57">
        <f>Seattle!$C$13*10^3</f>
        <v>961770</v>
      </c>
      <c r="M75" s="57">
        <f>Chicago!$C$13*10^3</f>
        <v>1223800</v>
      </c>
      <c r="N75" s="57">
        <f>Boulder!$C$13*10^3</f>
        <v>909560</v>
      </c>
      <c r="O75" s="57">
        <f>Minneapolis!$C$13*10^3</f>
        <v>1575020</v>
      </c>
      <c r="P75" s="57">
        <f>Helena!$C$13*10^3</f>
        <v>1365750</v>
      </c>
      <c r="Q75" s="57">
        <f>Duluth!$C$13*10^3</f>
        <v>1833440</v>
      </c>
      <c r="R75" s="57">
        <f>Fairbanks!$C$13*10^3</f>
        <v>2979390</v>
      </c>
    </row>
    <row r="76" spans="1:18">
      <c r="A76" s="51"/>
      <c r="B76" s="55" t="s">
        <v>74</v>
      </c>
      <c r="C76" s="57">
        <f>Miami!$C$14*10^3</f>
        <v>0</v>
      </c>
      <c r="D76" s="57">
        <f>Houston!$C$14*10^3</f>
        <v>0</v>
      </c>
      <c r="E76" s="57">
        <f>Phoenix!$C$14*10^3</f>
        <v>0</v>
      </c>
      <c r="F76" s="57">
        <f>Atlanta!$C$14*10^3</f>
        <v>0</v>
      </c>
      <c r="G76" s="57">
        <f>LosAngeles!$C$14*10^3</f>
        <v>0</v>
      </c>
      <c r="H76" s="57">
        <f>LasVegas!$C$14*10^3</f>
        <v>0</v>
      </c>
      <c r="I76" s="57">
        <f>SanFrancisco!$C$14*10^3</f>
        <v>0</v>
      </c>
      <c r="J76" s="57">
        <f>Baltimore!$C$14*10^3</f>
        <v>0</v>
      </c>
      <c r="K76" s="57">
        <f>Albuquerque!$C$14*10^3</f>
        <v>0</v>
      </c>
      <c r="L76" s="57">
        <f>Seattle!$C$14*10^3</f>
        <v>0</v>
      </c>
      <c r="M76" s="57">
        <f>Chicago!$C$14*10^3</f>
        <v>0</v>
      </c>
      <c r="N76" s="57">
        <f>Boulder!$C$14*10^3</f>
        <v>0</v>
      </c>
      <c r="O76" s="57">
        <f>Minneapolis!$C$14*10^3</f>
        <v>0</v>
      </c>
      <c r="P76" s="57">
        <f>Helena!$C$14*10^3</f>
        <v>0</v>
      </c>
      <c r="Q76" s="57">
        <f>Duluth!$C$14*10^3</f>
        <v>0</v>
      </c>
      <c r="R76" s="57">
        <f>Fairbanks!$C$14*10^3</f>
        <v>0</v>
      </c>
    </row>
    <row r="77" spans="1:18">
      <c r="A77" s="51"/>
      <c r="B77" s="55" t="s">
        <v>82</v>
      </c>
      <c r="C77" s="57">
        <f>Miami!$C$15*10^3</f>
        <v>0</v>
      </c>
      <c r="D77" s="57">
        <f>Houston!$C$15*10^3</f>
        <v>0</v>
      </c>
      <c r="E77" s="57">
        <f>Phoenix!$C$15*10^3</f>
        <v>0</v>
      </c>
      <c r="F77" s="57">
        <f>Atlanta!$C$15*10^3</f>
        <v>0</v>
      </c>
      <c r="G77" s="57">
        <f>LosAngeles!$C$15*10^3</f>
        <v>0</v>
      </c>
      <c r="H77" s="57">
        <f>LasVegas!$C$15*10^3</f>
        <v>0</v>
      </c>
      <c r="I77" s="57">
        <f>SanFrancisco!$C$15*10^3</f>
        <v>0</v>
      </c>
      <c r="J77" s="57">
        <f>Baltimore!$C$15*10^3</f>
        <v>0</v>
      </c>
      <c r="K77" s="57">
        <f>Albuquerque!$C$15*10^3</f>
        <v>0</v>
      </c>
      <c r="L77" s="57">
        <f>Seattle!$C$15*10^3</f>
        <v>0</v>
      </c>
      <c r="M77" s="57">
        <f>Chicago!$C$15*10^3</f>
        <v>0</v>
      </c>
      <c r="N77" s="57">
        <f>Boulder!$C$15*10^3</f>
        <v>0</v>
      </c>
      <c r="O77" s="57">
        <f>Minneapolis!$C$15*10^3</f>
        <v>0</v>
      </c>
      <c r="P77" s="57">
        <f>Helena!$C$15*10^3</f>
        <v>0</v>
      </c>
      <c r="Q77" s="57">
        <f>Duluth!$C$15*10^3</f>
        <v>0</v>
      </c>
      <c r="R77" s="57">
        <f>Fairbanks!$C$15*10^3</f>
        <v>0</v>
      </c>
    </row>
    <row r="78" spans="1:18">
      <c r="A78" s="51"/>
      <c r="B78" s="55" t="s">
        <v>83</v>
      </c>
      <c r="C78" s="57">
        <f>Miami!$C$16*10^3</f>
        <v>0</v>
      </c>
      <c r="D78" s="57">
        <f>Houston!$C$16*10^3</f>
        <v>0</v>
      </c>
      <c r="E78" s="57">
        <f>Phoenix!$C$16*10^3</f>
        <v>0</v>
      </c>
      <c r="F78" s="57">
        <f>Atlanta!$C$16*10^3</f>
        <v>0</v>
      </c>
      <c r="G78" s="57">
        <f>LosAngeles!$C$16*10^3</f>
        <v>0</v>
      </c>
      <c r="H78" s="57">
        <f>LasVegas!$C$16*10^3</f>
        <v>0</v>
      </c>
      <c r="I78" s="57">
        <f>SanFrancisco!$C$16*10^3</f>
        <v>0</v>
      </c>
      <c r="J78" s="57">
        <f>Baltimore!$C$16*10^3</f>
        <v>0</v>
      </c>
      <c r="K78" s="57">
        <f>Albuquerque!$C$16*10^3</f>
        <v>0</v>
      </c>
      <c r="L78" s="57">
        <f>Seattle!$C$16*10^3</f>
        <v>0</v>
      </c>
      <c r="M78" s="57">
        <f>Chicago!$C$16*10^3</f>
        <v>0</v>
      </c>
      <c r="N78" s="57">
        <f>Boulder!$C$16*10^3</f>
        <v>0</v>
      </c>
      <c r="O78" s="57">
        <f>Minneapolis!$C$16*10^3</f>
        <v>0</v>
      </c>
      <c r="P78" s="57">
        <f>Helena!$C$16*10^3</f>
        <v>0</v>
      </c>
      <c r="Q78" s="57">
        <f>Duluth!$C$16*10^3</f>
        <v>0</v>
      </c>
      <c r="R78" s="57">
        <f>Fairbanks!$C$16*10^3</f>
        <v>0</v>
      </c>
    </row>
    <row r="79" spans="1:18">
      <c r="A79" s="51"/>
      <c r="B79" s="55" t="s">
        <v>84</v>
      </c>
      <c r="C79" s="57">
        <f>Miami!$C$17*10^3</f>
        <v>0</v>
      </c>
      <c r="D79" s="57">
        <f>Houston!$C$17*10^3</f>
        <v>0</v>
      </c>
      <c r="E79" s="57">
        <f>Phoenix!$C$17*10^3</f>
        <v>0</v>
      </c>
      <c r="F79" s="57">
        <f>Atlanta!$C$17*10^3</f>
        <v>0</v>
      </c>
      <c r="G79" s="57">
        <f>LosAngeles!$C$17*10^3</f>
        <v>0</v>
      </c>
      <c r="H79" s="57">
        <f>LasVegas!$C$17*10^3</f>
        <v>0</v>
      </c>
      <c r="I79" s="57">
        <f>SanFrancisco!$C$17*10^3</f>
        <v>0</v>
      </c>
      <c r="J79" s="57">
        <f>Baltimore!$C$17*10^3</f>
        <v>0</v>
      </c>
      <c r="K79" s="57">
        <f>Albuquerque!$C$17*10^3</f>
        <v>0</v>
      </c>
      <c r="L79" s="57">
        <f>Seattle!$C$17*10^3</f>
        <v>0</v>
      </c>
      <c r="M79" s="57">
        <f>Chicago!$C$17*10^3</f>
        <v>0</v>
      </c>
      <c r="N79" s="57">
        <f>Boulder!$C$17*10^3</f>
        <v>0</v>
      </c>
      <c r="O79" s="57">
        <f>Minneapolis!$C$17*10^3</f>
        <v>0</v>
      </c>
      <c r="P79" s="57">
        <f>Helena!$C$17*10^3</f>
        <v>0</v>
      </c>
      <c r="Q79" s="57">
        <f>Duluth!$C$17*10^3</f>
        <v>0</v>
      </c>
      <c r="R79" s="57">
        <f>Fairbanks!$C$17*10^3</f>
        <v>0</v>
      </c>
    </row>
    <row r="80" spans="1:18">
      <c r="A80" s="51"/>
      <c r="B80" s="55" t="s">
        <v>85</v>
      </c>
      <c r="C80" s="57">
        <f>Miami!$C$18*10^3</f>
        <v>0</v>
      </c>
      <c r="D80" s="57">
        <f>Houston!$C$18*10^3</f>
        <v>0</v>
      </c>
      <c r="E80" s="57">
        <f>Phoenix!$C$18*10^3</f>
        <v>0</v>
      </c>
      <c r="F80" s="57">
        <f>Atlanta!$C$18*10^3</f>
        <v>0</v>
      </c>
      <c r="G80" s="57">
        <f>LosAngeles!$C$18*10^3</f>
        <v>0</v>
      </c>
      <c r="H80" s="57">
        <f>LasVegas!$C$18*10^3</f>
        <v>0</v>
      </c>
      <c r="I80" s="57">
        <f>SanFrancisco!$C$18*10^3</f>
        <v>0</v>
      </c>
      <c r="J80" s="57">
        <f>Baltimore!$C$18*10^3</f>
        <v>0</v>
      </c>
      <c r="K80" s="57">
        <f>Albuquerque!$C$18*10^3</f>
        <v>0</v>
      </c>
      <c r="L80" s="57">
        <f>Seattle!$C$18*10^3</f>
        <v>0</v>
      </c>
      <c r="M80" s="57">
        <f>Chicago!$C$18*10^3</f>
        <v>0</v>
      </c>
      <c r="N80" s="57">
        <f>Boulder!$C$18*10^3</f>
        <v>0</v>
      </c>
      <c r="O80" s="57">
        <f>Minneapolis!$C$18*10^3</f>
        <v>0</v>
      </c>
      <c r="P80" s="57">
        <f>Helena!$C$18*10^3</f>
        <v>0</v>
      </c>
      <c r="Q80" s="57">
        <f>Duluth!$C$18*10^3</f>
        <v>0</v>
      </c>
      <c r="R80" s="57">
        <f>Fairbanks!$C$18*10^3</f>
        <v>0</v>
      </c>
    </row>
    <row r="81" spans="1:18">
      <c r="A81" s="51"/>
      <c r="B81" s="55" t="s">
        <v>86</v>
      </c>
      <c r="C81" s="57">
        <f>Miami!$C$19*10^3</f>
        <v>0</v>
      </c>
      <c r="D81" s="57">
        <f>Houston!$C$19*10^3</f>
        <v>0</v>
      </c>
      <c r="E81" s="57">
        <f>Phoenix!$C$19*10^3</f>
        <v>0</v>
      </c>
      <c r="F81" s="57">
        <f>Atlanta!$C$19*10^3</f>
        <v>0</v>
      </c>
      <c r="G81" s="57">
        <f>LosAngeles!$C$19*10^3</f>
        <v>0</v>
      </c>
      <c r="H81" s="57">
        <f>LasVegas!$C$19*10^3</f>
        <v>0</v>
      </c>
      <c r="I81" s="57">
        <f>SanFrancisco!$C$19*10^3</f>
        <v>0</v>
      </c>
      <c r="J81" s="57">
        <f>Baltimore!$C$19*10^3</f>
        <v>0</v>
      </c>
      <c r="K81" s="57">
        <f>Albuquerque!$C$19*10^3</f>
        <v>0</v>
      </c>
      <c r="L81" s="57">
        <f>Seattle!$C$19*10^3</f>
        <v>0</v>
      </c>
      <c r="M81" s="57">
        <f>Chicago!$C$19*10^3</f>
        <v>0</v>
      </c>
      <c r="N81" s="57">
        <f>Boulder!$C$19*10^3</f>
        <v>0</v>
      </c>
      <c r="O81" s="57">
        <f>Minneapolis!$C$19*10^3</f>
        <v>0</v>
      </c>
      <c r="P81" s="57">
        <f>Helena!$C$19*10^3</f>
        <v>0</v>
      </c>
      <c r="Q81" s="57">
        <f>Duluth!$C$19*10^3</f>
        <v>0</v>
      </c>
      <c r="R81" s="57">
        <f>Fairbanks!$C$19*10^3</f>
        <v>0</v>
      </c>
    </row>
    <row r="82" spans="1:18">
      <c r="A82" s="51"/>
      <c r="B82" s="55" t="s">
        <v>87</v>
      </c>
      <c r="C82" s="57">
        <f>Miami!$C$20*10^3</f>
        <v>0</v>
      </c>
      <c r="D82" s="57">
        <f>Houston!$C$20*10^3</f>
        <v>0</v>
      </c>
      <c r="E82" s="57">
        <f>Phoenix!$C$20*10^3</f>
        <v>0</v>
      </c>
      <c r="F82" s="57">
        <f>Atlanta!$C$20*10^3</f>
        <v>0</v>
      </c>
      <c r="G82" s="57">
        <f>LosAngeles!$C$20*10^3</f>
        <v>0</v>
      </c>
      <c r="H82" s="57">
        <f>LasVegas!$C$20*10^3</f>
        <v>0</v>
      </c>
      <c r="I82" s="57">
        <f>SanFrancisco!$C$20*10^3</f>
        <v>0</v>
      </c>
      <c r="J82" s="57">
        <f>Baltimore!$C$20*10^3</f>
        <v>0</v>
      </c>
      <c r="K82" s="57">
        <f>Albuquerque!$C$20*10^3</f>
        <v>0</v>
      </c>
      <c r="L82" s="57">
        <f>Seattle!$C$20*10^3</f>
        <v>0</v>
      </c>
      <c r="M82" s="57">
        <f>Chicago!$C$20*10^3</f>
        <v>0</v>
      </c>
      <c r="N82" s="57">
        <f>Boulder!$C$20*10^3</f>
        <v>0</v>
      </c>
      <c r="O82" s="57">
        <f>Minneapolis!$C$20*10^3</f>
        <v>0</v>
      </c>
      <c r="P82" s="57">
        <f>Helena!$C$20*10^3</f>
        <v>0</v>
      </c>
      <c r="Q82" s="57">
        <f>Duluth!$C$20*10^3</f>
        <v>0</v>
      </c>
      <c r="R82" s="57">
        <f>Fairbanks!$C$20*10^3</f>
        <v>0</v>
      </c>
    </row>
    <row r="83" spans="1:18">
      <c r="A83" s="51"/>
      <c r="B83" s="55" t="s">
        <v>88</v>
      </c>
      <c r="C83" s="57">
        <f>Miami!$C$21*10^3</f>
        <v>0</v>
      </c>
      <c r="D83" s="57">
        <f>Houston!$C$21*10^3</f>
        <v>0</v>
      </c>
      <c r="E83" s="57">
        <f>Phoenix!$C$21*10^3</f>
        <v>0</v>
      </c>
      <c r="F83" s="57">
        <f>Atlanta!$C$21*10^3</f>
        <v>0</v>
      </c>
      <c r="G83" s="57">
        <f>LosAngeles!$C$21*10^3</f>
        <v>0</v>
      </c>
      <c r="H83" s="57">
        <f>LasVegas!$C$21*10^3</f>
        <v>0</v>
      </c>
      <c r="I83" s="57">
        <f>SanFrancisco!$C$21*10^3</f>
        <v>0</v>
      </c>
      <c r="J83" s="57">
        <f>Baltimore!$C$21*10^3</f>
        <v>0</v>
      </c>
      <c r="K83" s="57">
        <f>Albuquerque!$C$21*10^3</f>
        <v>0</v>
      </c>
      <c r="L83" s="57">
        <f>Seattle!$C$21*10^3</f>
        <v>0</v>
      </c>
      <c r="M83" s="57">
        <f>Chicago!$C$21*10^3</f>
        <v>0</v>
      </c>
      <c r="N83" s="57">
        <f>Boulder!$C$21*10^3</f>
        <v>0</v>
      </c>
      <c r="O83" s="57">
        <f>Minneapolis!$C$21*10^3</f>
        <v>0</v>
      </c>
      <c r="P83" s="57">
        <f>Helena!$C$21*10^3</f>
        <v>0</v>
      </c>
      <c r="Q83" s="57">
        <f>Duluth!$C$21*10^3</f>
        <v>0</v>
      </c>
      <c r="R83" s="57">
        <f>Fairbanks!$C$21*10^3</f>
        <v>0</v>
      </c>
    </row>
    <row r="84" spans="1:18">
      <c r="A84" s="51"/>
      <c r="B84" s="55" t="s">
        <v>89</v>
      </c>
      <c r="C84" s="57">
        <f>Miami!$C$22*10^3</f>
        <v>0</v>
      </c>
      <c r="D84" s="57">
        <f>Houston!$C$22*10^3</f>
        <v>0</v>
      </c>
      <c r="E84" s="57">
        <f>Phoenix!$C$22*10^3</f>
        <v>0</v>
      </c>
      <c r="F84" s="57">
        <f>Atlanta!$C$22*10^3</f>
        <v>0</v>
      </c>
      <c r="G84" s="57">
        <f>LosAngeles!$C$22*10^3</f>
        <v>0</v>
      </c>
      <c r="H84" s="57">
        <f>LasVegas!$C$22*10^3</f>
        <v>0</v>
      </c>
      <c r="I84" s="57">
        <f>SanFrancisco!$C$22*10^3</f>
        <v>0</v>
      </c>
      <c r="J84" s="57">
        <f>Baltimore!$C$22*10^3</f>
        <v>0</v>
      </c>
      <c r="K84" s="57">
        <f>Albuquerque!$C$22*10^3</f>
        <v>0</v>
      </c>
      <c r="L84" s="57">
        <f>Seattle!$C$22*10^3</f>
        <v>0</v>
      </c>
      <c r="M84" s="57">
        <f>Chicago!$C$22*10^3</f>
        <v>0</v>
      </c>
      <c r="N84" s="57">
        <f>Boulder!$C$22*10^3</f>
        <v>0</v>
      </c>
      <c r="O84" s="57">
        <f>Minneapolis!$C$22*10^3</f>
        <v>0</v>
      </c>
      <c r="P84" s="57">
        <f>Helena!$C$22*10^3</f>
        <v>0</v>
      </c>
      <c r="Q84" s="57">
        <f>Duluth!$C$22*10^3</f>
        <v>0</v>
      </c>
      <c r="R84" s="57">
        <f>Fairbanks!$C$22*10^3</f>
        <v>0</v>
      </c>
    </row>
    <row r="85" spans="1:18">
      <c r="A85" s="51"/>
      <c r="B85" s="55" t="s">
        <v>68</v>
      </c>
      <c r="C85" s="57">
        <f>Miami!$C$23*10^3</f>
        <v>0</v>
      </c>
      <c r="D85" s="57">
        <f>Houston!$C$23*10^3</f>
        <v>0</v>
      </c>
      <c r="E85" s="57">
        <f>Phoenix!$C$23*10^3</f>
        <v>0</v>
      </c>
      <c r="F85" s="57">
        <f>Atlanta!$C$23*10^3</f>
        <v>0</v>
      </c>
      <c r="G85" s="57">
        <f>LosAngeles!$C$23*10^3</f>
        <v>0</v>
      </c>
      <c r="H85" s="57">
        <f>LasVegas!$C$23*10^3</f>
        <v>0</v>
      </c>
      <c r="I85" s="57">
        <f>SanFrancisco!$C$23*10^3</f>
        <v>0</v>
      </c>
      <c r="J85" s="57">
        <f>Baltimore!$C$23*10^3</f>
        <v>0</v>
      </c>
      <c r="K85" s="57">
        <f>Albuquerque!$C$23*10^3</f>
        <v>0</v>
      </c>
      <c r="L85" s="57">
        <f>Seattle!$C$23*10^3</f>
        <v>0</v>
      </c>
      <c r="M85" s="57">
        <f>Chicago!$C$23*10^3</f>
        <v>0</v>
      </c>
      <c r="N85" s="57">
        <f>Boulder!$C$23*10^3</f>
        <v>0</v>
      </c>
      <c r="O85" s="57">
        <f>Minneapolis!$C$23*10^3</f>
        <v>0</v>
      </c>
      <c r="P85" s="57">
        <f>Helena!$C$23*10^3</f>
        <v>0</v>
      </c>
      <c r="Q85" s="57">
        <f>Duluth!$C$23*10^3</f>
        <v>0</v>
      </c>
      <c r="R85" s="57">
        <f>Fairbanks!$C$23*10^3</f>
        <v>0</v>
      </c>
    </row>
    <row r="86" spans="1:18">
      <c r="A86" s="51"/>
      <c r="B86" s="55" t="s">
        <v>90</v>
      </c>
      <c r="C86" s="57">
        <f>Miami!$C$24*10^3</f>
        <v>27750</v>
      </c>
      <c r="D86" s="57">
        <f>Houston!$C$24*10^3</f>
        <v>31690</v>
      </c>
      <c r="E86" s="57">
        <f>Phoenix!$C$24*10^3</f>
        <v>29420</v>
      </c>
      <c r="F86" s="57">
        <f>Atlanta!$C$24*10^3</f>
        <v>35500</v>
      </c>
      <c r="G86" s="57">
        <f>LosAngeles!$C$24*10^3</f>
        <v>34770</v>
      </c>
      <c r="H86" s="57">
        <f>LasVegas!$C$24*10^3</f>
        <v>32150</v>
      </c>
      <c r="I86" s="57">
        <f>SanFrancisco!$C$24*10^3</f>
        <v>38020</v>
      </c>
      <c r="J86" s="57">
        <f>Baltimore!$C$24*10^3</f>
        <v>38480</v>
      </c>
      <c r="K86" s="57">
        <f>Albuquerque!$C$24*10^3</f>
        <v>37920</v>
      </c>
      <c r="L86" s="57">
        <f>Seattle!$C$24*10^3</f>
        <v>40050</v>
      </c>
      <c r="M86" s="57">
        <f>Chicago!$C$24*10^3</f>
        <v>41110</v>
      </c>
      <c r="N86" s="57">
        <f>Boulder!$C$24*10^3</f>
        <v>40980</v>
      </c>
      <c r="O86" s="57">
        <f>Minneapolis!$C$24*10^3</f>
        <v>43380</v>
      </c>
      <c r="P86" s="57">
        <f>Helena!$C$24*10^3</f>
        <v>43790</v>
      </c>
      <c r="Q86" s="57">
        <f>Duluth!$C$24*10^3</f>
        <v>47120</v>
      </c>
      <c r="R86" s="57">
        <f>Fairbanks!$C$24*10^3</f>
        <v>51640</v>
      </c>
    </row>
    <row r="87" spans="1:18">
      <c r="A87" s="51"/>
      <c r="B87" s="55" t="s">
        <v>91</v>
      </c>
      <c r="C87" s="57">
        <f>Miami!$C$25*10^3</f>
        <v>0</v>
      </c>
      <c r="D87" s="57">
        <f>Houston!$C$25*10^3</f>
        <v>0</v>
      </c>
      <c r="E87" s="57">
        <f>Phoenix!$C$25*10^3</f>
        <v>0</v>
      </c>
      <c r="F87" s="57">
        <f>Atlanta!$C$25*10^3</f>
        <v>0</v>
      </c>
      <c r="G87" s="57">
        <f>LosAngeles!$C$25*10^3</f>
        <v>0</v>
      </c>
      <c r="H87" s="57">
        <f>LasVegas!$C$25*10^3</f>
        <v>0</v>
      </c>
      <c r="I87" s="57">
        <f>SanFrancisco!$C$25*10^3</f>
        <v>0</v>
      </c>
      <c r="J87" s="57">
        <f>Baltimore!$C$25*10^3</f>
        <v>0</v>
      </c>
      <c r="K87" s="57">
        <f>Albuquerque!$C$25*10^3</f>
        <v>0</v>
      </c>
      <c r="L87" s="57">
        <f>Seattle!$C$25*10^3</f>
        <v>0</v>
      </c>
      <c r="M87" s="57">
        <f>Chicago!$C$25*10^3</f>
        <v>0</v>
      </c>
      <c r="N87" s="57">
        <f>Boulder!$C$25*10^3</f>
        <v>0</v>
      </c>
      <c r="O87" s="57">
        <f>Minneapolis!$C$25*10^3</f>
        <v>0</v>
      </c>
      <c r="P87" s="57">
        <f>Helena!$C$25*10^3</f>
        <v>0</v>
      </c>
      <c r="Q87" s="57">
        <f>Duluth!$C$25*10^3</f>
        <v>0</v>
      </c>
      <c r="R87" s="57">
        <f>Fairbanks!$C$25*10^3</f>
        <v>0</v>
      </c>
    </row>
    <row r="88" spans="1:18">
      <c r="A88" s="51"/>
      <c r="B88" s="55" t="s">
        <v>92</v>
      </c>
      <c r="C88" s="57">
        <f>Miami!$C$26*10^3</f>
        <v>0</v>
      </c>
      <c r="D88" s="57">
        <f>Houston!$C$26*10^3</f>
        <v>0</v>
      </c>
      <c r="E88" s="57">
        <f>Phoenix!$C$26*10^3</f>
        <v>0</v>
      </c>
      <c r="F88" s="57">
        <f>Atlanta!$C$26*10^3</f>
        <v>0</v>
      </c>
      <c r="G88" s="57">
        <f>LosAngeles!$C$26*10^3</f>
        <v>0</v>
      </c>
      <c r="H88" s="57">
        <f>LasVegas!$C$26*10^3</f>
        <v>0</v>
      </c>
      <c r="I88" s="57">
        <f>SanFrancisco!$C$26*10^3</f>
        <v>0</v>
      </c>
      <c r="J88" s="57">
        <f>Baltimore!$C$26*10^3</f>
        <v>0</v>
      </c>
      <c r="K88" s="57">
        <f>Albuquerque!$C$26*10^3</f>
        <v>0</v>
      </c>
      <c r="L88" s="57">
        <f>Seattle!$C$26*10^3</f>
        <v>0</v>
      </c>
      <c r="M88" s="57">
        <f>Chicago!$C$26*10^3</f>
        <v>0</v>
      </c>
      <c r="N88" s="57">
        <f>Boulder!$C$26*10^3</f>
        <v>0</v>
      </c>
      <c r="O88" s="57">
        <f>Minneapolis!$C$26*10^3</f>
        <v>0</v>
      </c>
      <c r="P88" s="57">
        <f>Helena!$C$26*10^3</f>
        <v>0</v>
      </c>
      <c r="Q88" s="57">
        <f>Duluth!$C$26*10^3</f>
        <v>0</v>
      </c>
      <c r="R88" s="57">
        <f>Fairbanks!$C$26*10^3</f>
        <v>0</v>
      </c>
    </row>
    <row r="89" spans="1:18">
      <c r="A89" s="51"/>
      <c r="B89" s="55" t="s">
        <v>93</v>
      </c>
      <c r="C89" s="57">
        <f>Miami!$C$28*10^3</f>
        <v>69900</v>
      </c>
      <c r="D89" s="57">
        <f>Houston!$C$28*10^3</f>
        <v>464220</v>
      </c>
      <c r="E89" s="57">
        <f>Phoenix!$C$28*10^3</f>
        <v>441170</v>
      </c>
      <c r="F89" s="57">
        <f>Atlanta!$C$28*10^3</f>
        <v>639570</v>
      </c>
      <c r="G89" s="57">
        <f>LosAngeles!$C$28*10^3</f>
        <v>264680</v>
      </c>
      <c r="H89" s="57">
        <f>LasVegas!$C$28*10^3</f>
        <v>464120</v>
      </c>
      <c r="I89" s="57">
        <f>SanFrancisco!$C$28*10^3</f>
        <v>689340</v>
      </c>
      <c r="J89" s="57">
        <f>Baltimore!$C$28*10^3</f>
        <v>1006100</v>
      </c>
      <c r="K89" s="57">
        <f>Albuquerque!$C$28*10^3</f>
        <v>692500</v>
      </c>
      <c r="L89" s="57">
        <f>Seattle!$C$28*10^3</f>
        <v>1001820</v>
      </c>
      <c r="M89" s="57">
        <f>Chicago!$C$28*10^3</f>
        <v>1264910</v>
      </c>
      <c r="N89" s="57">
        <f>Boulder!$C$28*10^3</f>
        <v>950540</v>
      </c>
      <c r="O89" s="57">
        <f>Minneapolis!$C$28*10^3</f>
        <v>1618390</v>
      </c>
      <c r="P89" s="57">
        <f>Helena!$C$28*10^3</f>
        <v>1409550</v>
      </c>
      <c r="Q89" s="57">
        <f>Duluth!$C$28*10^3</f>
        <v>1880560</v>
      </c>
      <c r="R89" s="57">
        <f>Fairbanks!$C$28*10^3</f>
        <v>3031040</v>
      </c>
    </row>
    <row r="90" spans="1:18">
      <c r="A90" s="51"/>
      <c r="B90" s="54" t="s">
        <v>254</v>
      </c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</row>
    <row r="91" spans="1:18">
      <c r="A91" s="51"/>
      <c r="B91" s="55" t="s">
        <v>73</v>
      </c>
      <c r="C91" s="57">
        <f>Miami!$E$13*10^3</f>
        <v>0</v>
      </c>
      <c r="D91" s="57">
        <f>Houston!$E$13*10^3</f>
        <v>0</v>
      </c>
      <c r="E91" s="57">
        <f>Phoenix!$E$13*10^3</f>
        <v>0</v>
      </c>
      <c r="F91" s="57">
        <f>Atlanta!$E$13*10^3</f>
        <v>0</v>
      </c>
      <c r="G91" s="57">
        <f>LosAngeles!$E$13*10^3</f>
        <v>0</v>
      </c>
      <c r="H91" s="57">
        <f>LasVegas!$E$13*10^3</f>
        <v>0</v>
      </c>
      <c r="I91" s="57">
        <f>SanFrancisco!$E$13*10^3</f>
        <v>0</v>
      </c>
      <c r="J91" s="57">
        <f>Baltimore!$E$13*10^3</f>
        <v>0</v>
      </c>
      <c r="K91" s="57">
        <f>Albuquerque!$E$13*10^3</f>
        <v>0</v>
      </c>
      <c r="L91" s="57">
        <f>Seattle!$E$13*10^3</f>
        <v>0</v>
      </c>
      <c r="M91" s="57">
        <f>Chicago!$E$13*10^3</f>
        <v>0</v>
      </c>
      <c r="N91" s="57">
        <f>Boulder!$E$13*10^3</f>
        <v>0</v>
      </c>
      <c r="O91" s="57">
        <f>Minneapolis!$E$13*10^3</f>
        <v>0</v>
      </c>
      <c r="P91" s="57">
        <f>Helena!$E$13*10^3</f>
        <v>0</v>
      </c>
      <c r="Q91" s="57">
        <f>Duluth!$E$13*10^3</f>
        <v>0</v>
      </c>
      <c r="R91" s="57">
        <f>Fairbanks!$E$13*10^3</f>
        <v>0</v>
      </c>
    </row>
    <row r="92" spans="1:18">
      <c r="A92" s="51"/>
      <c r="B92" s="55" t="s">
        <v>74</v>
      </c>
      <c r="C92" s="57">
        <f>Miami!$E$14*10^3</f>
        <v>0</v>
      </c>
      <c r="D92" s="57">
        <f>Houston!$E$14*10^3</f>
        <v>0</v>
      </c>
      <c r="E92" s="57">
        <f>Phoenix!$E$14*10^3</f>
        <v>0</v>
      </c>
      <c r="F92" s="57">
        <f>Atlanta!$E$14*10^3</f>
        <v>0</v>
      </c>
      <c r="G92" s="57">
        <f>LosAngeles!$E$14*10^3</f>
        <v>0</v>
      </c>
      <c r="H92" s="57">
        <f>LasVegas!$E$14*10^3</f>
        <v>0</v>
      </c>
      <c r="I92" s="57">
        <f>SanFrancisco!$E$14*10^3</f>
        <v>0</v>
      </c>
      <c r="J92" s="57">
        <f>Baltimore!$E$14*10^3</f>
        <v>0</v>
      </c>
      <c r="K92" s="57">
        <f>Albuquerque!$E$14*10^3</f>
        <v>0</v>
      </c>
      <c r="L92" s="57">
        <f>Seattle!$E$14*10^3</f>
        <v>0</v>
      </c>
      <c r="M92" s="57">
        <f>Chicago!$E$14*10^3</f>
        <v>0</v>
      </c>
      <c r="N92" s="57">
        <f>Boulder!$E$14*10^3</f>
        <v>0</v>
      </c>
      <c r="O92" s="57">
        <f>Minneapolis!$E$14*10^3</f>
        <v>0</v>
      </c>
      <c r="P92" s="57">
        <f>Helena!$E$14*10^3</f>
        <v>0</v>
      </c>
      <c r="Q92" s="57">
        <f>Duluth!$E$14*10^3</f>
        <v>0</v>
      </c>
      <c r="R92" s="57">
        <f>Fairbanks!$E$14*10^3</f>
        <v>0</v>
      </c>
    </row>
    <row r="93" spans="1:18">
      <c r="A93" s="51"/>
      <c r="B93" s="55" t="s">
        <v>82</v>
      </c>
      <c r="C93" s="57">
        <f>Miami!$E$15*10^3</f>
        <v>0</v>
      </c>
      <c r="D93" s="57">
        <f>Houston!$E$15*10^3</f>
        <v>0</v>
      </c>
      <c r="E93" s="57">
        <f>Phoenix!$E$15*10^3</f>
        <v>0</v>
      </c>
      <c r="F93" s="57">
        <f>Atlanta!$E$15*10^3</f>
        <v>0</v>
      </c>
      <c r="G93" s="57">
        <f>LosAngeles!$E$15*10^3</f>
        <v>0</v>
      </c>
      <c r="H93" s="57">
        <f>LasVegas!$E$15*10^3</f>
        <v>0</v>
      </c>
      <c r="I93" s="57">
        <f>SanFrancisco!$E$15*10^3</f>
        <v>0</v>
      </c>
      <c r="J93" s="57">
        <f>Baltimore!$E$15*10^3</f>
        <v>0</v>
      </c>
      <c r="K93" s="57">
        <f>Albuquerque!$E$15*10^3</f>
        <v>0</v>
      </c>
      <c r="L93" s="57">
        <f>Seattle!$E$15*10^3</f>
        <v>0</v>
      </c>
      <c r="M93" s="57">
        <f>Chicago!$E$15*10^3</f>
        <v>0</v>
      </c>
      <c r="N93" s="57">
        <f>Boulder!$E$15*10^3</f>
        <v>0</v>
      </c>
      <c r="O93" s="57">
        <f>Minneapolis!$E$15*10^3</f>
        <v>0</v>
      </c>
      <c r="P93" s="57">
        <f>Helena!$E$15*10^3</f>
        <v>0</v>
      </c>
      <c r="Q93" s="57">
        <f>Duluth!$E$15*10^3</f>
        <v>0</v>
      </c>
      <c r="R93" s="57">
        <f>Fairbanks!$E$15*10^3</f>
        <v>0</v>
      </c>
    </row>
    <row r="94" spans="1:18">
      <c r="A94" s="51"/>
      <c r="B94" s="55" t="s">
        <v>83</v>
      </c>
      <c r="C94" s="57">
        <f>Miami!$E$16*10^3</f>
        <v>0</v>
      </c>
      <c r="D94" s="57">
        <f>Houston!$E$16*10^3</f>
        <v>0</v>
      </c>
      <c r="E94" s="57">
        <f>Phoenix!$E$16*10^3</f>
        <v>0</v>
      </c>
      <c r="F94" s="57">
        <f>Atlanta!$E$16*10^3</f>
        <v>0</v>
      </c>
      <c r="G94" s="57">
        <f>LosAngeles!$E$16*10^3</f>
        <v>0</v>
      </c>
      <c r="H94" s="57">
        <f>LasVegas!$E$16*10^3</f>
        <v>0</v>
      </c>
      <c r="I94" s="57">
        <f>SanFrancisco!$E$16*10^3</f>
        <v>0</v>
      </c>
      <c r="J94" s="57">
        <f>Baltimore!$E$16*10^3</f>
        <v>0</v>
      </c>
      <c r="K94" s="57">
        <f>Albuquerque!$E$16*10^3</f>
        <v>0</v>
      </c>
      <c r="L94" s="57">
        <f>Seattle!$E$16*10^3</f>
        <v>0</v>
      </c>
      <c r="M94" s="57">
        <f>Chicago!$E$16*10^3</f>
        <v>0</v>
      </c>
      <c r="N94" s="57">
        <f>Boulder!$E$16*10^3</f>
        <v>0</v>
      </c>
      <c r="O94" s="57">
        <f>Minneapolis!$E$16*10^3</f>
        <v>0</v>
      </c>
      <c r="P94" s="57">
        <f>Helena!$E$16*10^3</f>
        <v>0</v>
      </c>
      <c r="Q94" s="57">
        <f>Duluth!$E$16*10^3</f>
        <v>0</v>
      </c>
      <c r="R94" s="57">
        <f>Fairbanks!$E$16*10^3</f>
        <v>0</v>
      </c>
    </row>
    <row r="95" spans="1:18">
      <c r="A95" s="51"/>
      <c r="B95" s="55" t="s">
        <v>84</v>
      </c>
      <c r="C95" s="57">
        <f>Miami!$E$17*10^3</f>
        <v>0</v>
      </c>
      <c r="D95" s="57">
        <f>Houston!$E$17*10^3</f>
        <v>0</v>
      </c>
      <c r="E95" s="57">
        <f>Phoenix!$E$17*10^3</f>
        <v>0</v>
      </c>
      <c r="F95" s="57">
        <f>Atlanta!$E$17*10^3</f>
        <v>0</v>
      </c>
      <c r="G95" s="57">
        <f>LosAngeles!$E$17*10^3</f>
        <v>0</v>
      </c>
      <c r="H95" s="57">
        <f>LasVegas!$E$17*10^3</f>
        <v>0</v>
      </c>
      <c r="I95" s="57">
        <f>SanFrancisco!$E$17*10^3</f>
        <v>0</v>
      </c>
      <c r="J95" s="57">
        <f>Baltimore!$E$17*10^3</f>
        <v>0</v>
      </c>
      <c r="K95" s="57">
        <f>Albuquerque!$E$17*10^3</f>
        <v>0</v>
      </c>
      <c r="L95" s="57">
        <f>Seattle!$E$17*10^3</f>
        <v>0</v>
      </c>
      <c r="M95" s="57">
        <f>Chicago!$E$17*10^3</f>
        <v>0</v>
      </c>
      <c r="N95" s="57">
        <f>Boulder!$E$17*10^3</f>
        <v>0</v>
      </c>
      <c r="O95" s="57">
        <f>Minneapolis!$E$17*10^3</f>
        <v>0</v>
      </c>
      <c r="P95" s="57">
        <f>Helena!$E$17*10^3</f>
        <v>0</v>
      </c>
      <c r="Q95" s="57">
        <f>Duluth!$E$17*10^3</f>
        <v>0</v>
      </c>
      <c r="R95" s="57">
        <f>Fairbanks!$E$17*10^3</f>
        <v>0</v>
      </c>
    </row>
    <row r="96" spans="1:18">
      <c r="A96" s="51"/>
      <c r="B96" s="55" t="s">
        <v>85</v>
      </c>
      <c r="C96" s="57">
        <f>Miami!$E$18*10^3</f>
        <v>0</v>
      </c>
      <c r="D96" s="57">
        <f>Houston!$E$18*10^3</f>
        <v>0</v>
      </c>
      <c r="E96" s="57">
        <f>Phoenix!$E$18*10^3</f>
        <v>0</v>
      </c>
      <c r="F96" s="57">
        <f>Atlanta!$E$18*10^3</f>
        <v>0</v>
      </c>
      <c r="G96" s="57">
        <f>LosAngeles!$E$18*10^3</f>
        <v>0</v>
      </c>
      <c r="H96" s="57">
        <f>LasVegas!$E$18*10^3</f>
        <v>0</v>
      </c>
      <c r="I96" s="57">
        <f>SanFrancisco!$E$18*10^3</f>
        <v>0</v>
      </c>
      <c r="J96" s="57">
        <f>Baltimore!$E$18*10^3</f>
        <v>0</v>
      </c>
      <c r="K96" s="57">
        <f>Albuquerque!$E$18*10^3</f>
        <v>0</v>
      </c>
      <c r="L96" s="57">
        <f>Seattle!$E$18*10^3</f>
        <v>0</v>
      </c>
      <c r="M96" s="57">
        <f>Chicago!$E$18*10^3</f>
        <v>0</v>
      </c>
      <c r="N96" s="57">
        <f>Boulder!$E$18*10^3</f>
        <v>0</v>
      </c>
      <c r="O96" s="57">
        <f>Minneapolis!$E$18*10^3</f>
        <v>0</v>
      </c>
      <c r="P96" s="57">
        <f>Helena!$E$18*10^3</f>
        <v>0</v>
      </c>
      <c r="Q96" s="57">
        <f>Duluth!$E$18*10^3</f>
        <v>0</v>
      </c>
      <c r="R96" s="57">
        <f>Fairbanks!$E$18*10^3</f>
        <v>0</v>
      </c>
    </row>
    <row r="97" spans="1:18">
      <c r="A97" s="51"/>
      <c r="B97" s="55" t="s">
        <v>86</v>
      </c>
      <c r="C97" s="57">
        <f>Miami!$E$19*10^3</f>
        <v>0</v>
      </c>
      <c r="D97" s="57">
        <f>Houston!$E$19*10^3</f>
        <v>0</v>
      </c>
      <c r="E97" s="57">
        <f>Phoenix!$E$19*10^3</f>
        <v>0</v>
      </c>
      <c r="F97" s="57">
        <f>Atlanta!$E$19*10^3</f>
        <v>0</v>
      </c>
      <c r="G97" s="57">
        <f>LosAngeles!$E$19*10^3</f>
        <v>0</v>
      </c>
      <c r="H97" s="57">
        <f>LasVegas!$E$19*10^3</f>
        <v>0</v>
      </c>
      <c r="I97" s="57">
        <f>SanFrancisco!$E$19*10^3</f>
        <v>0</v>
      </c>
      <c r="J97" s="57">
        <f>Baltimore!$E$19*10^3</f>
        <v>0</v>
      </c>
      <c r="K97" s="57">
        <f>Albuquerque!$E$19*10^3</f>
        <v>0</v>
      </c>
      <c r="L97" s="57">
        <f>Seattle!$E$19*10^3</f>
        <v>0</v>
      </c>
      <c r="M97" s="57">
        <f>Chicago!$E$19*10^3</f>
        <v>0</v>
      </c>
      <c r="N97" s="57">
        <f>Boulder!$E$19*10^3</f>
        <v>0</v>
      </c>
      <c r="O97" s="57">
        <f>Minneapolis!$E$19*10^3</f>
        <v>0</v>
      </c>
      <c r="P97" s="57">
        <f>Helena!$E$19*10^3</f>
        <v>0</v>
      </c>
      <c r="Q97" s="57">
        <f>Duluth!$E$19*10^3</f>
        <v>0</v>
      </c>
      <c r="R97" s="57">
        <f>Fairbanks!$E$19*10^3</f>
        <v>0</v>
      </c>
    </row>
    <row r="98" spans="1:18">
      <c r="A98" s="51"/>
      <c r="B98" s="55" t="s">
        <v>87</v>
      </c>
      <c r="C98" s="57">
        <f>Miami!$E$20*10^3</f>
        <v>0</v>
      </c>
      <c r="D98" s="57">
        <f>Houston!$E$20*10^3</f>
        <v>0</v>
      </c>
      <c r="E98" s="57">
        <f>Phoenix!$E$20*10^3</f>
        <v>0</v>
      </c>
      <c r="F98" s="57">
        <f>Atlanta!$E$20*10^3</f>
        <v>0</v>
      </c>
      <c r="G98" s="57">
        <f>LosAngeles!$E$20*10^3</f>
        <v>0</v>
      </c>
      <c r="H98" s="57">
        <f>LasVegas!$E$20*10^3</f>
        <v>0</v>
      </c>
      <c r="I98" s="57">
        <f>SanFrancisco!$E$20*10^3</f>
        <v>0</v>
      </c>
      <c r="J98" s="57">
        <f>Baltimore!$E$20*10^3</f>
        <v>0</v>
      </c>
      <c r="K98" s="57">
        <f>Albuquerque!$E$20*10^3</f>
        <v>0</v>
      </c>
      <c r="L98" s="57">
        <f>Seattle!$E$20*10^3</f>
        <v>0</v>
      </c>
      <c r="M98" s="57">
        <f>Chicago!$E$20*10^3</f>
        <v>0</v>
      </c>
      <c r="N98" s="57">
        <f>Boulder!$E$20*10^3</f>
        <v>0</v>
      </c>
      <c r="O98" s="57">
        <f>Minneapolis!$E$20*10^3</f>
        <v>0</v>
      </c>
      <c r="P98" s="57">
        <f>Helena!$E$20*10^3</f>
        <v>0</v>
      </c>
      <c r="Q98" s="57">
        <f>Duluth!$E$20*10^3</f>
        <v>0</v>
      </c>
      <c r="R98" s="57">
        <f>Fairbanks!$E$20*10^3</f>
        <v>0</v>
      </c>
    </row>
    <row r="99" spans="1:18">
      <c r="A99" s="51"/>
      <c r="B99" s="55" t="s">
        <v>88</v>
      </c>
      <c r="C99" s="57">
        <f>Miami!$E$21*10^3</f>
        <v>0</v>
      </c>
      <c r="D99" s="57">
        <f>Houston!$E$21*10^3</f>
        <v>0</v>
      </c>
      <c r="E99" s="57">
        <f>Phoenix!$E$21*10^3</f>
        <v>0</v>
      </c>
      <c r="F99" s="57">
        <f>Atlanta!$E$21*10^3</f>
        <v>0</v>
      </c>
      <c r="G99" s="57">
        <f>LosAngeles!$E$21*10^3</f>
        <v>0</v>
      </c>
      <c r="H99" s="57">
        <f>LasVegas!$E$21*10^3</f>
        <v>0</v>
      </c>
      <c r="I99" s="57">
        <f>SanFrancisco!$E$21*10^3</f>
        <v>0</v>
      </c>
      <c r="J99" s="57">
        <f>Baltimore!$E$21*10^3</f>
        <v>0</v>
      </c>
      <c r="K99" s="57">
        <f>Albuquerque!$E$21*10^3</f>
        <v>0</v>
      </c>
      <c r="L99" s="57">
        <f>Seattle!$E$21*10^3</f>
        <v>0</v>
      </c>
      <c r="M99" s="57">
        <f>Chicago!$E$21*10^3</f>
        <v>0</v>
      </c>
      <c r="N99" s="57">
        <f>Boulder!$E$21*10^3</f>
        <v>0</v>
      </c>
      <c r="O99" s="57">
        <f>Minneapolis!$E$21*10^3</f>
        <v>0</v>
      </c>
      <c r="P99" s="57">
        <f>Helena!$E$21*10^3</f>
        <v>0</v>
      </c>
      <c r="Q99" s="57">
        <f>Duluth!$E$21*10^3</f>
        <v>0</v>
      </c>
      <c r="R99" s="57">
        <f>Fairbanks!$E$21*10^3</f>
        <v>0</v>
      </c>
    </row>
    <row r="100" spans="1:18">
      <c r="A100" s="51"/>
      <c r="B100" s="55" t="s">
        <v>89</v>
      </c>
      <c r="C100" s="57">
        <f>Miami!$E$22*10^3</f>
        <v>0</v>
      </c>
      <c r="D100" s="57">
        <f>Houston!$E$22*10^3</f>
        <v>0</v>
      </c>
      <c r="E100" s="57">
        <f>Phoenix!$E$22*10^3</f>
        <v>0</v>
      </c>
      <c r="F100" s="57">
        <f>Atlanta!$E$22*10^3</f>
        <v>0</v>
      </c>
      <c r="G100" s="57">
        <f>LosAngeles!$E$22*10^3</f>
        <v>0</v>
      </c>
      <c r="H100" s="57">
        <f>LasVegas!$E$22*10^3</f>
        <v>0</v>
      </c>
      <c r="I100" s="57">
        <f>SanFrancisco!$E$22*10^3</f>
        <v>0</v>
      </c>
      <c r="J100" s="57">
        <f>Baltimore!$E$22*10^3</f>
        <v>0</v>
      </c>
      <c r="K100" s="57">
        <f>Albuquerque!$E$22*10^3</f>
        <v>0</v>
      </c>
      <c r="L100" s="57">
        <f>Seattle!$E$22*10^3</f>
        <v>0</v>
      </c>
      <c r="M100" s="57">
        <f>Chicago!$E$22*10^3</f>
        <v>0</v>
      </c>
      <c r="N100" s="57">
        <f>Boulder!$E$22*10^3</f>
        <v>0</v>
      </c>
      <c r="O100" s="57">
        <f>Minneapolis!$E$22*10^3</f>
        <v>0</v>
      </c>
      <c r="P100" s="57">
        <f>Helena!$E$22*10^3</f>
        <v>0</v>
      </c>
      <c r="Q100" s="57">
        <f>Duluth!$E$22*10^3</f>
        <v>0</v>
      </c>
      <c r="R100" s="57">
        <f>Fairbanks!$E$22*10^3</f>
        <v>0</v>
      </c>
    </row>
    <row r="101" spans="1:18">
      <c r="A101" s="51"/>
      <c r="B101" s="55" t="s">
        <v>68</v>
      </c>
      <c r="C101" s="57">
        <f>Miami!$E$23*10^3</f>
        <v>0</v>
      </c>
      <c r="D101" s="57">
        <f>Houston!$E$23*10^3</f>
        <v>0</v>
      </c>
      <c r="E101" s="57">
        <f>Phoenix!$E$23*10^3</f>
        <v>0</v>
      </c>
      <c r="F101" s="57">
        <f>Atlanta!$E$23*10^3</f>
        <v>0</v>
      </c>
      <c r="G101" s="57">
        <f>LosAngeles!$E$23*10^3</f>
        <v>0</v>
      </c>
      <c r="H101" s="57">
        <f>LasVegas!$E$23*10^3</f>
        <v>0</v>
      </c>
      <c r="I101" s="57">
        <f>SanFrancisco!$E$23*10^3</f>
        <v>0</v>
      </c>
      <c r="J101" s="57">
        <f>Baltimore!$E$23*10^3</f>
        <v>0</v>
      </c>
      <c r="K101" s="57">
        <f>Albuquerque!$E$23*10^3</f>
        <v>0</v>
      </c>
      <c r="L101" s="57">
        <f>Seattle!$E$23*10^3</f>
        <v>0</v>
      </c>
      <c r="M101" s="57">
        <f>Chicago!$E$23*10^3</f>
        <v>0</v>
      </c>
      <c r="N101" s="57">
        <f>Boulder!$E$23*10^3</f>
        <v>0</v>
      </c>
      <c r="O101" s="57">
        <f>Minneapolis!$E$23*10^3</f>
        <v>0</v>
      </c>
      <c r="P101" s="57">
        <f>Helena!$E$23*10^3</f>
        <v>0</v>
      </c>
      <c r="Q101" s="57">
        <f>Duluth!$E$23*10^3</f>
        <v>0</v>
      </c>
      <c r="R101" s="57">
        <f>Fairbanks!$E$23*10^3</f>
        <v>0</v>
      </c>
    </row>
    <row r="102" spans="1:18">
      <c r="A102" s="51"/>
      <c r="B102" s="55" t="s">
        <v>90</v>
      </c>
      <c r="C102" s="57">
        <f>Miami!$E$24*10^3</f>
        <v>0</v>
      </c>
      <c r="D102" s="57">
        <f>Houston!$E$24*10^3</f>
        <v>0</v>
      </c>
      <c r="E102" s="57">
        <f>Phoenix!$E$24*10^3</f>
        <v>0</v>
      </c>
      <c r="F102" s="57">
        <f>Atlanta!$E$24*10^3</f>
        <v>0</v>
      </c>
      <c r="G102" s="57">
        <f>LosAngeles!$E$24*10^3</f>
        <v>0</v>
      </c>
      <c r="H102" s="57">
        <f>LasVegas!$E$24*10^3</f>
        <v>0</v>
      </c>
      <c r="I102" s="57">
        <f>SanFrancisco!$E$24*10^3</f>
        <v>0</v>
      </c>
      <c r="J102" s="57">
        <f>Baltimore!$E$24*10^3</f>
        <v>0</v>
      </c>
      <c r="K102" s="57">
        <f>Albuquerque!$E$24*10^3</f>
        <v>0</v>
      </c>
      <c r="L102" s="57">
        <f>Seattle!$E$24*10^3</f>
        <v>0</v>
      </c>
      <c r="M102" s="57">
        <f>Chicago!$E$24*10^3</f>
        <v>0</v>
      </c>
      <c r="N102" s="57">
        <f>Boulder!$E$24*10^3</f>
        <v>0</v>
      </c>
      <c r="O102" s="57">
        <f>Minneapolis!$E$24*10^3</f>
        <v>0</v>
      </c>
      <c r="P102" s="57">
        <f>Helena!$E$24*10^3</f>
        <v>0</v>
      </c>
      <c r="Q102" s="57">
        <f>Duluth!$E$24*10^3</f>
        <v>0</v>
      </c>
      <c r="R102" s="57">
        <f>Fairbanks!$E$24*10^3</f>
        <v>0</v>
      </c>
    </row>
    <row r="103" spans="1:18">
      <c r="A103" s="51"/>
      <c r="B103" s="55" t="s">
        <v>91</v>
      </c>
      <c r="C103" s="57">
        <f>Miami!$E$25*10^3</f>
        <v>0</v>
      </c>
      <c r="D103" s="57">
        <f>Houston!$E$25*10^3</f>
        <v>0</v>
      </c>
      <c r="E103" s="57">
        <f>Phoenix!$E$25*10^3</f>
        <v>0</v>
      </c>
      <c r="F103" s="57">
        <f>Atlanta!$E$25*10^3</f>
        <v>0</v>
      </c>
      <c r="G103" s="57">
        <f>LosAngeles!$E$25*10^3</f>
        <v>0</v>
      </c>
      <c r="H103" s="57">
        <f>LasVegas!$E$25*10^3</f>
        <v>0</v>
      </c>
      <c r="I103" s="57">
        <f>SanFrancisco!$E$25*10^3</f>
        <v>0</v>
      </c>
      <c r="J103" s="57">
        <f>Baltimore!$E$25*10^3</f>
        <v>0</v>
      </c>
      <c r="K103" s="57">
        <f>Albuquerque!$E$25*10^3</f>
        <v>0</v>
      </c>
      <c r="L103" s="57">
        <f>Seattle!$E$25*10^3</f>
        <v>0</v>
      </c>
      <c r="M103" s="57">
        <f>Chicago!$E$25*10^3</f>
        <v>0</v>
      </c>
      <c r="N103" s="57">
        <f>Boulder!$E$25*10^3</f>
        <v>0</v>
      </c>
      <c r="O103" s="57">
        <f>Minneapolis!$E$25*10^3</f>
        <v>0</v>
      </c>
      <c r="P103" s="57">
        <f>Helena!$E$25*10^3</f>
        <v>0</v>
      </c>
      <c r="Q103" s="57">
        <f>Duluth!$E$25*10^3</f>
        <v>0</v>
      </c>
      <c r="R103" s="57">
        <f>Fairbanks!$E$25*10^3</f>
        <v>0</v>
      </c>
    </row>
    <row r="104" spans="1:18">
      <c r="A104" s="51"/>
      <c r="B104" s="55" t="s">
        <v>92</v>
      </c>
      <c r="C104" s="57">
        <f>Miami!$E$26*10^3</f>
        <v>0</v>
      </c>
      <c r="D104" s="57">
        <f>Houston!$E$26*10^3</f>
        <v>0</v>
      </c>
      <c r="E104" s="57">
        <f>Phoenix!$E$26*10^3</f>
        <v>0</v>
      </c>
      <c r="F104" s="57">
        <f>Atlanta!$E$26*10^3</f>
        <v>0</v>
      </c>
      <c r="G104" s="57">
        <f>LosAngeles!$E$26*10^3</f>
        <v>0</v>
      </c>
      <c r="H104" s="57">
        <f>LasVegas!$E$26*10^3</f>
        <v>0</v>
      </c>
      <c r="I104" s="57">
        <f>SanFrancisco!$E$26*10^3</f>
        <v>0</v>
      </c>
      <c r="J104" s="57">
        <f>Baltimore!$E$26*10^3</f>
        <v>0</v>
      </c>
      <c r="K104" s="57">
        <f>Albuquerque!$E$26*10^3</f>
        <v>0</v>
      </c>
      <c r="L104" s="57">
        <f>Seattle!$E$26*10^3</f>
        <v>0</v>
      </c>
      <c r="M104" s="57">
        <f>Chicago!$E$26*10^3</f>
        <v>0</v>
      </c>
      <c r="N104" s="57">
        <f>Boulder!$E$26*10^3</f>
        <v>0</v>
      </c>
      <c r="O104" s="57">
        <f>Minneapolis!$E$26*10^3</f>
        <v>0</v>
      </c>
      <c r="P104" s="57">
        <f>Helena!$E$26*10^3</f>
        <v>0</v>
      </c>
      <c r="Q104" s="57">
        <f>Duluth!$E$26*10^3</f>
        <v>0</v>
      </c>
      <c r="R104" s="57">
        <f>Fairbanks!$E$26*10^3</f>
        <v>0</v>
      </c>
    </row>
    <row r="105" spans="1:18">
      <c r="A105" s="51"/>
      <c r="B105" s="55" t="s">
        <v>93</v>
      </c>
      <c r="C105" s="57">
        <f>Miami!$E$28*10^3</f>
        <v>0</v>
      </c>
      <c r="D105" s="57">
        <f>Houston!$E$28*10^3</f>
        <v>0</v>
      </c>
      <c r="E105" s="57">
        <f>Phoenix!$E$28*10^3</f>
        <v>0</v>
      </c>
      <c r="F105" s="57">
        <f>Atlanta!$E$28*10^3</f>
        <v>0</v>
      </c>
      <c r="G105" s="57">
        <f>LosAngeles!$E$28*10^3</f>
        <v>0</v>
      </c>
      <c r="H105" s="57">
        <f>LasVegas!$E$28*10^3</f>
        <v>0</v>
      </c>
      <c r="I105" s="57">
        <f>SanFrancisco!$E$28*10^3</f>
        <v>0</v>
      </c>
      <c r="J105" s="57">
        <f>Baltimore!$E$28*10^3</f>
        <v>0</v>
      </c>
      <c r="K105" s="57">
        <f>Albuquerque!$E$28*10^3</f>
        <v>0</v>
      </c>
      <c r="L105" s="57">
        <f>Seattle!$E$28*10^3</f>
        <v>0</v>
      </c>
      <c r="M105" s="57">
        <f>Chicago!$E$28*10^3</f>
        <v>0</v>
      </c>
      <c r="N105" s="57">
        <f>Boulder!$E$28*10^3</f>
        <v>0</v>
      </c>
      <c r="O105" s="57">
        <f>Minneapolis!$E$28*10^3</f>
        <v>0</v>
      </c>
      <c r="P105" s="57">
        <f>Helena!$E$28*10^3</f>
        <v>0</v>
      </c>
      <c r="Q105" s="57">
        <f>Duluth!$E$28*10^3</f>
        <v>0</v>
      </c>
      <c r="R105" s="57">
        <f>Fairbanks!$E$28*10^3</f>
        <v>0</v>
      </c>
    </row>
    <row r="106" spans="1:18">
      <c r="A106" s="51"/>
      <c r="B106" s="54" t="s">
        <v>255</v>
      </c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</row>
    <row r="107" spans="1:18">
      <c r="A107" s="51"/>
      <c r="B107" s="55" t="s">
        <v>73</v>
      </c>
      <c r="C107" s="57">
        <f>Miami!$F$13*10^3</f>
        <v>0</v>
      </c>
      <c r="D107" s="57">
        <f>Houston!$F$13*10^3</f>
        <v>0</v>
      </c>
      <c r="E107" s="57">
        <f>Phoenix!$F$13*10^3</f>
        <v>0</v>
      </c>
      <c r="F107" s="57">
        <f>Atlanta!$F$13*10^3</f>
        <v>0</v>
      </c>
      <c r="G107" s="57">
        <f>LosAngeles!$F$13*10^3</f>
        <v>0</v>
      </c>
      <c r="H107" s="57">
        <f>LasVegas!$F$13*10^3</f>
        <v>0</v>
      </c>
      <c r="I107" s="57">
        <f>SanFrancisco!$F$13*10^3</f>
        <v>0</v>
      </c>
      <c r="J107" s="57">
        <f>Baltimore!$F$13*10^3</f>
        <v>0</v>
      </c>
      <c r="K107" s="57">
        <f>Albuquerque!$F$13*10^3</f>
        <v>0</v>
      </c>
      <c r="L107" s="57">
        <f>Seattle!$F$13*10^3</f>
        <v>0</v>
      </c>
      <c r="M107" s="57">
        <f>Chicago!$F$13*10^3</f>
        <v>0</v>
      </c>
      <c r="N107" s="57">
        <f>Boulder!$F$13*10^3</f>
        <v>0</v>
      </c>
      <c r="O107" s="57">
        <f>Minneapolis!$F$13*10^3</f>
        <v>0</v>
      </c>
      <c r="P107" s="57">
        <f>Helena!$F$13*10^3</f>
        <v>0</v>
      </c>
      <c r="Q107" s="57">
        <f>Duluth!$F$13*10^3</f>
        <v>0</v>
      </c>
      <c r="R107" s="57">
        <f>Fairbanks!$F$13*10^3</f>
        <v>0</v>
      </c>
    </row>
    <row r="108" spans="1:18">
      <c r="A108" s="51"/>
      <c r="B108" s="55" t="s">
        <v>74</v>
      </c>
      <c r="C108" s="57">
        <f>Miami!$F$14*10^3</f>
        <v>0</v>
      </c>
      <c r="D108" s="57">
        <f>Houston!$F$14*10^3</f>
        <v>0</v>
      </c>
      <c r="E108" s="57">
        <f>Phoenix!$F$14*10^3</f>
        <v>0</v>
      </c>
      <c r="F108" s="57">
        <f>Atlanta!$F$14*10^3</f>
        <v>0</v>
      </c>
      <c r="G108" s="57">
        <f>LosAngeles!$F$14*10^3</f>
        <v>0</v>
      </c>
      <c r="H108" s="57">
        <f>LasVegas!$F$14*10^3</f>
        <v>0</v>
      </c>
      <c r="I108" s="57">
        <f>SanFrancisco!$F$14*10^3</f>
        <v>0</v>
      </c>
      <c r="J108" s="57">
        <f>Baltimore!$F$14*10^3</f>
        <v>0</v>
      </c>
      <c r="K108" s="57">
        <f>Albuquerque!$F$14*10^3</f>
        <v>0</v>
      </c>
      <c r="L108" s="57">
        <f>Seattle!$F$14*10^3</f>
        <v>0</v>
      </c>
      <c r="M108" s="57">
        <f>Chicago!$F$14*10^3</f>
        <v>0</v>
      </c>
      <c r="N108" s="57">
        <f>Boulder!$F$14*10^3</f>
        <v>0</v>
      </c>
      <c r="O108" s="57">
        <f>Minneapolis!$F$14*10^3</f>
        <v>0</v>
      </c>
      <c r="P108" s="57">
        <f>Helena!$F$14*10^3</f>
        <v>0</v>
      </c>
      <c r="Q108" s="57">
        <f>Duluth!$F$14*10^3</f>
        <v>0</v>
      </c>
      <c r="R108" s="57">
        <f>Fairbanks!$F$14*10^3</f>
        <v>0</v>
      </c>
    </row>
    <row r="109" spans="1:18">
      <c r="A109" s="51"/>
      <c r="B109" s="55" t="s">
        <v>82</v>
      </c>
      <c r="C109" s="57">
        <f>Miami!$F$15*10^3</f>
        <v>0</v>
      </c>
      <c r="D109" s="57">
        <f>Houston!$F$15*10^3</f>
        <v>0</v>
      </c>
      <c r="E109" s="57">
        <f>Phoenix!$F$15*10^3</f>
        <v>0</v>
      </c>
      <c r="F109" s="57">
        <f>Atlanta!$F$15*10^3</f>
        <v>0</v>
      </c>
      <c r="G109" s="57">
        <f>LosAngeles!$F$15*10^3</f>
        <v>0</v>
      </c>
      <c r="H109" s="57">
        <f>LasVegas!$F$15*10^3</f>
        <v>0</v>
      </c>
      <c r="I109" s="57">
        <f>SanFrancisco!$F$15*10^3</f>
        <v>0</v>
      </c>
      <c r="J109" s="57">
        <f>Baltimore!$F$15*10^3</f>
        <v>0</v>
      </c>
      <c r="K109" s="57">
        <f>Albuquerque!$F$15*10^3</f>
        <v>0</v>
      </c>
      <c r="L109" s="57">
        <f>Seattle!$F$15*10^3</f>
        <v>0</v>
      </c>
      <c r="M109" s="57">
        <f>Chicago!$F$15*10^3</f>
        <v>0</v>
      </c>
      <c r="N109" s="57">
        <f>Boulder!$F$15*10^3</f>
        <v>0</v>
      </c>
      <c r="O109" s="57">
        <f>Minneapolis!$F$15*10^3</f>
        <v>0</v>
      </c>
      <c r="P109" s="57">
        <f>Helena!$F$15*10^3</f>
        <v>0</v>
      </c>
      <c r="Q109" s="57">
        <f>Duluth!$F$15*10^3</f>
        <v>0</v>
      </c>
      <c r="R109" s="57">
        <f>Fairbanks!$F$15*10^3</f>
        <v>0</v>
      </c>
    </row>
    <row r="110" spans="1:18">
      <c r="A110" s="51"/>
      <c r="B110" s="55" t="s">
        <v>83</v>
      </c>
      <c r="C110" s="57">
        <f>Miami!$F$16*10^3</f>
        <v>0</v>
      </c>
      <c r="D110" s="57">
        <f>Houston!$F$16*10^3</f>
        <v>0</v>
      </c>
      <c r="E110" s="57">
        <f>Phoenix!$F$16*10^3</f>
        <v>0</v>
      </c>
      <c r="F110" s="57">
        <f>Atlanta!$F$16*10^3</f>
        <v>0</v>
      </c>
      <c r="G110" s="57">
        <f>LosAngeles!$F$16*10^3</f>
        <v>0</v>
      </c>
      <c r="H110" s="57">
        <f>LasVegas!$F$16*10^3</f>
        <v>0</v>
      </c>
      <c r="I110" s="57">
        <f>SanFrancisco!$F$16*10^3</f>
        <v>0</v>
      </c>
      <c r="J110" s="57">
        <f>Baltimore!$F$16*10^3</f>
        <v>0</v>
      </c>
      <c r="K110" s="57">
        <f>Albuquerque!$F$16*10^3</f>
        <v>0</v>
      </c>
      <c r="L110" s="57">
        <f>Seattle!$F$16*10^3</f>
        <v>0</v>
      </c>
      <c r="M110" s="57">
        <f>Chicago!$F$16*10^3</f>
        <v>0</v>
      </c>
      <c r="N110" s="57">
        <f>Boulder!$F$16*10^3</f>
        <v>0</v>
      </c>
      <c r="O110" s="57">
        <f>Minneapolis!$F$16*10^3</f>
        <v>0</v>
      </c>
      <c r="P110" s="57">
        <f>Helena!$F$16*10^3</f>
        <v>0</v>
      </c>
      <c r="Q110" s="57">
        <f>Duluth!$F$16*10^3</f>
        <v>0</v>
      </c>
      <c r="R110" s="57">
        <f>Fairbanks!$F$16*10^3</f>
        <v>0</v>
      </c>
    </row>
    <row r="111" spans="1:18">
      <c r="A111" s="51"/>
      <c r="B111" s="55" t="s">
        <v>84</v>
      </c>
      <c r="C111" s="57">
        <f>Miami!$F$17*10^3</f>
        <v>0</v>
      </c>
      <c r="D111" s="57">
        <f>Houston!$F$17*10^3</f>
        <v>0</v>
      </c>
      <c r="E111" s="57">
        <f>Phoenix!$F$17*10^3</f>
        <v>0</v>
      </c>
      <c r="F111" s="57">
        <f>Atlanta!$F$17*10^3</f>
        <v>0</v>
      </c>
      <c r="G111" s="57">
        <f>LosAngeles!$F$17*10^3</f>
        <v>0</v>
      </c>
      <c r="H111" s="57">
        <f>LasVegas!$F$17*10^3</f>
        <v>0</v>
      </c>
      <c r="I111" s="57">
        <f>SanFrancisco!$F$17*10^3</f>
        <v>0</v>
      </c>
      <c r="J111" s="57">
        <f>Baltimore!$F$17*10^3</f>
        <v>0</v>
      </c>
      <c r="K111" s="57">
        <f>Albuquerque!$F$17*10^3</f>
        <v>0</v>
      </c>
      <c r="L111" s="57">
        <f>Seattle!$F$17*10^3</f>
        <v>0</v>
      </c>
      <c r="M111" s="57">
        <f>Chicago!$F$17*10^3</f>
        <v>0</v>
      </c>
      <c r="N111" s="57">
        <f>Boulder!$F$17*10^3</f>
        <v>0</v>
      </c>
      <c r="O111" s="57">
        <f>Minneapolis!$F$17*10^3</f>
        <v>0</v>
      </c>
      <c r="P111" s="57">
        <f>Helena!$F$17*10^3</f>
        <v>0</v>
      </c>
      <c r="Q111" s="57">
        <f>Duluth!$F$17*10^3</f>
        <v>0</v>
      </c>
      <c r="R111" s="57">
        <f>Fairbanks!$F$17*10^3</f>
        <v>0</v>
      </c>
    </row>
    <row r="112" spans="1:18">
      <c r="A112" s="51"/>
      <c r="B112" s="55" t="s">
        <v>85</v>
      </c>
      <c r="C112" s="57">
        <f>Miami!$F$18*10^3</f>
        <v>0</v>
      </c>
      <c r="D112" s="57">
        <f>Houston!$F$18*10^3</f>
        <v>0</v>
      </c>
      <c r="E112" s="57">
        <f>Phoenix!$F$18*10^3</f>
        <v>0</v>
      </c>
      <c r="F112" s="57">
        <f>Atlanta!$F$18*10^3</f>
        <v>0</v>
      </c>
      <c r="G112" s="57">
        <f>LosAngeles!$F$18*10^3</f>
        <v>0</v>
      </c>
      <c r="H112" s="57">
        <f>LasVegas!$F$18*10^3</f>
        <v>0</v>
      </c>
      <c r="I112" s="57">
        <f>SanFrancisco!$F$18*10^3</f>
        <v>0</v>
      </c>
      <c r="J112" s="57">
        <f>Baltimore!$F$18*10^3</f>
        <v>0</v>
      </c>
      <c r="K112" s="57">
        <f>Albuquerque!$F$18*10^3</f>
        <v>0</v>
      </c>
      <c r="L112" s="57">
        <f>Seattle!$F$18*10^3</f>
        <v>0</v>
      </c>
      <c r="M112" s="57">
        <f>Chicago!$F$18*10^3</f>
        <v>0</v>
      </c>
      <c r="N112" s="57">
        <f>Boulder!$F$18*10^3</f>
        <v>0</v>
      </c>
      <c r="O112" s="57">
        <f>Minneapolis!$F$18*10^3</f>
        <v>0</v>
      </c>
      <c r="P112" s="57">
        <f>Helena!$F$18*10^3</f>
        <v>0</v>
      </c>
      <c r="Q112" s="57">
        <f>Duluth!$F$18*10^3</f>
        <v>0</v>
      </c>
      <c r="R112" s="57">
        <f>Fairbanks!$F$18*10^3</f>
        <v>0</v>
      </c>
    </row>
    <row r="113" spans="1:18">
      <c r="A113" s="51"/>
      <c r="B113" s="55" t="s">
        <v>86</v>
      </c>
      <c r="C113" s="57">
        <f>Miami!$F$19*10^3</f>
        <v>0</v>
      </c>
      <c r="D113" s="57">
        <f>Houston!$F$19*10^3</f>
        <v>0</v>
      </c>
      <c r="E113" s="57">
        <f>Phoenix!$F$19*10^3</f>
        <v>0</v>
      </c>
      <c r="F113" s="57">
        <f>Atlanta!$F$19*10^3</f>
        <v>0</v>
      </c>
      <c r="G113" s="57">
        <f>LosAngeles!$F$19*10^3</f>
        <v>0</v>
      </c>
      <c r="H113" s="57">
        <f>LasVegas!$F$19*10^3</f>
        <v>0</v>
      </c>
      <c r="I113" s="57">
        <f>SanFrancisco!$F$19*10^3</f>
        <v>0</v>
      </c>
      <c r="J113" s="57">
        <f>Baltimore!$F$19*10^3</f>
        <v>0</v>
      </c>
      <c r="K113" s="57">
        <f>Albuquerque!$F$19*10^3</f>
        <v>0</v>
      </c>
      <c r="L113" s="57">
        <f>Seattle!$F$19*10^3</f>
        <v>0</v>
      </c>
      <c r="M113" s="57">
        <f>Chicago!$F$19*10^3</f>
        <v>0</v>
      </c>
      <c r="N113" s="57">
        <f>Boulder!$F$19*10^3</f>
        <v>0</v>
      </c>
      <c r="O113" s="57">
        <f>Minneapolis!$F$19*10^3</f>
        <v>0</v>
      </c>
      <c r="P113" s="57">
        <f>Helena!$F$19*10^3</f>
        <v>0</v>
      </c>
      <c r="Q113" s="57">
        <f>Duluth!$F$19*10^3</f>
        <v>0</v>
      </c>
      <c r="R113" s="57">
        <f>Fairbanks!$F$19*10^3</f>
        <v>0</v>
      </c>
    </row>
    <row r="114" spans="1:18">
      <c r="A114" s="51"/>
      <c r="B114" s="55" t="s">
        <v>87</v>
      </c>
      <c r="C114" s="57">
        <f>Miami!$F$20*10^3</f>
        <v>0</v>
      </c>
      <c r="D114" s="57">
        <f>Houston!$F$20*10^3</f>
        <v>0</v>
      </c>
      <c r="E114" s="57">
        <f>Phoenix!$F$20*10^3</f>
        <v>0</v>
      </c>
      <c r="F114" s="57">
        <f>Atlanta!$F$20*10^3</f>
        <v>0</v>
      </c>
      <c r="G114" s="57">
        <f>LosAngeles!$F$20*10^3</f>
        <v>0</v>
      </c>
      <c r="H114" s="57">
        <f>LasVegas!$F$20*10^3</f>
        <v>0</v>
      </c>
      <c r="I114" s="57">
        <f>SanFrancisco!$F$20*10^3</f>
        <v>0</v>
      </c>
      <c r="J114" s="57">
        <f>Baltimore!$F$20*10^3</f>
        <v>0</v>
      </c>
      <c r="K114" s="57">
        <f>Albuquerque!$F$20*10^3</f>
        <v>0</v>
      </c>
      <c r="L114" s="57">
        <f>Seattle!$F$20*10^3</f>
        <v>0</v>
      </c>
      <c r="M114" s="57">
        <f>Chicago!$F$20*10^3</f>
        <v>0</v>
      </c>
      <c r="N114" s="57">
        <f>Boulder!$F$20*10^3</f>
        <v>0</v>
      </c>
      <c r="O114" s="57">
        <f>Minneapolis!$F$20*10^3</f>
        <v>0</v>
      </c>
      <c r="P114" s="57">
        <f>Helena!$F$20*10^3</f>
        <v>0</v>
      </c>
      <c r="Q114" s="57">
        <f>Duluth!$F$20*10^3</f>
        <v>0</v>
      </c>
      <c r="R114" s="57">
        <f>Fairbanks!$F$20*10^3</f>
        <v>0</v>
      </c>
    </row>
    <row r="115" spans="1:18">
      <c r="A115" s="51"/>
      <c r="B115" s="55" t="s">
        <v>88</v>
      </c>
      <c r="C115" s="57">
        <f>Miami!$F$21*10^3</f>
        <v>0</v>
      </c>
      <c r="D115" s="57">
        <f>Houston!$F$21*10^3</f>
        <v>0</v>
      </c>
      <c r="E115" s="57">
        <f>Phoenix!$F$21*10^3</f>
        <v>0</v>
      </c>
      <c r="F115" s="57">
        <f>Atlanta!$F$21*10^3</f>
        <v>0</v>
      </c>
      <c r="G115" s="57">
        <f>LosAngeles!$F$21*10^3</f>
        <v>0</v>
      </c>
      <c r="H115" s="57">
        <f>LasVegas!$F$21*10^3</f>
        <v>0</v>
      </c>
      <c r="I115" s="57">
        <f>SanFrancisco!$F$21*10^3</f>
        <v>0</v>
      </c>
      <c r="J115" s="57">
        <f>Baltimore!$F$21*10^3</f>
        <v>0</v>
      </c>
      <c r="K115" s="57">
        <f>Albuquerque!$F$21*10^3</f>
        <v>0</v>
      </c>
      <c r="L115" s="57">
        <f>Seattle!$F$21*10^3</f>
        <v>0</v>
      </c>
      <c r="M115" s="57">
        <f>Chicago!$F$21*10^3</f>
        <v>0</v>
      </c>
      <c r="N115" s="57">
        <f>Boulder!$F$21*10^3</f>
        <v>0</v>
      </c>
      <c r="O115" s="57">
        <f>Minneapolis!$F$21*10^3</f>
        <v>0</v>
      </c>
      <c r="P115" s="57">
        <f>Helena!$F$21*10^3</f>
        <v>0</v>
      </c>
      <c r="Q115" s="57">
        <f>Duluth!$F$21*10^3</f>
        <v>0</v>
      </c>
      <c r="R115" s="57">
        <f>Fairbanks!$F$21*10^3</f>
        <v>0</v>
      </c>
    </row>
    <row r="116" spans="1:18">
      <c r="A116" s="51"/>
      <c r="B116" s="55" t="s">
        <v>89</v>
      </c>
      <c r="C116" s="57">
        <f>Miami!$F$22*10^3</f>
        <v>0</v>
      </c>
      <c r="D116" s="57">
        <f>Houston!$F$22*10^3</f>
        <v>0</v>
      </c>
      <c r="E116" s="57">
        <f>Phoenix!$F$22*10^3</f>
        <v>0</v>
      </c>
      <c r="F116" s="57">
        <f>Atlanta!$F$22*10^3</f>
        <v>0</v>
      </c>
      <c r="G116" s="57">
        <f>LosAngeles!$F$22*10^3</f>
        <v>0</v>
      </c>
      <c r="H116" s="57">
        <f>LasVegas!$F$22*10^3</f>
        <v>0</v>
      </c>
      <c r="I116" s="57">
        <f>SanFrancisco!$F$22*10^3</f>
        <v>0</v>
      </c>
      <c r="J116" s="57">
        <f>Baltimore!$F$22*10^3</f>
        <v>0</v>
      </c>
      <c r="K116" s="57">
        <f>Albuquerque!$F$22*10^3</f>
        <v>0</v>
      </c>
      <c r="L116" s="57">
        <f>Seattle!$F$22*10^3</f>
        <v>0</v>
      </c>
      <c r="M116" s="57">
        <f>Chicago!$F$22*10^3</f>
        <v>0</v>
      </c>
      <c r="N116" s="57">
        <f>Boulder!$F$22*10^3</f>
        <v>0</v>
      </c>
      <c r="O116" s="57">
        <f>Minneapolis!$F$22*10^3</f>
        <v>0</v>
      </c>
      <c r="P116" s="57">
        <f>Helena!$F$22*10^3</f>
        <v>0</v>
      </c>
      <c r="Q116" s="57">
        <f>Duluth!$F$22*10^3</f>
        <v>0</v>
      </c>
      <c r="R116" s="57">
        <f>Fairbanks!$F$22*10^3</f>
        <v>0</v>
      </c>
    </row>
    <row r="117" spans="1:18">
      <c r="A117" s="51"/>
      <c r="B117" s="55" t="s">
        <v>68</v>
      </c>
      <c r="C117" s="57">
        <f>Miami!$F$23*10^3</f>
        <v>0</v>
      </c>
      <c r="D117" s="57">
        <f>Houston!$F$23*10^3</f>
        <v>0</v>
      </c>
      <c r="E117" s="57">
        <f>Phoenix!$F$23*10^3</f>
        <v>0</v>
      </c>
      <c r="F117" s="57">
        <f>Atlanta!$F$23*10^3</f>
        <v>0</v>
      </c>
      <c r="G117" s="57">
        <f>LosAngeles!$F$23*10^3</f>
        <v>0</v>
      </c>
      <c r="H117" s="57">
        <f>LasVegas!$F$23*10^3</f>
        <v>0</v>
      </c>
      <c r="I117" s="57">
        <f>SanFrancisco!$F$23*10^3</f>
        <v>0</v>
      </c>
      <c r="J117" s="57">
        <f>Baltimore!$F$23*10^3</f>
        <v>0</v>
      </c>
      <c r="K117" s="57">
        <f>Albuquerque!$F$23*10^3</f>
        <v>0</v>
      </c>
      <c r="L117" s="57">
        <f>Seattle!$F$23*10^3</f>
        <v>0</v>
      </c>
      <c r="M117" s="57">
        <f>Chicago!$F$23*10^3</f>
        <v>0</v>
      </c>
      <c r="N117" s="57">
        <f>Boulder!$F$23*10^3</f>
        <v>0</v>
      </c>
      <c r="O117" s="57">
        <f>Minneapolis!$F$23*10^3</f>
        <v>0</v>
      </c>
      <c r="P117" s="57">
        <f>Helena!$F$23*10^3</f>
        <v>0</v>
      </c>
      <c r="Q117" s="57">
        <f>Duluth!$F$23*10^3</f>
        <v>0</v>
      </c>
      <c r="R117" s="57">
        <f>Fairbanks!$F$23*10^3</f>
        <v>0</v>
      </c>
    </row>
    <row r="118" spans="1:18">
      <c r="A118" s="51"/>
      <c r="B118" s="55" t="s">
        <v>90</v>
      </c>
      <c r="C118" s="57">
        <f>Miami!$F$24*10^3</f>
        <v>0</v>
      </c>
      <c r="D118" s="57">
        <f>Houston!$F$24*10^3</f>
        <v>0</v>
      </c>
      <c r="E118" s="57">
        <f>Phoenix!$F$24*10^3</f>
        <v>0</v>
      </c>
      <c r="F118" s="57">
        <f>Atlanta!$F$24*10^3</f>
        <v>0</v>
      </c>
      <c r="G118" s="57">
        <f>LosAngeles!$F$24*10^3</f>
        <v>0</v>
      </c>
      <c r="H118" s="57">
        <f>LasVegas!$F$24*10^3</f>
        <v>0</v>
      </c>
      <c r="I118" s="57">
        <f>SanFrancisco!$F$24*10^3</f>
        <v>0</v>
      </c>
      <c r="J118" s="57">
        <f>Baltimore!$F$24*10^3</f>
        <v>0</v>
      </c>
      <c r="K118" s="57">
        <f>Albuquerque!$F$24*10^3</f>
        <v>0</v>
      </c>
      <c r="L118" s="57">
        <f>Seattle!$F$24*10^3</f>
        <v>0</v>
      </c>
      <c r="M118" s="57">
        <f>Chicago!$F$24*10^3</f>
        <v>0</v>
      </c>
      <c r="N118" s="57">
        <f>Boulder!$F$24*10^3</f>
        <v>0</v>
      </c>
      <c r="O118" s="57">
        <f>Minneapolis!$F$24*10^3</f>
        <v>0</v>
      </c>
      <c r="P118" s="57">
        <f>Helena!$F$24*10^3</f>
        <v>0</v>
      </c>
      <c r="Q118" s="57">
        <f>Duluth!$F$24*10^3</f>
        <v>0</v>
      </c>
      <c r="R118" s="57">
        <f>Fairbanks!$F$24*10^3</f>
        <v>0</v>
      </c>
    </row>
    <row r="119" spans="1:18">
      <c r="A119" s="51"/>
      <c r="B119" s="55" t="s">
        <v>91</v>
      </c>
      <c r="C119" s="57">
        <f>Miami!$F$25*10^3</f>
        <v>0</v>
      </c>
      <c r="D119" s="57">
        <f>Houston!$F$25*10^3</f>
        <v>0</v>
      </c>
      <c r="E119" s="57">
        <f>Phoenix!$F$25*10^3</f>
        <v>0</v>
      </c>
      <c r="F119" s="57">
        <f>Atlanta!$F$25*10^3</f>
        <v>0</v>
      </c>
      <c r="G119" s="57">
        <f>LosAngeles!$F$25*10^3</f>
        <v>0</v>
      </c>
      <c r="H119" s="57">
        <f>LasVegas!$F$25*10^3</f>
        <v>0</v>
      </c>
      <c r="I119" s="57">
        <f>SanFrancisco!$F$25*10^3</f>
        <v>0</v>
      </c>
      <c r="J119" s="57">
        <f>Baltimore!$F$25*10^3</f>
        <v>0</v>
      </c>
      <c r="K119" s="57">
        <f>Albuquerque!$F$25*10^3</f>
        <v>0</v>
      </c>
      <c r="L119" s="57">
        <f>Seattle!$F$25*10^3</f>
        <v>0</v>
      </c>
      <c r="M119" s="57">
        <f>Chicago!$F$25*10^3</f>
        <v>0</v>
      </c>
      <c r="N119" s="57">
        <f>Boulder!$F$25*10^3</f>
        <v>0</v>
      </c>
      <c r="O119" s="57">
        <f>Minneapolis!$F$25*10^3</f>
        <v>0</v>
      </c>
      <c r="P119" s="57">
        <f>Helena!$F$25*10^3</f>
        <v>0</v>
      </c>
      <c r="Q119" s="57">
        <f>Duluth!$F$25*10^3</f>
        <v>0</v>
      </c>
      <c r="R119" s="57">
        <f>Fairbanks!$F$25*10^3</f>
        <v>0</v>
      </c>
    </row>
    <row r="120" spans="1:18">
      <c r="A120" s="51"/>
      <c r="B120" s="55" t="s">
        <v>92</v>
      </c>
      <c r="C120" s="57">
        <f>Miami!$F$26*10^3</f>
        <v>0</v>
      </c>
      <c r="D120" s="57">
        <f>Houston!$F$26*10^3</f>
        <v>0</v>
      </c>
      <c r="E120" s="57">
        <f>Phoenix!$F$26*10^3</f>
        <v>0</v>
      </c>
      <c r="F120" s="57">
        <f>Atlanta!$F$26*10^3</f>
        <v>0</v>
      </c>
      <c r="G120" s="57">
        <f>LosAngeles!$F$26*10^3</f>
        <v>0</v>
      </c>
      <c r="H120" s="57">
        <f>LasVegas!$F$26*10^3</f>
        <v>0</v>
      </c>
      <c r="I120" s="57">
        <f>SanFrancisco!$F$26*10^3</f>
        <v>0</v>
      </c>
      <c r="J120" s="57">
        <f>Baltimore!$F$26*10^3</f>
        <v>0</v>
      </c>
      <c r="K120" s="57">
        <f>Albuquerque!$F$26*10^3</f>
        <v>0</v>
      </c>
      <c r="L120" s="57">
        <f>Seattle!$F$26*10^3</f>
        <v>0</v>
      </c>
      <c r="M120" s="57">
        <f>Chicago!$F$26*10^3</f>
        <v>0</v>
      </c>
      <c r="N120" s="57">
        <f>Boulder!$F$26*10^3</f>
        <v>0</v>
      </c>
      <c r="O120" s="57">
        <f>Minneapolis!$F$26*10^3</f>
        <v>0</v>
      </c>
      <c r="P120" s="57">
        <f>Helena!$F$26*10^3</f>
        <v>0</v>
      </c>
      <c r="Q120" s="57">
        <f>Duluth!$F$26*10^3</f>
        <v>0</v>
      </c>
      <c r="R120" s="57">
        <f>Fairbanks!$F$26*10^3</f>
        <v>0</v>
      </c>
    </row>
    <row r="121" spans="1:18">
      <c r="A121" s="51"/>
      <c r="B121" s="55" t="s">
        <v>93</v>
      </c>
      <c r="C121" s="57">
        <f>Miami!$F$28*10^3</f>
        <v>0</v>
      </c>
      <c r="D121" s="57">
        <f>Houston!$F$28*10^3</f>
        <v>0</v>
      </c>
      <c r="E121" s="57">
        <f>Phoenix!$F$28*10^3</f>
        <v>0</v>
      </c>
      <c r="F121" s="57">
        <f>Atlanta!$F$28*10^3</f>
        <v>0</v>
      </c>
      <c r="G121" s="57">
        <f>LosAngeles!$F$28*10^3</f>
        <v>0</v>
      </c>
      <c r="H121" s="57">
        <f>LasVegas!$F$28*10^3</f>
        <v>0</v>
      </c>
      <c r="I121" s="57">
        <f>SanFrancisco!$F$28*10^3</f>
        <v>0</v>
      </c>
      <c r="J121" s="57">
        <f>Baltimore!$F$28*10^3</f>
        <v>0</v>
      </c>
      <c r="K121" s="57">
        <f>Albuquerque!$F$28*10^3</f>
        <v>0</v>
      </c>
      <c r="L121" s="57">
        <f>Seattle!$F$28*10^3</f>
        <v>0</v>
      </c>
      <c r="M121" s="57">
        <f>Chicago!$F$28*10^3</f>
        <v>0</v>
      </c>
      <c r="N121" s="57">
        <f>Boulder!$F$28*10^3</f>
        <v>0</v>
      </c>
      <c r="O121" s="57">
        <f>Minneapolis!$F$28*10^3</f>
        <v>0</v>
      </c>
      <c r="P121" s="57">
        <f>Helena!$F$28*10^3</f>
        <v>0</v>
      </c>
      <c r="Q121" s="57">
        <f>Duluth!$F$28*10^3</f>
        <v>0</v>
      </c>
      <c r="R121" s="57">
        <f>Fairbanks!$F$28*10^3</f>
        <v>0</v>
      </c>
    </row>
    <row r="122" spans="1:18">
      <c r="A122" s="51"/>
      <c r="B122" s="54" t="s">
        <v>256</v>
      </c>
      <c r="C122" s="79">
        <f>Miami!$B$2*10^3</f>
        <v>2177280</v>
      </c>
      <c r="D122" s="79">
        <f>Houston!$B$2*10^3</f>
        <v>2465480</v>
      </c>
      <c r="E122" s="79">
        <f>Phoenix!$B$2*10^3</f>
        <v>2400840</v>
      </c>
      <c r="F122" s="79">
        <f>Atlanta!$B$2*10^3</f>
        <v>2497520</v>
      </c>
      <c r="G122" s="79">
        <f>LosAngeles!$B$2*10^3</f>
        <v>1969240</v>
      </c>
      <c r="H122" s="79">
        <f>LasVegas!$B$2*10^3</f>
        <v>2304880</v>
      </c>
      <c r="I122" s="79">
        <f>SanFrancisco!$B$2*10^3</f>
        <v>2269800</v>
      </c>
      <c r="J122" s="79">
        <f>Baltimore!$B$2*10^3</f>
        <v>2870270</v>
      </c>
      <c r="K122" s="79">
        <f>Albuquerque!$B$2*10^3</f>
        <v>2458160</v>
      </c>
      <c r="L122" s="79">
        <f>Seattle!$B$2*10^3</f>
        <v>2594250</v>
      </c>
      <c r="M122" s="79">
        <f>Chicago!$B$2*10^3</f>
        <v>3005160</v>
      </c>
      <c r="N122" s="79">
        <f>Boulder!$B$2*10^3</f>
        <v>2645260</v>
      </c>
      <c r="O122" s="79">
        <f>Minneapolis!$B$2*10^3</f>
        <v>3342190</v>
      </c>
      <c r="P122" s="79">
        <f>Helena!$B$2*10^3</f>
        <v>3059080</v>
      </c>
      <c r="Q122" s="79">
        <f>Duluth!$B$2*10^3</f>
        <v>3524910</v>
      </c>
      <c r="R122" s="79">
        <f>Fairbanks!$B$2*10^3</f>
        <v>4658450</v>
      </c>
    </row>
    <row r="123" spans="1:18">
      <c r="A123" s="54" t="s">
        <v>94</v>
      </c>
      <c r="B123" s="4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</row>
    <row r="124" spans="1:18">
      <c r="A124" s="51"/>
      <c r="B124" s="54" t="s">
        <v>262</v>
      </c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</row>
    <row r="125" spans="1:18">
      <c r="A125" s="51"/>
      <c r="B125" s="55" t="s">
        <v>166</v>
      </c>
      <c r="C125" s="80">
        <f>(Miami!$B$13*10^3)/Miami!$B$8</f>
        <v>0</v>
      </c>
      <c r="D125" s="80">
        <f>(Houston!$B$13*10^3)/Houston!$B$8</f>
        <v>0</v>
      </c>
      <c r="E125" s="80">
        <f>(Phoenix!$B$13*10^3)/Phoenix!$B$8</f>
        <v>0</v>
      </c>
      <c r="F125" s="80">
        <f>(Atlanta!$B$13*10^3)/Atlanta!$B$8</f>
        <v>0</v>
      </c>
      <c r="G125" s="80">
        <f>(LosAngeles!$B$13*10^3)/LosAngeles!$B$8</f>
        <v>0</v>
      </c>
      <c r="H125" s="80">
        <f>(LasVegas!$B$13*10^3)/LasVegas!$B$8</f>
        <v>0</v>
      </c>
      <c r="I125" s="80">
        <f>(SanFrancisco!$B$13*10^3)/SanFrancisco!$B$8</f>
        <v>0</v>
      </c>
      <c r="J125" s="80">
        <f>(Baltimore!$B$13*10^3)/Baltimore!$B$8</f>
        <v>0</v>
      </c>
      <c r="K125" s="80">
        <f>(Albuquerque!$B$13*10^3)/Albuquerque!$B$8</f>
        <v>0</v>
      </c>
      <c r="L125" s="80">
        <f>(Seattle!$B$13*10^3)/Seattle!$B$8</f>
        <v>0</v>
      </c>
      <c r="M125" s="80">
        <f>(Chicago!$B$13*10^3)/Chicago!$B$8</f>
        <v>0</v>
      </c>
      <c r="N125" s="80">
        <f>(Boulder!$B$13*10^3)/Boulder!$B$8</f>
        <v>0</v>
      </c>
      <c r="O125" s="80">
        <f>(Minneapolis!$B$13*10^3)/Minneapolis!$B$8</f>
        <v>0</v>
      </c>
      <c r="P125" s="80">
        <f>(Helena!$B$13*10^3)/Helena!$B$8</f>
        <v>0</v>
      </c>
      <c r="Q125" s="80">
        <f>(Duluth!$B$13*10^3)/Duluth!$B$8</f>
        <v>0</v>
      </c>
      <c r="R125" s="80">
        <f>(Fairbanks!$B$13*10^3)/Fairbanks!$B$8</f>
        <v>0</v>
      </c>
    </row>
    <row r="126" spans="1:18">
      <c r="A126" s="51"/>
      <c r="B126" s="55" t="s">
        <v>165</v>
      </c>
      <c r="C126" s="80">
        <f>(Miami!$B$14*10^3)/Miami!$B$8</f>
        <v>120.11183836826778</v>
      </c>
      <c r="D126" s="80">
        <f>(Houston!$B$14*10^3)/Houston!$B$8</f>
        <v>98.888239910561424</v>
      </c>
      <c r="E126" s="80">
        <f>(Phoenix!$B$14*10^3)/Phoenix!$B$8</f>
        <v>86.674735407521595</v>
      </c>
      <c r="F126" s="80">
        <f>(Atlanta!$B$14*10^3)/Atlanta!$B$8</f>
        <v>70.733954345378237</v>
      </c>
      <c r="G126" s="80">
        <f>(LosAngeles!$B$14*10^3)/LosAngeles!$B$8</f>
        <v>43.262099598770824</v>
      </c>
      <c r="H126" s="80">
        <f>(LasVegas!$B$14*10^3)/LasVegas!$B$8</f>
        <v>64.01401793187334</v>
      </c>
      <c r="I126" s="80">
        <f>(SanFrancisco!$B$14*10^3)/SanFrancisco!$B$8</f>
        <v>19.160248806247857</v>
      </c>
      <c r="J126" s="80">
        <f>(Baltimore!$B$14*10^3)/Baltimore!$B$8</f>
        <v>69.692243772316999</v>
      </c>
      <c r="K126" s="80">
        <f>(Albuquerque!$B$14*10^3)/Albuquerque!$B$8</f>
        <v>48.237823125974728</v>
      </c>
      <c r="L126" s="80">
        <f>(Seattle!$B$14*10^3)/Seattle!$B$8</f>
        <v>18.401546307948916</v>
      </c>
      <c r="M126" s="80">
        <f>(Chicago!$B$14*10^3)/Chicago!$B$8</f>
        <v>44.815633285763894</v>
      </c>
      <c r="N126" s="80">
        <f>(Boulder!$B$14*10^3)/Boulder!$B$8</f>
        <v>35.685110363113409</v>
      </c>
      <c r="O126" s="80">
        <f>(Minneapolis!$B$14*10^3)/Minneapolis!$B$8</f>
        <v>40.357754320891019</v>
      </c>
      <c r="P126" s="80">
        <f>(Helena!$B$14*10^3)/Helena!$B$8</f>
        <v>27.062396255461959</v>
      </c>
      <c r="Q126" s="80">
        <f>(Duluth!$B$14*10^3)/Duluth!$B$8</f>
        <v>24.029593411732595</v>
      </c>
      <c r="R126" s="80">
        <f>(Fairbanks!$B$14*10^3)/Fairbanks!$B$8</f>
        <v>19.46734267460695</v>
      </c>
    </row>
    <row r="127" spans="1:18">
      <c r="A127" s="51"/>
      <c r="B127" s="55" t="s">
        <v>167</v>
      </c>
      <c r="C127" s="80">
        <f>(Miami!$B$15*10^3)/Miami!$B$8</f>
        <v>110.90905806482692</v>
      </c>
      <c r="D127" s="80">
        <f>(Houston!$B$15*10^3)/Houston!$B$8</f>
        <v>110.90905806482692</v>
      </c>
      <c r="E127" s="80">
        <f>(Phoenix!$B$15*10^3)/Phoenix!$B$8</f>
        <v>110.90905806482692</v>
      </c>
      <c r="F127" s="80">
        <f>(Atlanta!$B$15*10^3)/Atlanta!$B$8</f>
        <v>110.90905806482692</v>
      </c>
      <c r="G127" s="80">
        <f>(LosAngeles!$B$15*10^3)/LosAngeles!$B$8</f>
        <v>110.90905806482692</v>
      </c>
      <c r="H127" s="80">
        <f>(LasVegas!$B$15*10^3)/LasVegas!$B$8</f>
        <v>110.90905806482692</v>
      </c>
      <c r="I127" s="80">
        <f>(SanFrancisco!$B$15*10^3)/SanFrancisco!$B$8</f>
        <v>110.90905806482692</v>
      </c>
      <c r="J127" s="80">
        <f>(Baltimore!$B$15*10^3)/Baltimore!$B$8</f>
        <v>110.90905806482692</v>
      </c>
      <c r="K127" s="80">
        <f>(Albuquerque!$B$15*10^3)/Albuquerque!$B$8</f>
        <v>110.90905806482692</v>
      </c>
      <c r="L127" s="80">
        <f>(Seattle!$B$15*10^3)/Seattle!$B$8</f>
        <v>110.90905806482692</v>
      </c>
      <c r="M127" s="80">
        <f>(Chicago!$B$15*10^3)/Chicago!$B$8</f>
        <v>110.90905806482692</v>
      </c>
      <c r="N127" s="80">
        <f>(Boulder!$B$15*10^3)/Boulder!$B$8</f>
        <v>110.90905806482692</v>
      </c>
      <c r="O127" s="80">
        <f>(Minneapolis!$B$15*10^3)/Minneapolis!$B$8</f>
        <v>110.90905806482692</v>
      </c>
      <c r="P127" s="80">
        <f>(Helena!$B$15*10^3)/Helena!$B$8</f>
        <v>110.90905806482692</v>
      </c>
      <c r="Q127" s="80">
        <f>(Duluth!$B$15*10^3)/Duluth!$B$8</f>
        <v>110.90905806482692</v>
      </c>
      <c r="R127" s="80">
        <f>(Fairbanks!$B$15*10^3)/Fairbanks!$B$8</f>
        <v>110.90905806482692</v>
      </c>
    </row>
    <row r="128" spans="1:18">
      <c r="A128" s="51"/>
      <c r="B128" s="55" t="s">
        <v>173</v>
      </c>
      <c r="C128" s="80">
        <f>(Miami!$B$16*10^3)/Miami!$B$8</f>
        <v>8.622714107651456</v>
      </c>
      <c r="D128" s="80">
        <f>(Houston!$B$16*10^3)/Houston!$B$8</f>
        <v>8.6066569119202612</v>
      </c>
      <c r="E128" s="80">
        <f>(Phoenix!$B$16*10^3)/Phoenix!$B$8</f>
        <v>8.604649762453862</v>
      </c>
      <c r="F128" s="80">
        <f>(Atlanta!$B$16*10^3)/Atlanta!$B$8</f>
        <v>8.6186998087186559</v>
      </c>
      <c r="G128" s="80">
        <f>(LosAngeles!$B$16*10^3)/LosAngeles!$B$8</f>
        <v>8.6166926592522568</v>
      </c>
      <c r="H128" s="80">
        <f>(LasVegas!$B$16*10^3)/LasVegas!$B$8</f>
        <v>8.6086640613866603</v>
      </c>
      <c r="I128" s="80">
        <f>(SanFrancisco!$B$16*10^3)/SanFrancisco!$B$8</f>
        <v>8.600635463521062</v>
      </c>
      <c r="J128" s="80">
        <f>(Baltimore!$B$16*10^3)/Baltimore!$B$8</f>
        <v>8.6086640613866603</v>
      </c>
      <c r="K128" s="80">
        <f>(Albuquerque!$B$16*10^3)/Albuquerque!$B$8</f>
        <v>8.6066569119202612</v>
      </c>
      <c r="L128" s="80">
        <f>(Seattle!$B$16*10^3)/Seattle!$B$8</f>
        <v>8.5946140151218646</v>
      </c>
      <c r="M128" s="80">
        <f>(Chicago!$B$16*10^3)/Chicago!$B$8</f>
        <v>8.5966211645882638</v>
      </c>
      <c r="N128" s="80">
        <f>(Boulder!$B$16*10^3)/Boulder!$B$8</f>
        <v>8.5986283140546629</v>
      </c>
      <c r="O128" s="80">
        <f>(Minneapolis!$B$16*10^3)/Minneapolis!$B$8</f>
        <v>8.604649762453862</v>
      </c>
      <c r="P128" s="80">
        <f>(Helena!$B$16*10^3)/Helena!$B$8</f>
        <v>8.5926068656554655</v>
      </c>
      <c r="Q128" s="80">
        <f>(Duluth!$B$16*10^3)/Duluth!$B$8</f>
        <v>8.5905997161890664</v>
      </c>
      <c r="R128" s="80">
        <f>(Fairbanks!$B$16*10^3)/Fairbanks!$B$8</f>
        <v>8.5404209795290829</v>
      </c>
    </row>
    <row r="129" spans="1:18">
      <c r="A129" s="51"/>
      <c r="B129" s="55" t="s">
        <v>168</v>
      </c>
      <c r="C129" s="80">
        <f>(Miami!$B$17*10^3)/Miami!$B$8</f>
        <v>161.78427558965035</v>
      </c>
      <c r="D129" s="80">
        <f>(Houston!$B$17*10^3)/Houston!$B$8</f>
        <v>161.78427558965035</v>
      </c>
      <c r="E129" s="80">
        <f>(Phoenix!$B$17*10^3)/Phoenix!$B$8</f>
        <v>161.78427558965035</v>
      </c>
      <c r="F129" s="80">
        <f>(Atlanta!$B$17*10^3)/Atlanta!$B$8</f>
        <v>161.78427558965035</v>
      </c>
      <c r="G129" s="80">
        <f>(LosAngeles!$B$17*10^3)/LosAngeles!$B$8</f>
        <v>161.78427558965035</v>
      </c>
      <c r="H129" s="80">
        <f>(LasVegas!$B$17*10^3)/LasVegas!$B$8</f>
        <v>161.78427558965035</v>
      </c>
      <c r="I129" s="80">
        <f>(SanFrancisco!$B$17*10^3)/SanFrancisco!$B$8</f>
        <v>161.78427558965035</v>
      </c>
      <c r="J129" s="80">
        <f>(Baltimore!$B$17*10^3)/Baltimore!$B$8</f>
        <v>161.78427558965035</v>
      </c>
      <c r="K129" s="80">
        <f>(Albuquerque!$B$17*10^3)/Albuquerque!$B$8</f>
        <v>161.78427558965035</v>
      </c>
      <c r="L129" s="80">
        <f>(Seattle!$B$17*10^3)/Seattle!$B$8</f>
        <v>161.78427558965035</v>
      </c>
      <c r="M129" s="80">
        <f>(Chicago!$B$17*10^3)/Chicago!$B$8</f>
        <v>161.78427558965035</v>
      </c>
      <c r="N129" s="80">
        <f>(Boulder!$B$17*10^3)/Boulder!$B$8</f>
        <v>161.78427558965035</v>
      </c>
      <c r="O129" s="80">
        <f>(Minneapolis!$B$17*10^3)/Minneapolis!$B$8</f>
        <v>161.78427558965035</v>
      </c>
      <c r="P129" s="80">
        <f>(Helena!$B$17*10^3)/Helena!$B$8</f>
        <v>161.78427558965035</v>
      </c>
      <c r="Q129" s="80">
        <f>(Duluth!$B$17*10^3)/Duluth!$B$8</f>
        <v>161.78427558965035</v>
      </c>
      <c r="R129" s="80">
        <f>(Fairbanks!$B$17*10^3)/Fairbanks!$B$8</f>
        <v>161.78427558965035</v>
      </c>
    </row>
    <row r="130" spans="1:18">
      <c r="A130" s="51"/>
      <c r="B130" s="55" t="s">
        <v>174</v>
      </c>
      <c r="C130" s="80">
        <f>(Miami!$B$18*10^3)/Miami!$B$8</f>
        <v>0</v>
      </c>
      <c r="D130" s="80">
        <f>(Houston!$B$18*10^3)/Houston!$B$8</f>
        <v>0</v>
      </c>
      <c r="E130" s="80">
        <f>(Phoenix!$B$18*10^3)/Phoenix!$B$8</f>
        <v>0</v>
      </c>
      <c r="F130" s="80">
        <f>(Atlanta!$B$18*10^3)/Atlanta!$B$8</f>
        <v>0</v>
      </c>
      <c r="G130" s="80">
        <f>(LosAngeles!$B$18*10^3)/LosAngeles!$B$8</f>
        <v>0</v>
      </c>
      <c r="H130" s="80">
        <f>(LasVegas!$B$18*10^3)/LasVegas!$B$8</f>
        <v>0</v>
      </c>
      <c r="I130" s="80">
        <f>(SanFrancisco!$B$18*10^3)/SanFrancisco!$B$8</f>
        <v>0</v>
      </c>
      <c r="J130" s="80">
        <f>(Baltimore!$B$18*10^3)/Baltimore!$B$8</f>
        <v>0</v>
      </c>
      <c r="K130" s="80">
        <f>(Albuquerque!$B$18*10^3)/Albuquerque!$B$8</f>
        <v>0</v>
      </c>
      <c r="L130" s="80">
        <f>(Seattle!$B$18*10^3)/Seattle!$B$8</f>
        <v>0</v>
      </c>
      <c r="M130" s="80">
        <f>(Chicago!$B$18*10^3)/Chicago!$B$8</f>
        <v>0</v>
      </c>
      <c r="N130" s="80">
        <f>(Boulder!$B$18*10^3)/Boulder!$B$8</f>
        <v>0</v>
      </c>
      <c r="O130" s="80">
        <f>(Minneapolis!$B$18*10^3)/Minneapolis!$B$8</f>
        <v>0</v>
      </c>
      <c r="P130" s="80">
        <f>(Helena!$B$18*10^3)/Helena!$B$8</f>
        <v>0</v>
      </c>
      <c r="Q130" s="80">
        <f>(Duluth!$B$18*10^3)/Duluth!$B$8</f>
        <v>0</v>
      </c>
      <c r="R130" s="80">
        <f>(Fairbanks!$B$18*10^3)/Fairbanks!$B$8</f>
        <v>0</v>
      </c>
    </row>
    <row r="131" spans="1:18">
      <c r="A131" s="51"/>
      <c r="B131" s="55" t="s">
        <v>169</v>
      </c>
      <c r="C131" s="80">
        <f>(Miami!$B$19*10^3)/Miami!$B$8</f>
        <v>21.49255648620386</v>
      </c>
      <c r="D131" s="80">
        <f>(Houston!$B$19*10^3)/Houston!$B$8</f>
        <v>21.319941632093517</v>
      </c>
      <c r="E131" s="80">
        <f>(Phoenix!$B$19*10^3)/Phoenix!$B$8</f>
        <v>25.207790148508991</v>
      </c>
      <c r="F131" s="80">
        <f>(Atlanta!$B$19*10^3)/Atlanta!$B$8</f>
        <v>20.643532261916949</v>
      </c>
      <c r="G131" s="80">
        <f>(LosAngeles!$B$19*10^3)/LosAngeles!$B$8</f>
        <v>17.450157460875641</v>
      </c>
      <c r="H131" s="80">
        <f>(LasVegas!$B$19*10^3)/LasVegas!$B$8</f>
        <v>23.987443272938208</v>
      </c>
      <c r="I131" s="80">
        <f>(SanFrancisco!$B$19*10^3)/SanFrancisco!$B$8</f>
        <v>16.528875855798354</v>
      </c>
      <c r="J131" s="80">
        <f>(Baltimore!$B$19*10^3)/Baltimore!$B$8</f>
        <v>22.831325180292204</v>
      </c>
      <c r="K131" s="80">
        <f>(Albuquerque!$B$19*10^3)/Albuquerque!$B$8</f>
        <v>24.611666756988395</v>
      </c>
      <c r="L131" s="80">
        <f>(Seattle!$B$19*10^3)/Seattle!$B$8</f>
        <v>19.611857436187702</v>
      </c>
      <c r="M131" s="80">
        <f>(Chicago!$B$19*10^3)/Chicago!$B$8</f>
        <v>22.738996304837833</v>
      </c>
      <c r="N131" s="80">
        <f>(Boulder!$B$19*10^3)/Boulder!$B$8</f>
        <v>22.823296582426604</v>
      </c>
      <c r="O131" s="80">
        <f>(Minneapolis!$B$19*10^3)/Minneapolis!$B$8</f>
        <v>23.696406600310308</v>
      </c>
      <c r="P131" s="80">
        <f>(Helena!$B$19*10^3)/Helena!$B$8</f>
        <v>22.185023052111625</v>
      </c>
      <c r="Q131" s="80">
        <f>(Duluth!$B$19*10^3)/Duluth!$B$8</f>
        <v>23.967371778274213</v>
      </c>
      <c r="R131" s="80">
        <f>(Fairbanks!$B$19*10^3)/Fairbanks!$B$8</f>
        <v>24.583566664458804</v>
      </c>
    </row>
    <row r="132" spans="1:18">
      <c r="A132" s="51"/>
      <c r="B132" s="55" t="s">
        <v>175</v>
      </c>
      <c r="C132" s="80">
        <f>(Miami!$B$20*10^3)/Miami!$B$8</f>
        <v>6.222163345837875E-2</v>
      </c>
      <c r="D132" s="80">
        <f>(Houston!$B$20*10^3)/Houston!$B$8</f>
        <v>0.17662915304313967</v>
      </c>
      <c r="E132" s="80">
        <f>(Phoenix!$B$20*10^3)/Phoenix!$B$8</f>
        <v>0.15455050891274721</v>
      </c>
      <c r="F132" s="80">
        <f>(Atlanta!$B$20*10^3)/Atlanta!$B$8</f>
        <v>0.22680788970312254</v>
      </c>
      <c r="G132" s="80">
        <f>(LosAngeles!$B$20*10^3)/LosAngeles!$B$8</f>
        <v>0.10838607118556298</v>
      </c>
      <c r="H132" s="80">
        <f>(LasVegas!$B$20*10^3)/LasVegas!$B$8</f>
        <v>0.16458625624474379</v>
      </c>
      <c r="I132" s="80">
        <f>(SanFrancisco!$B$20*10^3)/SanFrancisco!$B$8</f>
        <v>0.24085793596791774</v>
      </c>
      <c r="J132" s="80">
        <f>(Baltimore!$B$20*10^3)/Baltimore!$B$8</f>
        <v>0.34322255875428276</v>
      </c>
      <c r="K132" s="80">
        <f>(Albuquerque!$B$20*10^3)/Albuquerque!$B$8</f>
        <v>0.24487223490071638</v>
      </c>
      <c r="L132" s="80">
        <f>(Seattle!$B$20*10^3)/Seattle!$B$8</f>
        <v>0.32515821355668895</v>
      </c>
      <c r="M132" s="80">
        <f>(Chicago!$B$20*10^3)/Chicago!$B$8</f>
        <v>0.44960148047344645</v>
      </c>
      <c r="N132" s="80">
        <f>(Boulder!$B$20*10^3)/Boulder!$B$8</f>
        <v>0.35727260501907798</v>
      </c>
      <c r="O132" s="80">
        <f>(Minneapolis!$B$20*10^3)/Minneapolis!$B$8</f>
        <v>0.64028067978138137</v>
      </c>
      <c r="P132" s="80">
        <f>(Helena!$B$20*10^3)/Helena!$B$8</f>
        <v>0.55397325272621079</v>
      </c>
      <c r="Q132" s="80">
        <f>(Duluth!$B$20*10^3)/Duluth!$B$8</f>
        <v>0.76673109616453816</v>
      </c>
      <c r="R132" s="80">
        <f>(Fairbanks!$B$20*10^3)/Fairbanks!$B$8</f>
        <v>1.3648616371515339</v>
      </c>
    </row>
    <row r="133" spans="1:18">
      <c r="A133" s="51"/>
      <c r="B133" s="55" t="s">
        <v>176</v>
      </c>
      <c r="C133" s="80">
        <f>(Miami!$B$21*10^3)/Miami!$B$8</f>
        <v>0</v>
      </c>
      <c r="D133" s="80">
        <f>(Houston!$B$21*10^3)/Houston!$B$8</f>
        <v>0</v>
      </c>
      <c r="E133" s="80">
        <f>(Phoenix!$B$21*10^3)/Phoenix!$B$8</f>
        <v>0</v>
      </c>
      <c r="F133" s="80">
        <f>(Atlanta!$B$21*10^3)/Atlanta!$B$8</f>
        <v>0</v>
      </c>
      <c r="G133" s="80">
        <f>(LosAngeles!$B$21*10^3)/LosAngeles!$B$8</f>
        <v>0</v>
      </c>
      <c r="H133" s="80">
        <f>(LasVegas!$B$21*10^3)/LasVegas!$B$8</f>
        <v>0</v>
      </c>
      <c r="I133" s="80">
        <f>(SanFrancisco!$B$21*10^3)/SanFrancisco!$B$8</f>
        <v>0</v>
      </c>
      <c r="J133" s="80">
        <f>(Baltimore!$B$21*10^3)/Baltimore!$B$8</f>
        <v>0</v>
      </c>
      <c r="K133" s="80">
        <f>(Albuquerque!$B$21*10^3)/Albuquerque!$B$8</f>
        <v>0</v>
      </c>
      <c r="L133" s="80">
        <f>(Seattle!$B$21*10^3)/Seattle!$B$8</f>
        <v>0</v>
      </c>
      <c r="M133" s="80">
        <f>(Chicago!$B$21*10^3)/Chicago!$B$8</f>
        <v>0</v>
      </c>
      <c r="N133" s="80">
        <f>(Boulder!$B$21*10^3)/Boulder!$B$8</f>
        <v>0</v>
      </c>
      <c r="O133" s="80">
        <f>(Minneapolis!$B$21*10^3)/Minneapolis!$B$8</f>
        <v>0</v>
      </c>
      <c r="P133" s="80">
        <f>(Helena!$B$21*10^3)/Helena!$B$8</f>
        <v>0</v>
      </c>
      <c r="Q133" s="80">
        <f>(Duluth!$B$21*10^3)/Duluth!$B$8</f>
        <v>0</v>
      </c>
      <c r="R133" s="80">
        <f>(Fairbanks!$B$21*10^3)/Fairbanks!$B$8</f>
        <v>0</v>
      </c>
    </row>
    <row r="134" spans="1:18">
      <c r="A134" s="51"/>
      <c r="B134" s="55" t="s">
        <v>177</v>
      </c>
      <c r="C134" s="80">
        <f>(Miami!$B$22*10^3)/Miami!$B$8</f>
        <v>0</v>
      </c>
      <c r="D134" s="80">
        <f>(Houston!$B$22*10^3)/Houston!$B$8</f>
        <v>0</v>
      </c>
      <c r="E134" s="80">
        <f>(Phoenix!$B$22*10^3)/Phoenix!$B$8</f>
        <v>0</v>
      </c>
      <c r="F134" s="80">
        <f>(Atlanta!$B$22*10^3)/Atlanta!$B$8</f>
        <v>0</v>
      </c>
      <c r="G134" s="80">
        <f>(LosAngeles!$B$22*10^3)/LosAngeles!$B$8</f>
        <v>0</v>
      </c>
      <c r="H134" s="80">
        <f>(LasVegas!$B$22*10^3)/LasVegas!$B$8</f>
        <v>0</v>
      </c>
      <c r="I134" s="80">
        <f>(SanFrancisco!$B$22*10^3)/SanFrancisco!$B$8</f>
        <v>0</v>
      </c>
      <c r="J134" s="80">
        <f>(Baltimore!$B$22*10^3)/Baltimore!$B$8</f>
        <v>0</v>
      </c>
      <c r="K134" s="80">
        <f>(Albuquerque!$B$22*10^3)/Albuquerque!$B$8</f>
        <v>0</v>
      </c>
      <c r="L134" s="80">
        <f>(Seattle!$B$22*10^3)/Seattle!$B$8</f>
        <v>0</v>
      </c>
      <c r="M134" s="80">
        <f>(Chicago!$B$22*10^3)/Chicago!$B$8</f>
        <v>0</v>
      </c>
      <c r="N134" s="80">
        <f>(Boulder!$B$22*10^3)/Boulder!$B$8</f>
        <v>0</v>
      </c>
      <c r="O134" s="80">
        <f>(Minneapolis!$B$22*10^3)/Minneapolis!$B$8</f>
        <v>0</v>
      </c>
      <c r="P134" s="80">
        <f>(Helena!$B$22*10^3)/Helena!$B$8</f>
        <v>0</v>
      </c>
      <c r="Q134" s="80">
        <f>(Duluth!$B$22*10^3)/Duluth!$B$8</f>
        <v>0</v>
      </c>
      <c r="R134" s="80">
        <f>(Fairbanks!$B$22*10^3)/Fairbanks!$B$8</f>
        <v>0</v>
      </c>
    </row>
    <row r="135" spans="1:18">
      <c r="A135" s="51"/>
      <c r="B135" s="55" t="s">
        <v>178</v>
      </c>
      <c r="C135" s="80">
        <f>(Miami!$B$23*10^3)/Miami!$B$8</f>
        <v>0</v>
      </c>
      <c r="D135" s="80">
        <f>(Houston!$B$23*10^3)/Houston!$B$8</f>
        <v>0</v>
      </c>
      <c r="E135" s="80">
        <f>(Phoenix!$B$23*10^3)/Phoenix!$B$8</f>
        <v>0</v>
      </c>
      <c r="F135" s="80">
        <f>(Atlanta!$B$23*10^3)/Atlanta!$B$8</f>
        <v>0</v>
      </c>
      <c r="G135" s="80">
        <f>(LosAngeles!$B$23*10^3)/LosAngeles!$B$8</f>
        <v>0</v>
      </c>
      <c r="H135" s="80">
        <f>(LasVegas!$B$23*10^3)/LasVegas!$B$8</f>
        <v>0</v>
      </c>
      <c r="I135" s="80">
        <f>(SanFrancisco!$B$23*10^3)/SanFrancisco!$B$8</f>
        <v>0</v>
      </c>
      <c r="J135" s="80">
        <f>(Baltimore!$B$23*10^3)/Baltimore!$B$8</f>
        <v>0</v>
      </c>
      <c r="K135" s="80">
        <f>(Albuquerque!$B$23*10^3)/Albuquerque!$B$8</f>
        <v>0</v>
      </c>
      <c r="L135" s="80">
        <f>(Seattle!$B$23*10^3)/Seattle!$B$8</f>
        <v>0</v>
      </c>
      <c r="M135" s="80">
        <f>(Chicago!$B$23*10^3)/Chicago!$B$8</f>
        <v>0</v>
      </c>
      <c r="N135" s="80">
        <f>(Boulder!$B$23*10^3)/Boulder!$B$8</f>
        <v>0</v>
      </c>
      <c r="O135" s="80">
        <f>(Minneapolis!$B$23*10^3)/Minneapolis!$B$8</f>
        <v>0</v>
      </c>
      <c r="P135" s="80">
        <f>(Helena!$B$23*10^3)/Helena!$B$8</f>
        <v>0</v>
      </c>
      <c r="Q135" s="80">
        <f>(Duluth!$B$23*10^3)/Duluth!$B$8</f>
        <v>0</v>
      </c>
      <c r="R135" s="80">
        <f>(Fairbanks!$B$23*10^3)/Fairbanks!$B$8</f>
        <v>0</v>
      </c>
    </row>
    <row r="136" spans="1:18">
      <c r="A136" s="51"/>
      <c r="B136" s="55" t="s">
        <v>179</v>
      </c>
      <c r="C136" s="80">
        <f>(Miami!$B$24*10^3)/Miami!$B$8</f>
        <v>0</v>
      </c>
      <c r="D136" s="80">
        <f>(Houston!$B$24*10^3)/Houston!$B$8</f>
        <v>0</v>
      </c>
      <c r="E136" s="80">
        <f>(Phoenix!$B$24*10^3)/Phoenix!$B$8</f>
        <v>0</v>
      </c>
      <c r="F136" s="80">
        <f>(Atlanta!$B$24*10^3)/Atlanta!$B$8</f>
        <v>0</v>
      </c>
      <c r="G136" s="80">
        <f>(LosAngeles!$B$24*10^3)/LosAngeles!$B$8</f>
        <v>0</v>
      </c>
      <c r="H136" s="80">
        <f>(LasVegas!$B$24*10^3)/LasVegas!$B$8</f>
        <v>0</v>
      </c>
      <c r="I136" s="80">
        <f>(SanFrancisco!$B$24*10^3)/SanFrancisco!$B$8</f>
        <v>0</v>
      </c>
      <c r="J136" s="80">
        <f>(Baltimore!$B$24*10^3)/Baltimore!$B$8</f>
        <v>0</v>
      </c>
      <c r="K136" s="80">
        <f>(Albuquerque!$B$24*10^3)/Albuquerque!$B$8</f>
        <v>0</v>
      </c>
      <c r="L136" s="80">
        <f>(Seattle!$B$24*10^3)/Seattle!$B$8</f>
        <v>0</v>
      </c>
      <c r="M136" s="80">
        <f>(Chicago!$B$24*10^3)/Chicago!$B$8</f>
        <v>0</v>
      </c>
      <c r="N136" s="80">
        <f>(Boulder!$B$24*10^3)/Boulder!$B$8</f>
        <v>0</v>
      </c>
      <c r="O136" s="80">
        <f>(Minneapolis!$B$24*10^3)/Minneapolis!$B$8</f>
        <v>0</v>
      </c>
      <c r="P136" s="80">
        <f>(Helena!$B$24*10^3)/Helena!$B$8</f>
        <v>0</v>
      </c>
      <c r="Q136" s="80">
        <f>(Duluth!$B$24*10^3)/Duluth!$B$8</f>
        <v>0</v>
      </c>
      <c r="R136" s="80">
        <f>(Fairbanks!$B$24*10^3)/Fairbanks!$B$8</f>
        <v>0</v>
      </c>
    </row>
    <row r="137" spans="1:18">
      <c r="A137" s="51"/>
      <c r="B137" s="55" t="s">
        <v>170</v>
      </c>
      <c r="C137" s="80">
        <f>(Miami!$B$25*10^3)/Miami!$B$8</f>
        <v>0</v>
      </c>
      <c r="D137" s="80">
        <f>(Houston!$B$25*10^3)/Houston!$B$8</f>
        <v>0</v>
      </c>
      <c r="E137" s="80">
        <f>(Phoenix!$B$25*10^3)/Phoenix!$B$8</f>
        <v>0</v>
      </c>
      <c r="F137" s="80">
        <f>(Atlanta!$B$25*10^3)/Atlanta!$B$8</f>
        <v>0</v>
      </c>
      <c r="G137" s="80">
        <f>(LosAngeles!$B$25*10^3)/LosAngeles!$B$8</f>
        <v>0</v>
      </c>
      <c r="H137" s="80">
        <f>(LasVegas!$B$25*10^3)/LasVegas!$B$8</f>
        <v>0</v>
      </c>
      <c r="I137" s="80">
        <f>(SanFrancisco!$B$25*10^3)/SanFrancisco!$B$8</f>
        <v>0</v>
      </c>
      <c r="J137" s="80">
        <f>(Baltimore!$B$25*10^3)/Baltimore!$B$8</f>
        <v>0</v>
      </c>
      <c r="K137" s="80">
        <f>(Albuquerque!$B$25*10^3)/Albuquerque!$B$8</f>
        <v>0</v>
      </c>
      <c r="L137" s="80">
        <f>(Seattle!$B$25*10^3)/Seattle!$B$8</f>
        <v>0</v>
      </c>
      <c r="M137" s="80">
        <f>(Chicago!$B$25*10^3)/Chicago!$B$8</f>
        <v>0</v>
      </c>
      <c r="N137" s="80">
        <f>(Boulder!$B$25*10^3)/Boulder!$B$8</f>
        <v>0</v>
      </c>
      <c r="O137" s="80">
        <f>(Minneapolis!$B$25*10^3)/Minneapolis!$B$8</f>
        <v>0</v>
      </c>
      <c r="P137" s="80">
        <f>(Helena!$B$25*10^3)/Helena!$B$8</f>
        <v>0</v>
      </c>
      <c r="Q137" s="80">
        <f>(Duluth!$B$25*10^3)/Duluth!$B$8</f>
        <v>0</v>
      </c>
      <c r="R137" s="80">
        <f>(Fairbanks!$B$25*10^3)/Fairbanks!$B$8</f>
        <v>0</v>
      </c>
    </row>
    <row r="138" spans="1:18">
      <c r="A138" s="51"/>
      <c r="B138" s="55" t="s">
        <v>180</v>
      </c>
      <c r="C138" s="80">
        <f>(Miami!$B$26*10^3)/Miami!$B$8</f>
        <v>0</v>
      </c>
      <c r="D138" s="80">
        <f>(Houston!$B$26*10^3)/Houston!$B$8</f>
        <v>0</v>
      </c>
      <c r="E138" s="80">
        <f>(Phoenix!$B$26*10^3)/Phoenix!$B$8</f>
        <v>0</v>
      </c>
      <c r="F138" s="80">
        <f>(Atlanta!$B$26*10^3)/Atlanta!$B$8</f>
        <v>0</v>
      </c>
      <c r="G138" s="80">
        <f>(LosAngeles!$B$26*10^3)/LosAngeles!$B$8</f>
        <v>0</v>
      </c>
      <c r="H138" s="80">
        <f>(LasVegas!$B$26*10^3)/LasVegas!$B$8</f>
        <v>0</v>
      </c>
      <c r="I138" s="80">
        <f>(SanFrancisco!$B$26*10^3)/SanFrancisco!$B$8</f>
        <v>0</v>
      </c>
      <c r="J138" s="80">
        <f>(Baltimore!$B$26*10^3)/Baltimore!$B$8</f>
        <v>0</v>
      </c>
      <c r="K138" s="80">
        <f>(Albuquerque!$B$26*10^3)/Albuquerque!$B$8</f>
        <v>0</v>
      </c>
      <c r="L138" s="80">
        <f>(Seattle!$B$26*10^3)/Seattle!$B$8</f>
        <v>0</v>
      </c>
      <c r="M138" s="80">
        <f>(Chicago!$B$26*10^3)/Chicago!$B$8</f>
        <v>0</v>
      </c>
      <c r="N138" s="80">
        <f>(Boulder!$B$26*10^3)/Boulder!$B$8</f>
        <v>0</v>
      </c>
      <c r="O138" s="80">
        <f>(Minneapolis!$B$26*10^3)/Minneapolis!$B$8</f>
        <v>0</v>
      </c>
      <c r="P138" s="80">
        <f>(Helena!$B$26*10^3)/Helena!$B$8</f>
        <v>0</v>
      </c>
      <c r="Q138" s="80">
        <f>(Duluth!$B$26*10^3)/Duluth!$B$8</f>
        <v>0</v>
      </c>
      <c r="R138" s="80">
        <f>(Fairbanks!$B$26*10^3)/Fairbanks!$B$8</f>
        <v>0</v>
      </c>
    </row>
    <row r="139" spans="1:18">
      <c r="A139" s="51"/>
      <c r="B139" s="55" t="s">
        <v>93</v>
      </c>
      <c r="C139" s="80">
        <f>(Miami!$B$28*10^3)/Miami!$B$8</f>
        <v>422.98266425005875</v>
      </c>
      <c r="D139" s="80">
        <f>(Houston!$B$28*10^3)/Houston!$B$8</f>
        <v>401.68279411262921</v>
      </c>
      <c r="E139" s="80">
        <f>(Phoenix!$B$28*10^3)/Phoenix!$B$8</f>
        <v>393.33505948187445</v>
      </c>
      <c r="F139" s="80">
        <f>(Atlanta!$B$28*10^3)/Atlanta!$B$8</f>
        <v>372.91833510966063</v>
      </c>
      <c r="G139" s="80">
        <f>(LosAngeles!$B$28*10^3)/LosAngeles!$B$8</f>
        <v>342.13066944456153</v>
      </c>
      <c r="H139" s="80">
        <f>(LasVegas!$B$28*10^3)/LasVegas!$B$8</f>
        <v>369.46804517692021</v>
      </c>
      <c r="I139" s="80">
        <f>(SanFrancisco!$B$28*10^3)/SanFrancisco!$B$8</f>
        <v>317.22395171601244</v>
      </c>
      <c r="J139" s="80">
        <f>(Baltimore!$B$28*10^3)/Baltimore!$B$8</f>
        <v>374.16678207776101</v>
      </c>
      <c r="K139" s="80">
        <f>(Albuquerque!$B$28*10^3)/Albuquerque!$B$8</f>
        <v>354.39435268426138</v>
      </c>
      <c r="L139" s="80">
        <f>(Seattle!$B$28*10^3)/Seattle!$B$8</f>
        <v>319.62450247782607</v>
      </c>
      <c r="M139" s="80">
        <f>(Chicago!$B$28*10^3)/Chicago!$B$8</f>
        <v>349.29418589014068</v>
      </c>
      <c r="N139" s="80">
        <f>(Boulder!$B$28*10^3)/Boulder!$B$8</f>
        <v>340.15563436962464</v>
      </c>
      <c r="O139" s="80">
        <f>(Minneapolis!$B$28*10^3)/Minneapolis!$B$8</f>
        <v>345.99041786844742</v>
      </c>
      <c r="P139" s="80">
        <f>(Helena!$B$28*10^3)/Helena!$B$8</f>
        <v>331.08532593096612</v>
      </c>
      <c r="Q139" s="80">
        <f>(Duluth!$B$28*10^3)/Duluth!$B$8</f>
        <v>330.04562250737126</v>
      </c>
      <c r="R139" s="80">
        <f>(Fairbanks!$B$28*10^3)/Fairbanks!$B$8</f>
        <v>326.64751846075723</v>
      </c>
    </row>
    <row r="140" spans="1:18">
      <c r="A140" s="51"/>
      <c r="B140" s="54" t="s">
        <v>263</v>
      </c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</row>
    <row r="141" spans="1:18">
      <c r="A141" s="51"/>
      <c r="B141" s="55" t="s">
        <v>164</v>
      </c>
      <c r="C141" s="80">
        <f>(Miami!$C$13*10^3)/Miami!$B$8</f>
        <v>8.4601350008731107</v>
      </c>
      <c r="D141" s="80">
        <f>(Houston!$C$13*10^3)/Houston!$B$8</f>
        <v>86.815235870169545</v>
      </c>
      <c r="E141" s="80">
        <f>(Phoenix!$C$13*10^3)/Phoenix!$B$8</f>
        <v>82.646386428458172</v>
      </c>
      <c r="F141" s="80">
        <f>(Atlanta!$C$13*10^3)/Atlanta!$B$8</f>
        <v>121.24587781678339</v>
      </c>
      <c r="G141" s="80">
        <f>(LosAngeles!$C$13*10^3)/LosAngeles!$B$8</f>
        <v>46.146373381986642</v>
      </c>
      <c r="H141" s="80">
        <f>(LasVegas!$C$13*10^3)/LasVegas!$B$8</f>
        <v>86.704842649517587</v>
      </c>
      <c r="I141" s="80">
        <f>(SanFrancisco!$C$13*10^3)/SanFrancisco!$B$8</f>
        <v>130.72765189605374</v>
      </c>
      <c r="J141" s="80">
        <f>(Baltimore!$C$13*10^3)/Baltimore!$B$8</f>
        <v>194.21579666773047</v>
      </c>
      <c r="K141" s="80">
        <f>(Albuquerque!$C$13*10^3)/Albuquerque!$B$8</f>
        <v>131.38398977156632</v>
      </c>
      <c r="L141" s="80">
        <f>(Seattle!$C$13*10^3)/Seattle!$B$8</f>
        <v>193.04161422988687</v>
      </c>
      <c r="M141" s="80">
        <f>(Chicago!$C$13*10^3)/Chicago!$B$8</f>
        <v>245.63495169794811</v>
      </c>
      <c r="N141" s="80">
        <f>(Boulder!$C$13*10^3)/Boulder!$B$8</f>
        <v>182.56228686581605</v>
      </c>
      <c r="O141" s="80">
        <f>(Minneapolis!$C$13*10^3)/Minneapolis!$B$8</f>
        <v>316.13005525682485</v>
      </c>
      <c r="P141" s="80">
        <f>(Helena!$C$13*10^3)/Helena!$B$8</f>
        <v>274.12643837348639</v>
      </c>
      <c r="Q141" s="80">
        <f>(Duluth!$C$13*10^3)/Duluth!$B$8</f>
        <v>367.99881176751592</v>
      </c>
      <c r="R141" s="80">
        <f>(Fairbanks!$C$13*10^3)/Fairbanks!$B$8</f>
        <v>598.00810486954538</v>
      </c>
    </row>
    <row r="142" spans="1:18">
      <c r="A142" s="51"/>
      <c r="B142" s="55" t="s">
        <v>181</v>
      </c>
      <c r="C142" s="80">
        <f>(Miami!$C$14*10^3)/Miami!$B$8</f>
        <v>0</v>
      </c>
      <c r="D142" s="80">
        <f>(Houston!$C$14*10^3)/Houston!$B$8</f>
        <v>0</v>
      </c>
      <c r="E142" s="80">
        <f>(Phoenix!$C$14*10^3)/Phoenix!$B$8</f>
        <v>0</v>
      </c>
      <c r="F142" s="80">
        <f>(Atlanta!$C$14*10^3)/Atlanta!$B$8</f>
        <v>0</v>
      </c>
      <c r="G142" s="80">
        <f>(LosAngeles!$C$14*10^3)/LosAngeles!$B$8</f>
        <v>0</v>
      </c>
      <c r="H142" s="80">
        <f>(LasVegas!$C$14*10^3)/LasVegas!$B$8</f>
        <v>0</v>
      </c>
      <c r="I142" s="80">
        <f>(SanFrancisco!$C$14*10^3)/SanFrancisco!$B$8</f>
        <v>0</v>
      </c>
      <c r="J142" s="80">
        <f>(Baltimore!$C$14*10^3)/Baltimore!$B$8</f>
        <v>0</v>
      </c>
      <c r="K142" s="80">
        <f>(Albuquerque!$C$14*10^3)/Albuquerque!$B$8</f>
        <v>0</v>
      </c>
      <c r="L142" s="80">
        <f>(Seattle!$C$14*10^3)/Seattle!$B$8</f>
        <v>0</v>
      </c>
      <c r="M142" s="80">
        <f>(Chicago!$C$14*10^3)/Chicago!$B$8</f>
        <v>0</v>
      </c>
      <c r="N142" s="80">
        <f>(Boulder!$C$14*10^3)/Boulder!$B$8</f>
        <v>0</v>
      </c>
      <c r="O142" s="80">
        <f>(Minneapolis!$C$14*10^3)/Minneapolis!$B$8</f>
        <v>0</v>
      </c>
      <c r="P142" s="80">
        <f>(Helena!$C$14*10^3)/Helena!$B$8</f>
        <v>0</v>
      </c>
      <c r="Q142" s="80">
        <f>(Duluth!$C$14*10^3)/Duluth!$B$8</f>
        <v>0</v>
      </c>
      <c r="R142" s="80">
        <f>(Fairbanks!$C$14*10^3)/Fairbanks!$B$8</f>
        <v>0</v>
      </c>
    </row>
    <row r="143" spans="1:18">
      <c r="A143" s="51"/>
      <c r="B143" s="55" t="s">
        <v>182</v>
      </c>
      <c r="C143" s="80">
        <f>(Miami!$C$15*10^3)/Miami!$B$8</f>
        <v>0</v>
      </c>
      <c r="D143" s="80">
        <f>(Houston!$C$15*10^3)/Houston!$B$8</f>
        <v>0</v>
      </c>
      <c r="E143" s="80">
        <f>(Phoenix!$C$15*10^3)/Phoenix!$B$8</f>
        <v>0</v>
      </c>
      <c r="F143" s="80">
        <f>(Atlanta!$C$15*10^3)/Atlanta!$B$8</f>
        <v>0</v>
      </c>
      <c r="G143" s="80">
        <f>(LosAngeles!$C$15*10^3)/LosAngeles!$B$8</f>
        <v>0</v>
      </c>
      <c r="H143" s="80">
        <f>(LasVegas!$C$15*10^3)/LasVegas!$B$8</f>
        <v>0</v>
      </c>
      <c r="I143" s="80">
        <f>(SanFrancisco!$C$15*10^3)/SanFrancisco!$B$8</f>
        <v>0</v>
      </c>
      <c r="J143" s="80">
        <f>(Baltimore!$C$15*10^3)/Baltimore!$B$8</f>
        <v>0</v>
      </c>
      <c r="K143" s="80">
        <f>(Albuquerque!$C$15*10^3)/Albuquerque!$B$8</f>
        <v>0</v>
      </c>
      <c r="L143" s="80">
        <f>(Seattle!$C$15*10^3)/Seattle!$B$8</f>
        <v>0</v>
      </c>
      <c r="M143" s="80">
        <f>(Chicago!$C$15*10^3)/Chicago!$B$8</f>
        <v>0</v>
      </c>
      <c r="N143" s="80">
        <f>(Boulder!$C$15*10^3)/Boulder!$B$8</f>
        <v>0</v>
      </c>
      <c r="O143" s="80">
        <f>(Minneapolis!$C$15*10^3)/Minneapolis!$B$8</f>
        <v>0</v>
      </c>
      <c r="P143" s="80">
        <f>(Helena!$C$15*10^3)/Helena!$B$8</f>
        <v>0</v>
      </c>
      <c r="Q143" s="80">
        <f>(Duluth!$C$15*10^3)/Duluth!$B$8</f>
        <v>0</v>
      </c>
      <c r="R143" s="80">
        <f>(Fairbanks!$C$15*10^3)/Fairbanks!$B$8</f>
        <v>0</v>
      </c>
    </row>
    <row r="144" spans="1:18">
      <c r="A144" s="51"/>
      <c r="B144" s="55" t="s">
        <v>183</v>
      </c>
      <c r="C144" s="80">
        <f>(Miami!$C$16*10^3)/Miami!$B$8</f>
        <v>0</v>
      </c>
      <c r="D144" s="80">
        <f>(Houston!$C$16*10^3)/Houston!$B$8</f>
        <v>0</v>
      </c>
      <c r="E144" s="80">
        <f>(Phoenix!$C$16*10^3)/Phoenix!$B$8</f>
        <v>0</v>
      </c>
      <c r="F144" s="80">
        <f>(Atlanta!$C$16*10^3)/Atlanta!$B$8</f>
        <v>0</v>
      </c>
      <c r="G144" s="80">
        <f>(LosAngeles!$C$16*10^3)/LosAngeles!$B$8</f>
        <v>0</v>
      </c>
      <c r="H144" s="80">
        <f>(LasVegas!$C$16*10^3)/LasVegas!$B$8</f>
        <v>0</v>
      </c>
      <c r="I144" s="80">
        <f>(SanFrancisco!$C$16*10^3)/SanFrancisco!$B$8</f>
        <v>0</v>
      </c>
      <c r="J144" s="80">
        <f>(Baltimore!$C$16*10^3)/Baltimore!$B$8</f>
        <v>0</v>
      </c>
      <c r="K144" s="80">
        <f>(Albuquerque!$C$16*10^3)/Albuquerque!$B$8</f>
        <v>0</v>
      </c>
      <c r="L144" s="80">
        <f>(Seattle!$C$16*10^3)/Seattle!$B$8</f>
        <v>0</v>
      </c>
      <c r="M144" s="80">
        <f>(Chicago!$C$16*10^3)/Chicago!$B$8</f>
        <v>0</v>
      </c>
      <c r="N144" s="80">
        <f>(Boulder!$C$16*10^3)/Boulder!$B$8</f>
        <v>0</v>
      </c>
      <c r="O144" s="80">
        <f>(Minneapolis!$C$16*10^3)/Minneapolis!$B$8</f>
        <v>0</v>
      </c>
      <c r="P144" s="80">
        <f>(Helena!$C$16*10^3)/Helena!$B$8</f>
        <v>0</v>
      </c>
      <c r="Q144" s="80">
        <f>(Duluth!$C$16*10^3)/Duluth!$B$8</f>
        <v>0</v>
      </c>
      <c r="R144" s="80">
        <f>(Fairbanks!$C$16*10^3)/Fairbanks!$B$8</f>
        <v>0</v>
      </c>
    </row>
    <row r="145" spans="1:18">
      <c r="A145" s="51"/>
      <c r="B145" s="55" t="s">
        <v>171</v>
      </c>
      <c r="C145" s="80">
        <f>(Miami!$C$17*10^3)/Miami!$B$8</f>
        <v>0</v>
      </c>
      <c r="D145" s="80">
        <f>(Houston!$C$17*10^3)/Houston!$B$8</f>
        <v>0</v>
      </c>
      <c r="E145" s="80">
        <f>(Phoenix!$C$17*10^3)/Phoenix!$B$8</f>
        <v>0</v>
      </c>
      <c r="F145" s="80">
        <f>(Atlanta!$C$17*10^3)/Atlanta!$B$8</f>
        <v>0</v>
      </c>
      <c r="G145" s="80">
        <f>(LosAngeles!$C$17*10^3)/LosAngeles!$B$8</f>
        <v>0</v>
      </c>
      <c r="H145" s="80">
        <f>(LasVegas!$C$17*10^3)/LasVegas!$B$8</f>
        <v>0</v>
      </c>
      <c r="I145" s="80">
        <f>(SanFrancisco!$C$17*10^3)/SanFrancisco!$B$8</f>
        <v>0</v>
      </c>
      <c r="J145" s="80">
        <f>(Baltimore!$C$17*10^3)/Baltimore!$B$8</f>
        <v>0</v>
      </c>
      <c r="K145" s="80">
        <f>(Albuquerque!$C$17*10^3)/Albuquerque!$B$8</f>
        <v>0</v>
      </c>
      <c r="L145" s="80">
        <f>(Seattle!$C$17*10^3)/Seattle!$B$8</f>
        <v>0</v>
      </c>
      <c r="M145" s="80">
        <f>(Chicago!$C$17*10^3)/Chicago!$B$8</f>
        <v>0</v>
      </c>
      <c r="N145" s="80">
        <f>(Boulder!$C$17*10^3)/Boulder!$B$8</f>
        <v>0</v>
      </c>
      <c r="O145" s="80">
        <f>(Minneapolis!$C$17*10^3)/Minneapolis!$B$8</f>
        <v>0</v>
      </c>
      <c r="P145" s="80">
        <f>(Helena!$C$17*10^3)/Helena!$B$8</f>
        <v>0</v>
      </c>
      <c r="Q145" s="80">
        <f>(Duluth!$C$17*10^3)/Duluth!$B$8</f>
        <v>0</v>
      </c>
      <c r="R145" s="80">
        <f>(Fairbanks!$C$17*10^3)/Fairbanks!$B$8</f>
        <v>0</v>
      </c>
    </row>
    <row r="146" spans="1:18">
      <c r="A146" s="51"/>
      <c r="B146" s="55" t="s">
        <v>184</v>
      </c>
      <c r="C146" s="80">
        <f>(Miami!$C$18*10^3)/Miami!$B$8</f>
        <v>0</v>
      </c>
      <c r="D146" s="80">
        <f>(Houston!$C$18*10^3)/Houston!$B$8</f>
        <v>0</v>
      </c>
      <c r="E146" s="80">
        <f>(Phoenix!$C$18*10^3)/Phoenix!$B$8</f>
        <v>0</v>
      </c>
      <c r="F146" s="80">
        <f>(Atlanta!$C$18*10^3)/Atlanta!$B$8</f>
        <v>0</v>
      </c>
      <c r="G146" s="80">
        <f>(LosAngeles!$C$18*10^3)/LosAngeles!$B$8</f>
        <v>0</v>
      </c>
      <c r="H146" s="80">
        <f>(LasVegas!$C$18*10^3)/LasVegas!$B$8</f>
        <v>0</v>
      </c>
      <c r="I146" s="80">
        <f>(SanFrancisco!$C$18*10^3)/SanFrancisco!$B$8</f>
        <v>0</v>
      </c>
      <c r="J146" s="80">
        <f>(Baltimore!$C$18*10^3)/Baltimore!$B$8</f>
        <v>0</v>
      </c>
      <c r="K146" s="80">
        <f>(Albuquerque!$C$18*10^3)/Albuquerque!$B$8</f>
        <v>0</v>
      </c>
      <c r="L146" s="80">
        <f>(Seattle!$C$18*10^3)/Seattle!$B$8</f>
        <v>0</v>
      </c>
      <c r="M146" s="80">
        <f>(Chicago!$C$18*10^3)/Chicago!$B$8</f>
        <v>0</v>
      </c>
      <c r="N146" s="80">
        <f>(Boulder!$C$18*10^3)/Boulder!$B$8</f>
        <v>0</v>
      </c>
      <c r="O146" s="80">
        <f>(Minneapolis!$C$18*10^3)/Minneapolis!$B$8</f>
        <v>0</v>
      </c>
      <c r="P146" s="80">
        <f>(Helena!$C$18*10^3)/Helena!$B$8</f>
        <v>0</v>
      </c>
      <c r="Q146" s="80">
        <f>(Duluth!$C$18*10^3)/Duluth!$B$8</f>
        <v>0</v>
      </c>
      <c r="R146" s="80">
        <f>(Fairbanks!$C$18*10^3)/Fairbanks!$B$8</f>
        <v>0</v>
      </c>
    </row>
    <row r="147" spans="1:18">
      <c r="A147" s="51"/>
      <c r="B147" s="55" t="s">
        <v>185</v>
      </c>
      <c r="C147" s="80">
        <f>(Miami!$C$19*10^3)/Miami!$B$8</f>
        <v>0</v>
      </c>
      <c r="D147" s="80">
        <f>(Houston!$C$19*10^3)/Houston!$B$8</f>
        <v>0</v>
      </c>
      <c r="E147" s="80">
        <f>(Phoenix!$C$19*10^3)/Phoenix!$B$8</f>
        <v>0</v>
      </c>
      <c r="F147" s="80">
        <f>(Atlanta!$C$19*10^3)/Atlanta!$B$8</f>
        <v>0</v>
      </c>
      <c r="G147" s="80">
        <f>(LosAngeles!$C$19*10^3)/LosAngeles!$B$8</f>
        <v>0</v>
      </c>
      <c r="H147" s="80">
        <f>(LasVegas!$C$19*10^3)/LasVegas!$B$8</f>
        <v>0</v>
      </c>
      <c r="I147" s="80">
        <f>(SanFrancisco!$C$19*10^3)/SanFrancisco!$B$8</f>
        <v>0</v>
      </c>
      <c r="J147" s="80">
        <f>(Baltimore!$C$19*10^3)/Baltimore!$B$8</f>
        <v>0</v>
      </c>
      <c r="K147" s="80">
        <f>(Albuquerque!$C$19*10^3)/Albuquerque!$B$8</f>
        <v>0</v>
      </c>
      <c r="L147" s="80">
        <f>(Seattle!$C$19*10^3)/Seattle!$B$8</f>
        <v>0</v>
      </c>
      <c r="M147" s="80">
        <f>(Chicago!$C$19*10^3)/Chicago!$B$8</f>
        <v>0</v>
      </c>
      <c r="N147" s="80">
        <f>(Boulder!$C$19*10^3)/Boulder!$B$8</f>
        <v>0</v>
      </c>
      <c r="O147" s="80">
        <f>(Minneapolis!$C$19*10^3)/Minneapolis!$B$8</f>
        <v>0</v>
      </c>
      <c r="P147" s="80">
        <f>(Helena!$C$19*10^3)/Helena!$B$8</f>
        <v>0</v>
      </c>
      <c r="Q147" s="80">
        <f>(Duluth!$C$19*10^3)/Duluth!$B$8</f>
        <v>0</v>
      </c>
      <c r="R147" s="80">
        <f>(Fairbanks!$C$19*10^3)/Fairbanks!$B$8</f>
        <v>0</v>
      </c>
    </row>
    <row r="148" spans="1:18">
      <c r="A148" s="51"/>
      <c r="B148" s="55" t="s">
        <v>186</v>
      </c>
      <c r="C148" s="80">
        <f>(Miami!$C$20*10^3)/Miami!$B$8</f>
        <v>0</v>
      </c>
      <c r="D148" s="80">
        <f>(Houston!$C$20*10^3)/Houston!$B$8</f>
        <v>0</v>
      </c>
      <c r="E148" s="80">
        <f>(Phoenix!$C$20*10^3)/Phoenix!$B$8</f>
        <v>0</v>
      </c>
      <c r="F148" s="80">
        <f>(Atlanta!$C$20*10^3)/Atlanta!$B$8</f>
        <v>0</v>
      </c>
      <c r="G148" s="80">
        <f>(LosAngeles!$C$20*10^3)/LosAngeles!$B$8</f>
        <v>0</v>
      </c>
      <c r="H148" s="80">
        <f>(LasVegas!$C$20*10^3)/LasVegas!$B$8</f>
        <v>0</v>
      </c>
      <c r="I148" s="80">
        <f>(SanFrancisco!$C$20*10^3)/SanFrancisco!$B$8</f>
        <v>0</v>
      </c>
      <c r="J148" s="80">
        <f>(Baltimore!$C$20*10^3)/Baltimore!$B$8</f>
        <v>0</v>
      </c>
      <c r="K148" s="80">
        <f>(Albuquerque!$C$20*10^3)/Albuquerque!$B$8</f>
        <v>0</v>
      </c>
      <c r="L148" s="80">
        <f>(Seattle!$C$20*10^3)/Seattle!$B$8</f>
        <v>0</v>
      </c>
      <c r="M148" s="80">
        <f>(Chicago!$C$20*10^3)/Chicago!$B$8</f>
        <v>0</v>
      </c>
      <c r="N148" s="80">
        <f>(Boulder!$C$20*10^3)/Boulder!$B$8</f>
        <v>0</v>
      </c>
      <c r="O148" s="80">
        <f>(Minneapolis!$C$20*10^3)/Minneapolis!$B$8</f>
        <v>0</v>
      </c>
      <c r="P148" s="80">
        <f>(Helena!$C$20*10^3)/Helena!$B$8</f>
        <v>0</v>
      </c>
      <c r="Q148" s="80">
        <f>(Duluth!$C$20*10^3)/Duluth!$B$8</f>
        <v>0</v>
      </c>
      <c r="R148" s="80">
        <f>(Fairbanks!$C$20*10^3)/Fairbanks!$B$8</f>
        <v>0</v>
      </c>
    </row>
    <row r="149" spans="1:18">
      <c r="A149" s="51"/>
      <c r="B149" s="55" t="s">
        <v>187</v>
      </c>
      <c r="C149" s="80">
        <f>(Miami!$C$21*10^3)/Miami!$B$8</f>
        <v>0</v>
      </c>
      <c r="D149" s="80">
        <f>(Houston!$C$21*10^3)/Houston!$B$8</f>
        <v>0</v>
      </c>
      <c r="E149" s="80">
        <f>(Phoenix!$C$21*10^3)/Phoenix!$B$8</f>
        <v>0</v>
      </c>
      <c r="F149" s="80">
        <f>(Atlanta!$C$21*10^3)/Atlanta!$B$8</f>
        <v>0</v>
      </c>
      <c r="G149" s="80">
        <f>(LosAngeles!$C$21*10^3)/LosAngeles!$B$8</f>
        <v>0</v>
      </c>
      <c r="H149" s="80">
        <f>(LasVegas!$C$21*10^3)/LasVegas!$B$8</f>
        <v>0</v>
      </c>
      <c r="I149" s="80">
        <f>(SanFrancisco!$C$21*10^3)/SanFrancisco!$B$8</f>
        <v>0</v>
      </c>
      <c r="J149" s="80">
        <f>(Baltimore!$C$21*10^3)/Baltimore!$B$8</f>
        <v>0</v>
      </c>
      <c r="K149" s="80">
        <f>(Albuquerque!$C$21*10^3)/Albuquerque!$B$8</f>
        <v>0</v>
      </c>
      <c r="L149" s="80">
        <f>(Seattle!$C$21*10^3)/Seattle!$B$8</f>
        <v>0</v>
      </c>
      <c r="M149" s="80">
        <f>(Chicago!$C$21*10^3)/Chicago!$B$8</f>
        <v>0</v>
      </c>
      <c r="N149" s="80">
        <f>(Boulder!$C$21*10^3)/Boulder!$B$8</f>
        <v>0</v>
      </c>
      <c r="O149" s="80">
        <f>(Minneapolis!$C$21*10^3)/Minneapolis!$B$8</f>
        <v>0</v>
      </c>
      <c r="P149" s="80">
        <f>(Helena!$C$21*10^3)/Helena!$B$8</f>
        <v>0</v>
      </c>
      <c r="Q149" s="80">
        <f>(Duluth!$C$21*10^3)/Duluth!$B$8</f>
        <v>0</v>
      </c>
      <c r="R149" s="80">
        <f>(Fairbanks!$C$21*10^3)/Fairbanks!$B$8</f>
        <v>0</v>
      </c>
    </row>
    <row r="150" spans="1:18">
      <c r="A150" s="51"/>
      <c r="B150" s="55" t="s">
        <v>188</v>
      </c>
      <c r="C150" s="80">
        <f>(Miami!$C$22*10^3)/Miami!$B$8</f>
        <v>0</v>
      </c>
      <c r="D150" s="80">
        <f>(Houston!$C$22*10^3)/Houston!$B$8</f>
        <v>0</v>
      </c>
      <c r="E150" s="80">
        <f>(Phoenix!$C$22*10^3)/Phoenix!$B$8</f>
        <v>0</v>
      </c>
      <c r="F150" s="80">
        <f>(Atlanta!$C$22*10^3)/Atlanta!$B$8</f>
        <v>0</v>
      </c>
      <c r="G150" s="80">
        <f>(LosAngeles!$C$22*10^3)/LosAngeles!$B$8</f>
        <v>0</v>
      </c>
      <c r="H150" s="80">
        <f>(LasVegas!$C$22*10^3)/LasVegas!$B$8</f>
        <v>0</v>
      </c>
      <c r="I150" s="80">
        <f>(SanFrancisco!$C$22*10^3)/SanFrancisco!$B$8</f>
        <v>0</v>
      </c>
      <c r="J150" s="80">
        <f>(Baltimore!$C$22*10^3)/Baltimore!$B$8</f>
        <v>0</v>
      </c>
      <c r="K150" s="80">
        <f>(Albuquerque!$C$22*10^3)/Albuquerque!$B$8</f>
        <v>0</v>
      </c>
      <c r="L150" s="80">
        <f>(Seattle!$C$22*10^3)/Seattle!$B$8</f>
        <v>0</v>
      </c>
      <c r="M150" s="80">
        <f>(Chicago!$C$22*10^3)/Chicago!$B$8</f>
        <v>0</v>
      </c>
      <c r="N150" s="80">
        <f>(Boulder!$C$22*10^3)/Boulder!$B$8</f>
        <v>0</v>
      </c>
      <c r="O150" s="80">
        <f>(Minneapolis!$C$22*10^3)/Minneapolis!$B$8</f>
        <v>0</v>
      </c>
      <c r="P150" s="80">
        <f>(Helena!$C$22*10^3)/Helena!$B$8</f>
        <v>0</v>
      </c>
      <c r="Q150" s="80">
        <f>(Duluth!$C$22*10^3)/Duluth!$B$8</f>
        <v>0</v>
      </c>
      <c r="R150" s="80">
        <f>(Fairbanks!$C$22*10^3)/Fairbanks!$B$8</f>
        <v>0</v>
      </c>
    </row>
    <row r="151" spans="1:18">
      <c r="A151" s="51"/>
      <c r="B151" s="55" t="s">
        <v>189</v>
      </c>
      <c r="C151" s="80">
        <f>(Miami!$C$23*10^3)/Miami!$B$8</f>
        <v>0</v>
      </c>
      <c r="D151" s="80">
        <f>(Houston!$C$23*10^3)/Houston!$B$8</f>
        <v>0</v>
      </c>
      <c r="E151" s="80">
        <f>(Phoenix!$C$23*10^3)/Phoenix!$B$8</f>
        <v>0</v>
      </c>
      <c r="F151" s="80">
        <f>(Atlanta!$C$23*10^3)/Atlanta!$B$8</f>
        <v>0</v>
      </c>
      <c r="G151" s="80">
        <f>(LosAngeles!$C$23*10^3)/LosAngeles!$B$8</f>
        <v>0</v>
      </c>
      <c r="H151" s="80">
        <f>(LasVegas!$C$23*10^3)/LasVegas!$B$8</f>
        <v>0</v>
      </c>
      <c r="I151" s="80">
        <f>(SanFrancisco!$C$23*10^3)/SanFrancisco!$B$8</f>
        <v>0</v>
      </c>
      <c r="J151" s="80">
        <f>(Baltimore!$C$23*10^3)/Baltimore!$B$8</f>
        <v>0</v>
      </c>
      <c r="K151" s="80">
        <f>(Albuquerque!$C$23*10^3)/Albuquerque!$B$8</f>
        <v>0</v>
      </c>
      <c r="L151" s="80">
        <f>(Seattle!$C$23*10^3)/Seattle!$B$8</f>
        <v>0</v>
      </c>
      <c r="M151" s="80">
        <f>(Chicago!$C$23*10^3)/Chicago!$B$8</f>
        <v>0</v>
      </c>
      <c r="N151" s="80">
        <f>(Boulder!$C$23*10^3)/Boulder!$B$8</f>
        <v>0</v>
      </c>
      <c r="O151" s="80">
        <f>(Minneapolis!$C$23*10^3)/Minneapolis!$B$8</f>
        <v>0</v>
      </c>
      <c r="P151" s="80">
        <f>(Helena!$C$23*10^3)/Helena!$B$8</f>
        <v>0</v>
      </c>
      <c r="Q151" s="80">
        <f>(Duluth!$C$23*10^3)/Duluth!$B$8</f>
        <v>0</v>
      </c>
      <c r="R151" s="80">
        <f>(Fairbanks!$C$23*10^3)/Fairbanks!$B$8</f>
        <v>0</v>
      </c>
    </row>
    <row r="152" spans="1:18">
      <c r="A152" s="51"/>
      <c r="B152" s="55" t="s">
        <v>172</v>
      </c>
      <c r="C152" s="80">
        <f>(Miami!$C$24*10^3)/Miami!$B$8</f>
        <v>5.5698397692580981</v>
      </c>
      <c r="D152" s="80">
        <f>(Houston!$C$24*10^3)/Houston!$B$8</f>
        <v>6.360656659019428</v>
      </c>
      <c r="E152" s="80">
        <f>(Phoenix!$C$24*10^3)/Phoenix!$B$8</f>
        <v>5.9050337301467835</v>
      </c>
      <c r="F152" s="80">
        <f>(Atlanta!$C$24*10^3)/Atlanta!$B$8</f>
        <v>7.1253806057175666</v>
      </c>
      <c r="G152" s="80">
        <f>(LosAngeles!$C$24*10^3)/LosAngeles!$B$8</f>
        <v>6.978858694670417</v>
      </c>
      <c r="H152" s="80">
        <f>(LasVegas!$C$24*10^3)/LasVegas!$B$8</f>
        <v>6.4529855344737959</v>
      </c>
      <c r="I152" s="80">
        <f>(SanFrancisco!$C$24*10^3)/SanFrancisco!$B$8</f>
        <v>7.6311822712501938</v>
      </c>
      <c r="J152" s="80">
        <f>(Baltimore!$C$24*10^3)/Baltimore!$B$8</f>
        <v>7.7235111467045625</v>
      </c>
      <c r="K152" s="80">
        <f>(Albuquerque!$C$24*10^3)/Albuquerque!$B$8</f>
        <v>7.6111107765862007</v>
      </c>
      <c r="L152" s="80">
        <f>(Seattle!$C$24*10^3)/Seattle!$B$8</f>
        <v>8.0386336129292548</v>
      </c>
      <c r="M152" s="80">
        <f>(Chicago!$C$24*10^3)/Chicago!$B$8</f>
        <v>8.2513914563675819</v>
      </c>
      <c r="N152" s="80">
        <f>(Boulder!$C$24*10^3)/Boulder!$B$8</f>
        <v>8.2252985133043914</v>
      </c>
      <c r="O152" s="80">
        <f>(Minneapolis!$C$24*10^3)/Minneapolis!$B$8</f>
        <v>8.7070143852402264</v>
      </c>
      <c r="P152" s="80">
        <f>(Helena!$C$24*10^3)/Helena!$B$8</f>
        <v>8.7893075133625977</v>
      </c>
      <c r="Q152" s="80">
        <f>(Duluth!$C$24*10^3)/Duluth!$B$8</f>
        <v>9.4576882856735693</v>
      </c>
      <c r="R152" s="80">
        <f>(Fairbanks!$C$24*10^3)/Fairbanks!$B$8</f>
        <v>10.36491984448606</v>
      </c>
    </row>
    <row r="153" spans="1:18">
      <c r="A153" s="51"/>
      <c r="B153" s="55" t="s">
        <v>190</v>
      </c>
      <c r="C153" s="80">
        <f>(Miami!$C$25*10^3)/Miami!$B$8</f>
        <v>0</v>
      </c>
      <c r="D153" s="80">
        <f>(Houston!$C$25*10^3)/Houston!$B$8</f>
        <v>0</v>
      </c>
      <c r="E153" s="80">
        <f>(Phoenix!$C$25*10^3)/Phoenix!$B$8</f>
        <v>0</v>
      </c>
      <c r="F153" s="80">
        <f>(Atlanta!$C$25*10^3)/Atlanta!$B$8</f>
        <v>0</v>
      </c>
      <c r="G153" s="80">
        <f>(LosAngeles!$C$25*10^3)/LosAngeles!$B$8</f>
        <v>0</v>
      </c>
      <c r="H153" s="80">
        <f>(LasVegas!$C$25*10^3)/LasVegas!$B$8</f>
        <v>0</v>
      </c>
      <c r="I153" s="80">
        <f>(SanFrancisco!$C$25*10^3)/SanFrancisco!$B$8</f>
        <v>0</v>
      </c>
      <c r="J153" s="80">
        <f>(Baltimore!$C$25*10^3)/Baltimore!$B$8</f>
        <v>0</v>
      </c>
      <c r="K153" s="80">
        <f>(Albuquerque!$C$25*10^3)/Albuquerque!$B$8</f>
        <v>0</v>
      </c>
      <c r="L153" s="80">
        <f>(Seattle!$C$25*10^3)/Seattle!$B$8</f>
        <v>0</v>
      </c>
      <c r="M153" s="80">
        <f>(Chicago!$C$25*10^3)/Chicago!$B$8</f>
        <v>0</v>
      </c>
      <c r="N153" s="80">
        <f>(Boulder!$C$25*10^3)/Boulder!$B$8</f>
        <v>0</v>
      </c>
      <c r="O153" s="80">
        <f>(Minneapolis!$C$25*10^3)/Minneapolis!$B$8</f>
        <v>0</v>
      </c>
      <c r="P153" s="80">
        <f>(Helena!$C$25*10^3)/Helena!$B$8</f>
        <v>0</v>
      </c>
      <c r="Q153" s="80">
        <f>(Duluth!$C$25*10^3)/Duluth!$B$8</f>
        <v>0</v>
      </c>
      <c r="R153" s="80">
        <f>(Fairbanks!$C$25*10^3)/Fairbanks!$B$8</f>
        <v>0</v>
      </c>
    </row>
    <row r="154" spans="1:18">
      <c r="A154" s="51"/>
      <c r="B154" s="55" t="s">
        <v>191</v>
      </c>
      <c r="C154" s="80">
        <f>(Miami!$C$26*10^3)/Miami!$B$8</f>
        <v>0</v>
      </c>
      <c r="D154" s="80">
        <f>(Houston!$C$26*10^3)/Houston!$B$8</f>
        <v>0</v>
      </c>
      <c r="E154" s="80">
        <f>(Phoenix!$C$26*10^3)/Phoenix!$B$8</f>
        <v>0</v>
      </c>
      <c r="F154" s="80">
        <f>(Atlanta!$C$26*10^3)/Atlanta!$B$8</f>
        <v>0</v>
      </c>
      <c r="G154" s="80">
        <f>(LosAngeles!$C$26*10^3)/LosAngeles!$B$8</f>
        <v>0</v>
      </c>
      <c r="H154" s="80">
        <f>(LasVegas!$C$26*10^3)/LasVegas!$B$8</f>
        <v>0</v>
      </c>
      <c r="I154" s="80">
        <f>(SanFrancisco!$C$26*10^3)/SanFrancisco!$B$8</f>
        <v>0</v>
      </c>
      <c r="J154" s="80">
        <f>(Baltimore!$C$26*10^3)/Baltimore!$B$8</f>
        <v>0</v>
      </c>
      <c r="K154" s="80">
        <f>(Albuquerque!$C$26*10^3)/Albuquerque!$B$8</f>
        <v>0</v>
      </c>
      <c r="L154" s="80">
        <f>(Seattle!$C$26*10^3)/Seattle!$B$8</f>
        <v>0</v>
      </c>
      <c r="M154" s="80">
        <f>(Chicago!$C$26*10^3)/Chicago!$B$8</f>
        <v>0</v>
      </c>
      <c r="N154" s="80">
        <f>(Boulder!$C$26*10^3)/Boulder!$B$8</f>
        <v>0</v>
      </c>
      <c r="O154" s="80">
        <f>(Minneapolis!$C$26*10^3)/Minneapolis!$B$8</f>
        <v>0</v>
      </c>
      <c r="P154" s="80">
        <f>(Helena!$C$26*10^3)/Helena!$B$8</f>
        <v>0</v>
      </c>
      <c r="Q154" s="80">
        <f>(Duluth!$C$26*10^3)/Duluth!$B$8</f>
        <v>0</v>
      </c>
      <c r="R154" s="80">
        <f>(Fairbanks!$C$26*10^3)/Fairbanks!$B$8</f>
        <v>0</v>
      </c>
    </row>
    <row r="155" spans="1:18">
      <c r="A155" s="51"/>
      <c r="B155" s="55" t="s">
        <v>93</v>
      </c>
      <c r="C155" s="80">
        <f>(Miami!$C$28*10^3)/Miami!$B$8</f>
        <v>14.029974770131208</v>
      </c>
      <c r="D155" s="80">
        <f>(Houston!$C$28*10^3)/Houston!$B$8</f>
        <v>93.175892529188985</v>
      </c>
      <c r="E155" s="80">
        <f>(Phoenix!$C$28*10^3)/Phoenix!$B$8</f>
        <v>88.549413009138561</v>
      </c>
      <c r="F155" s="80">
        <f>(Atlanta!$C$28*10^3)/Atlanta!$B$8</f>
        <v>128.37125842250097</v>
      </c>
      <c r="G155" s="80">
        <f>(LosAngeles!$C$28*10^3)/LosAngeles!$B$8</f>
        <v>53.125232076657056</v>
      </c>
      <c r="H155" s="80">
        <f>(LasVegas!$C$28*10^3)/LasVegas!$B$8</f>
        <v>93.15582103452499</v>
      </c>
      <c r="I155" s="80">
        <f>(SanFrancisco!$C$28*10^3)/SanFrancisco!$B$8</f>
        <v>138.36084131677035</v>
      </c>
      <c r="J155" s="80">
        <f>(Baltimore!$C$28*10^3)/Baltimore!$B$8</f>
        <v>201.93930781443504</v>
      </c>
      <c r="K155" s="80">
        <f>(Albuquerque!$C$28*10^3)/Albuquerque!$B$8</f>
        <v>138.99510054815252</v>
      </c>
      <c r="L155" s="80">
        <f>(Seattle!$C$28*10^3)/Seattle!$B$8</f>
        <v>201.08024784281614</v>
      </c>
      <c r="M155" s="80">
        <f>(Chicago!$C$28*10^3)/Chicago!$B$8</f>
        <v>253.88634315431568</v>
      </c>
      <c r="N155" s="80">
        <f>(Boulder!$C$28*10^3)/Boulder!$B$8</f>
        <v>190.78758537912043</v>
      </c>
      <c r="O155" s="80">
        <f>(Minneapolis!$C$28*10^3)/Minneapolis!$B$8</f>
        <v>324.83506249259864</v>
      </c>
      <c r="P155" s="80">
        <f>(Helena!$C$28*10^3)/Helena!$B$8</f>
        <v>282.91775303631539</v>
      </c>
      <c r="Q155" s="80">
        <f>(Duluth!$C$28*10^3)/Duluth!$B$8</f>
        <v>377.45650005318947</v>
      </c>
      <c r="R155" s="80">
        <f>(Fairbanks!$C$28*10^3)/Fairbanks!$B$8</f>
        <v>608.37503186349784</v>
      </c>
    </row>
    <row r="156" spans="1:18">
      <c r="A156" s="51"/>
      <c r="B156" s="54" t="s">
        <v>264</v>
      </c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</row>
    <row r="157" spans="1:18">
      <c r="A157" s="51"/>
      <c r="B157" s="55" t="s">
        <v>73</v>
      </c>
      <c r="C157" s="80">
        <f>(Miami!$E$13*10^3)/Miami!$B$8</f>
        <v>0</v>
      </c>
      <c r="D157" s="80">
        <f>(Houston!$E$13*10^3)/Houston!$B$8</f>
        <v>0</v>
      </c>
      <c r="E157" s="80">
        <f>(Phoenix!$E$13*10^3)/Phoenix!$B$8</f>
        <v>0</v>
      </c>
      <c r="F157" s="80">
        <f>(Atlanta!$E$13*10^3)/Atlanta!$B$8</f>
        <v>0</v>
      </c>
      <c r="G157" s="80">
        <f>(LosAngeles!$E$13*10^3)/LosAngeles!$B$8</f>
        <v>0</v>
      </c>
      <c r="H157" s="80">
        <f>(LasVegas!$E$13*10^3)/LasVegas!$B$8</f>
        <v>0</v>
      </c>
      <c r="I157" s="80">
        <f>(SanFrancisco!$E$13*10^3)/SanFrancisco!$B$8</f>
        <v>0</v>
      </c>
      <c r="J157" s="80">
        <f>(Baltimore!$E$13*10^3)/Baltimore!$B$8</f>
        <v>0</v>
      </c>
      <c r="K157" s="80">
        <f>(Albuquerque!$E$13*10^3)/Albuquerque!$B$8</f>
        <v>0</v>
      </c>
      <c r="L157" s="80">
        <f>(Seattle!$E$13*10^3)/Seattle!$B$8</f>
        <v>0</v>
      </c>
      <c r="M157" s="80">
        <f>(Chicago!$E$13*10^3)/Chicago!$B$8</f>
        <v>0</v>
      </c>
      <c r="N157" s="80">
        <f>(Boulder!$E$13*10^3)/Boulder!$B$8</f>
        <v>0</v>
      </c>
      <c r="O157" s="80">
        <f>(Minneapolis!$E$13*10^3)/Minneapolis!$B$8</f>
        <v>0</v>
      </c>
      <c r="P157" s="80">
        <f>(Helena!$E$13*10^3)/Helena!$B$8</f>
        <v>0</v>
      </c>
      <c r="Q157" s="80">
        <f>(Duluth!$E$13*10^3)/Duluth!$B$8</f>
        <v>0</v>
      </c>
      <c r="R157" s="80">
        <f>(Fairbanks!$E$13*10^3)/Fairbanks!$B$8</f>
        <v>0</v>
      </c>
    </row>
    <row r="158" spans="1:18">
      <c r="A158" s="51"/>
      <c r="B158" s="55" t="s">
        <v>74</v>
      </c>
      <c r="C158" s="80">
        <f>(Miami!$E$14*10^3)/Miami!$B$8</f>
        <v>0</v>
      </c>
      <c r="D158" s="80">
        <f>(Houston!$E$14*10^3)/Houston!$B$8</f>
        <v>0</v>
      </c>
      <c r="E158" s="80">
        <f>(Phoenix!$E$14*10^3)/Phoenix!$B$8</f>
        <v>0</v>
      </c>
      <c r="F158" s="80">
        <f>(Atlanta!$E$14*10^3)/Atlanta!$B$8</f>
        <v>0</v>
      </c>
      <c r="G158" s="80">
        <f>(LosAngeles!$E$14*10^3)/LosAngeles!$B$8</f>
        <v>0</v>
      </c>
      <c r="H158" s="80">
        <f>(LasVegas!$E$14*10^3)/LasVegas!$B$8</f>
        <v>0</v>
      </c>
      <c r="I158" s="80">
        <f>(SanFrancisco!$E$14*10^3)/SanFrancisco!$B$8</f>
        <v>0</v>
      </c>
      <c r="J158" s="80">
        <f>(Baltimore!$E$14*10^3)/Baltimore!$B$8</f>
        <v>0</v>
      </c>
      <c r="K158" s="80">
        <f>(Albuquerque!$E$14*10^3)/Albuquerque!$B$8</f>
        <v>0</v>
      </c>
      <c r="L158" s="80">
        <f>(Seattle!$E$14*10^3)/Seattle!$B$8</f>
        <v>0</v>
      </c>
      <c r="M158" s="80">
        <f>(Chicago!$E$14*10^3)/Chicago!$B$8</f>
        <v>0</v>
      </c>
      <c r="N158" s="80">
        <f>(Boulder!$E$14*10^3)/Boulder!$B$8</f>
        <v>0</v>
      </c>
      <c r="O158" s="80">
        <f>(Minneapolis!$E$14*10^3)/Minneapolis!$B$8</f>
        <v>0</v>
      </c>
      <c r="P158" s="80">
        <f>(Helena!$E$14*10^3)/Helena!$B$8</f>
        <v>0</v>
      </c>
      <c r="Q158" s="80">
        <f>(Duluth!$E$14*10^3)/Duluth!$B$8</f>
        <v>0</v>
      </c>
      <c r="R158" s="80">
        <f>(Fairbanks!$E$14*10^3)/Fairbanks!$B$8</f>
        <v>0</v>
      </c>
    </row>
    <row r="159" spans="1:18">
      <c r="A159" s="51"/>
      <c r="B159" s="55" t="s">
        <v>82</v>
      </c>
      <c r="C159" s="80">
        <f>(Miami!$E$15*10^3)/Miami!$B$8</f>
        <v>0</v>
      </c>
      <c r="D159" s="80">
        <f>(Houston!$E$15*10^3)/Houston!$B$8</f>
        <v>0</v>
      </c>
      <c r="E159" s="80">
        <f>(Phoenix!$E$15*10^3)/Phoenix!$B$8</f>
        <v>0</v>
      </c>
      <c r="F159" s="80">
        <f>(Atlanta!$E$15*10^3)/Atlanta!$B$8</f>
        <v>0</v>
      </c>
      <c r="G159" s="80">
        <f>(LosAngeles!$E$15*10^3)/LosAngeles!$B$8</f>
        <v>0</v>
      </c>
      <c r="H159" s="80">
        <f>(LasVegas!$E$15*10^3)/LasVegas!$B$8</f>
        <v>0</v>
      </c>
      <c r="I159" s="80">
        <f>(SanFrancisco!$E$15*10^3)/SanFrancisco!$B$8</f>
        <v>0</v>
      </c>
      <c r="J159" s="80">
        <f>(Baltimore!$E$15*10^3)/Baltimore!$B$8</f>
        <v>0</v>
      </c>
      <c r="K159" s="80">
        <f>(Albuquerque!$E$15*10^3)/Albuquerque!$B$8</f>
        <v>0</v>
      </c>
      <c r="L159" s="80">
        <f>(Seattle!$E$15*10^3)/Seattle!$B$8</f>
        <v>0</v>
      </c>
      <c r="M159" s="80">
        <f>(Chicago!$E$15*10^3)/Chicago!$B$8</f>
        <v>0</v>
      </c>
      <c r="N159" s="80">
        <f>(Boulder!$E$15*10^3)/Boulder!$B$8</f>
        <v>0</v>
      </c>
      <c r="O159" s="80">
        <f>(Minneapolis!$E$15*10^3)/Minneapolis!$B$8</f>
        <v>0</v>
      </c>
      <c r="P159" s="80">
        <f>(Helena!$E$15*10^3)/Helena!$B$8</f>
        <v>0</v>
      </c>
      <c r="Q159" s="80">
        <f>(Duluth!$E$15*10^3)/Duluth!$B$8</f>
        <v>0</v>
      </c>
      <c r="R159" s="80">
        <f>(Fairbanks!$E$15*10^3)/Fairbanks!$B$8</f>
        <v>0</v>
      </c>
    </row>
    <row r="160" spans="1:18">
      <c r="A160" s="51"/>
      <c r="B160" s="55" t="s">
        <v>83</v>
      </c>
      <c r="C160" s="80">
        <f>(Miami!$E$16*10^3)/Miami!$B$8</f>
        <v>0</v>
      </c>
      <c r="D160" s="80">
        <f>(Houston!$E$16*10^3)/Houston!$B$8</f>
        <v>0</v>
      </c>
      <c r="E160" s="80">
        <f>(Phoenix!$E$16*10^3)/Phoenix!$B$8</f>
        <v>0</v>
      </c>
      <c r="F160" s="80">
        <f>(Atlanta!$E$16*10^3)/Atlanta!$B$8</f>
        <v>0</v>
      </c>
      <c r="G160" s="80">
        <f>(LosAngeles!$E$16*10^3)/LosAngeles!$B$8</f>
        <v>0</v>
      </c>
      <c r="H160" s="80">
        <f>(LasVegas!$E$16*10^3)/LasVegas!$B$8</f>
        <v>0</v>
      </c>
      <c r="I160" s="80">
        <f>(SanFrancisco!$E$16*10^3)/SanFrancisco!$B$8</f>
        <v>0</v>
      </c>
      <c r="J160" s="80">
        <f>(Baltimore!$E$16*10^3)/Baltimore!$B$8</f>
        <v>0</v>
      </c>
      <c r="K160" s="80">
        <f>(Albuquerque!$E$16*10^3)/Albuquerque!$B$8</f>
        <v>0</v>
      </c>
      <c r="L160" s="80">
        <f>(Seattle!$E$16*10^3)/Seattle!$B$8</f>
        <v>0</v>
      </c>
      <c r="M160" s="80">
        <f>(Chicago!$E$16*10^3)/Chicago!$B$8</f>
        <v>0</v>
      </c>
      <c r="N160" s="80">
        <f>(Boulder!$E$16*10^3)/Boulder!$B$8</f>
        <v>0</v>
      </c>
      <c r="O160" s="80">
        <f>(Minneapolis!$E$16*10^3)/Minneapolis!$B$8</f>
        <v>0</v>
      </c>
      <c r="P160" s="80">
        <f>(Helena!$E$16*10^3)/Helena!$B$8</f>
        <v>0</v>
      </c>
      <c r="Q160" s="80">
        <f>(Duluth!$E$16*10^3)/Duluth!$B$8</f>
        <v>0</v>
      </c>
      <c r="R160" s="80">
        <f>(Fairbanks!$E$16*10^3)/Fairbanks!$B$8</f>
        <v>0</v>
      </c>
    </row>
    <row r="161" spans="1:18">
      <c r="A161" s="51"/>
      <c r="B161" s="55" t="s">
        <v>84</v>
      </c>
      <c r="C161" s="80">
        <f>(Miami!$E$17*10^3)/Miami!$B$8</f>
        <v>0</v>
      </c>
      <c r="D161" s="80">
        <f>(Houston!$E$17*10^3)/Houston!$B$8</f>
        <v>0</v>
      </c>
      <c r="E161" s="80">
        <f>(Phoenix!$E$17*10^3)/Phoenix!$B$8</f>
        <v>0</v>
      </c>
      <c r="F161" s="80">
        <f>(Atlanta!$E$17*10^3)/Atlanta!$B$8</f>
        <v>0</v>
      </c>
      <c r="G161" s="80">
        <f>(LosAngeles!$E$17*10^3)/LosAngeles!$B$8</f>
        <v>0</v>
      </c>
      <c r="H161" s="80">
        <f>(LasVegas!$E$17*10^3)/LasVegas!$B$8</f>
        <v>0</v>
      </c>
      <c r="I161" s="80">
        <f>(SanFrancisco!$E$17*10^3)/SanFrancisco!$B$8</f>
        <v>0</v>
      </c>
      <c r="J161" s="80">
        <f>(Baltimore!$E$17*10^3)/Baltimore!$B$8</f>
        <v>0</v>
      </c>
      <c r="K161" s="80">
        <f>(Albuquerque!$E$17*10^3)/Albuquerque!$B$8</f>
        <v>0</v>
      </c>
      <c r="L161" s="80">
        <f>(Seattle!$E$17*10^3)/Seattle!$B$8</f>
        <v>0</v>
      </c>
      <c r="M161" s="80">
        <f>(Chicago!$E$17*10^3)/Chicago!$B$8</f>
        <v>0</v>
      </c>
      <c r="N161" s="80">
        <f>(Boulder!$E$17*10^3)/Boulder!$B$8</f>
        <v>0</v>
      </c>
      <c r="O161" s="80">
        <f>(Minneapolis!$E$17*10^3)/Minneapolis!$B$8</f>
        <v>0</v>
      </c>
      <c r="P161" s="80">
        <f>(Helena!$E$17*10^3)/Helena!$B$8</f>
        <v>0</v>
      </c>
      <c r="Q161" s="80">
        <f>(Duluth!$E$17*10^3)/Duluth!$B$8</f>
        <v>0</v>
      </c>
      <c r="R161" s="80">
        <f>(Fairbanks!$E$17*10^3)/Fairbanks!$B$8</f>
        <v>0</v>
      </c>
    </row>
    <row r="162" spans="1:18">
      <c r="A162" s="51"/>
      <c r="B162" s="55" t="s">
        <v>85</v>
      </c>
      <c r="C162" s="80">
        <f>(Miami!$E$18*10^3)/Miami!$B$8</f>
        <v>0</v>
      </c>
      <c r="D162" s="80">
        <f>(Houston!$E$18*10^3)/Houston!$B$8</f>
        <v>0</v>
      </c>
      <c r="E162" s="80">
        <f>(Phoenix!$E$18*10^3)/Phoenix!$B$8</f>
        <v>0</v>
      </c>
      <c r="F162" s="80">
        <f>(Atlanta!$E$18*10^3)/Atlanta!$B$8</f>
        <v>0</v>
      </c>
      <c r="G162" s="80">
        <f>(LosAngeles!$E$18*10^3)/LosAngeles!$B$8</f>
        <v>0</v>
      </c>
      <c r="H162" s="80">
        <f>(LasVegas!$E$18*10^3)/LasVegas!$B$8</f>
        <v>0</v>
      </c>
      <c r="I162" s="80">
        <f>(SanFrancisco!$E$18*10^3)/SanFrancisco!$B$8</f>
        <v>0</v>
      </c>
      <c r="J162" s="80">
        <f>(Baltimore!$E$18*10^3)/Baltimore!$B$8</f>
        <v>0</v>
      </c>
      <c r="K162" s="80">
        <f>(Albuquerque!$E$18*10^3)/Albuquerque!$B$8</f>
        <v>0</v>
      </c>
      <c r="L162" s="80">
        <f>(Seattle!$E$18*10^3)/Seattle!$B$8</f>
        <v>0</v>
      </c>
      <c r="M162" s="80">
        <f>(Chicago!$E$18*10^3)/Chicago!$B$8</f>
        <v>0</v>
      </c>
      <c r="N162" s="80">
        <f>(Boulder!$E$18*10^3)/Boulder!$B$8</f>
        <v>0</v>
      </c>
      <c r="O162" s="80">
        <f>(Minneapolis!$E$18*10^3)/Minneapolis!$B$8</f>
        <v>0</v>
      </c>
      <c r="P162" s="80">
        <f>(Helena!$E$18*10^3)/Helena!$B$8</f>
        <v>0</v>
      </c>
      <c r="Q162" s="80">
        <f>(Duluth!$E$18*10^3)/Duluth!$B$8</f>
        <v>0</v>
      </c>
      <c r="R162" s="80">
        <f>(Fairbanks!$E$18*10^3)/Fairbanks!$B$8</f>
        <v>0</v>
      </c>
    </row>
    <row r="163" spans="1:18">
      <c r="A163" s="51"/>
      <c r="B163" s="55" t="s">
        <v>86</v>
      </c>
      <c r="C163" s="80">
        <f>(Miami!$E$19*10^3)/Miami!$B$8</f>
        <v>0</v>
      </c>
      <c r="D163" s="80">
        <f>(Houston!$E$19*10^3)/Houston!$B$8</f>
        <v>0</v>
      </c>
      <c r="E163" s="80">
        <f>(Phoenix!$E$19*10^3)/Phoenix!$B$8</f>
        <v>0</v>
      </c>
      <c r="F163" s="80">
        <f>(Atlanta!$E$19*10^3)/Atlanta!$B$8</f>
        <v>0</v>
      </c>
      <c r="G163" s="80">
        <f>(LosAngeles!$E$19*10^3)/LosAngeles!$B$8</f>
        <v>0</v>
      </c>
      <c r="H163" s="80">
        <f>(LasVegas!$E$19*10^3)/LasVegas!$B$8</f>
        <v>0</v>
      </c>
      <c r="I163" s="80">
        <f>(SanFrancisco!$E$19*10^3)/SanFrancisco!$B$8</f>
        <v>0</v>
      </c>
      <c r="J163" s="80">
        <f>(Baltimore!$E$19*10^3)/Baltimore!$B$8</f>
        <v>0</v>
      </c>
      <c r="K163" s="80">
        <f>(Albuquerque!$E$19*10^3)/Albuquerque!$B$8</f>
        <v>0</v>
      </c>
      <c r="L163" s="80">
        <f>(Seattle!$E$19*10^3)/Seattle!$B$8</f>
        <v>0</v>
      </c>
      <c r="M163" s="80">
        <f>(Chicago!$E$19*10^3)/Chicago!$B$8</f>
        <v>0</v>
      </c>
      <c r="N163" s="80">
        <f>(Boulder!$E$19*10^3)/Boulder!$B$8</f>
        <v>0</v>
      </c>
      <c r="O163" s="80">
        <f>(Minneapolis!$E$19*10^3)/Minneapolis!$B$8</f>
        <v>0</v>
      </c>
      <c r="P163" s="80">
        <f>(Helena!$E$19*10^3)/Helena!$B$8</f>
        <v>0</v>
      </c>
      <c r="Q163" s="80">
        <f>(Duluth!$E$19*10^3)/Duluth!$B$8</f>
        <v>0</v>
      </c>
      <c r="R163" s="80">
        <f>(Fairbanks!$E$19*10^3)/Fairbanks!$B$8</f>
        <v>0</v>
      </c>
    </row>
    <row r="164" spans="1:18">
      <c r="A164" s="51"/>
      <c r="B164" s="55" t="s">
        <v>87</v>
      </c>
      <c r="C164" s="80">
        <f>(Miami!$E$20*10^3)/Miami!$B$8</f>
        <v>0</v>
      </c>
      <c r="D164" s="80">
        <f>(Houston!$E$20*10^3)/Houston!$B$8</f>
        <v>0</v>
      </c>
      <c r="E164" s="80">
        <f>(Phoenix!$E$20*10^3)/Phoenix!$B$8</f>
        <v>0</v>
      </c>
      <c r="F164" s="80">
        <f>(Atlanta!$E$20*10^3)/Atlanta!$B$8</f>
        <v>0</v>
      </c>
      <c r="G164" s="80">
        <f>(LosAngeles!$E$20*10^3)/LosAngeles!$B$8</f>
        <v>0</v>
      </c>
      <c r="H164" s="80">
        <f>(LasVegas!$E$20*10^3)/LasVegas!$B$8</f>
        <v>0</v>
      </c>
      <c r="I164" s="80">
        <f>(SanFrancisco!$E$20*10^3)/SanFrancisco!$B$8</f>
        <v>0</v>
      </c>
      <c r="J164" s="80">
        <f>(Baltimore!$E$20*10^3)/Baltimore!$B$8</f>
        <v>0</v>
      </c>
      <c r="K164" s="80">
        <f>(Albuquerque!$E$20*10^3)/Albuquerque!$B$8</f>
        <v>0</v>
      </c>
      <c r="L164" s="80">
        <f>(Seattle!$E$20*10^3)/Seattle!$B$8</f>
        <v>0</v>
      </c>
      <c r="M164" s="80">
        <f>(Chicago!$E$20*10^3)/Chicago!$B$8</f>
        <v>0</v>
      </c>
      <c r="N164" s="80">
        <f>(Boulder!$E$20*10^3)/Boulder!$B$8</f>
        <v>0</v>
      </c>
      <c r="O164" s="80">
        <f>(Minneapolis!$E$20*10^3)/Minneapolis!$B$8</f>
        <v>0</v>
      </c>
      <c r="P164" s="80">
        <f>(Helena!$E$20*10^3)/Helena!$B$8</f>
        <v>0</v>
      </c>
      <c r="Q164" s="80">
        <f>(Duluth!$E$20*10^3)/Duluth!$B$8</f>
        <v>0</v>
      </c>
      <c r="R164" s="80">
        <f>(Fairbanks!$E$20*10^3)/Fairbanks!$B$8</f>
        <v>0</v>
      </c>
    </row>
    <row r="165" spans="1:18">
      <c r="A165" s="51"/>
      <c r="B165" s="55" t="s">
        <v>88</v>
      </c>
      <c r="C165" s="80">
        <f>(Miami!$E$21*10^3)/Miami!$B$8</f>
        <v>0</v>
      </c>
      <c r="D165" s="80">
        <f>(Houston!$E$21*10^3)/Houston!$B$8</f>
        <v>0</v>
      </c>
      <c r="E165" s="80">
        <f>(Phoenix!$E$21*10^3)/Phoenix!$B$8</f>
        <v>0</v>
      </c>
      <c r="F165" s="80">
        <f>(Atlanta!$E$21*10^3)/Atlanta!$B$8</f>
        <v>0</v>
      </c>
      <c r="G165" s="80">
        <f>(LosAngeles!$E$21*10^3)/LosAngeles!$B$8</f>
        <v>0</v>
      </c>
      <c r="H165" s="80">
        <f>(LasVegas!$E$21*10^3)/LasVegas!$B$8</f>
        <v>0</v>
      </c>
      <c r="I165" s="80">
        <f>(SanFrancisco!$E$21*10^3)/SanFrancisco!$B$8</f>
        <v>0</v>
      </c>
      <c r="J165" s="80">
        <f>(Baltimore!$E$21*10^3)/Baltimore!$B$8</f>
        <v>0</v>
      </c>
      <c r="K165" s="80">
        <f>(Albuquerque!$E$21*10^3)/Albuquerque!$B$8</f>
        <v>0</v>
      </c>
      <c r="L165" s="80">
        <f>(Seattle!$E$21*10^3)/Seattle!$B$8</f>
        <v>0</v>
      </c>
      <c r="M165" s="80">
        <f>(Chicago!$E$21*10^3)/Chicago!$B$8</f>
        <v>0</v>
      </c>
      <c r="N165" s="80">
        <f>(Boulder!$E$21*10^3)/Boulder!$B$8</f>
        <v>0</v>
      </c>
      <c r="O165" s="80">
        <f>(Minneapolis!$E$21*10^3)/Minneapolis!$B$8</f>
        <v>0</v>
      </c>
      <c r="P165" s="80">
        <f>(Helena!$E$21*10^3)/Helena!$B$8</f>
        <v>0</v>
      </c>
      <c r="Q165" s="80">
        <f>(Duluth!$E$21*10^3)/Duluth!$B$8</f>
        <v>0</v>
      </c>
      <c r="R165" s="80">
        <f>(Fairbanks!$E$21*10^3)/Fairbanks!$B$8</f>
        <v>0</v>
      </c>
    </row>
    <row r="166" spans="1:18">
      <c r="A166" s="51"/>
      <c r="B166" s="55" t="s">
        <v>89</v>
      </c>
      <c r="C166" s="80">
        <f>(Miami!$E$22*10^3)/Miami!$B$8</f>
        <v>0</v>
      </c>
      <c r="D166" s="80">
        <f>(Houston!$E$22*10^3)/Houston!$B$8</f>
        <v>0</v>
      </c>
      <c r="E166" s="80">
        <f>(Phoenix!$E$22*10^3)/Phoenix!$B$8</f>
        <v>0</v>
      </c>
      <c r="F166" s="80">
        <f>(Atlanta!$E$22*10^3)/Atlanta!$B$8</f>
        <v>0</v>
      </c>
      <c r="G166" s="80">
        <f>(LosAngeles!$E$22*10^3)/LosAngeles!$B$8</f>
        <v>0</v>
      </c>
      <c r="H166" s="80">
        <f>(LasVegas!$E$22*10^3)/LasVegas!$B$8</f>
        <v>0</v>
      </c>
      <c r="I166" s="80">
        <f>(SanFrancisco!$E$22*10^3)/SanFrancisco!$B$8</f>
        <v>0</v>
      </c>
      <c r="J166" s="80">
        <f>(Baltimore!$E$22*10^3)/Baltimore!$B$8</f>
        <v>0</v>
      </c>
      <c r="K166" s="80">
        <f>(Albuquerque!$E$22*10^3)/Albuquerque!$B$8</f>
        <v>0</v>
      </c>
      <c r="L166" s="80">
        <f>(Seattle!$E$22*10^3)/Seattle!$B$8</f>
        <v>0</v>
      </c>
      <c r="M166" s="80">
        <f>(Chicago!$E$22*10^3)/Chicago!$B$8</f>
        <v>0</v>
      </c>
      <c r="N166" s="80">
        <f>(Boulder!$E$22*10^3)/Boulder!$B$8</f>
        <v>0</v>
      </c>
      <c r="O166" s="80">
        <f>(Minneapolis!$E$22*10^3)/Minneapolis!$B$8</f>
        <v>0</v>
      </c>
      <c r="P166" s="80">
        <f>(Helena!$E$22*10^3)/Helena!$B$8</f>
        <v>0</v>
      </c>
      <c r="Q166" s="80">
        <f>(Duluth!$E$22*10^3)/Duluth!$B$8</f>
        <v>0</v>
      </c>
      <c r="R166" s="80">
        <f>(Fairbanks!$E$22*10^3)/Fairbanks!$B$8</f>
        <v>0</v>
      </c>
    </row>
    <row r="167" spans="1:18">
      <c r="A167" s="51"/>
      <c r="B167" s="55" t="s">
        <v>68</v>
      </c>
      <c r="C167" s="80">
        <f>(Miami!$E$23*10^3)/Miami!$B$8</f>
        <v>0</v>
      </c>
      <c r="D167" s="80">
        <f>(Houston!$E$23*10^3)/Houston!$B$8</f>
        <v>0</v>
      </c>
      <c r="E167" s="80">
        <f>(Phoenix!$E$23*10^3)/Phoenix!$B$8</f>
        <v>0</v>
      </c>
      <c r="F167" s="80">
        <f>(Atlanta!$E$23*10^3)/Atlanta!$B$8</f>
        <v>0</v>
      </c>
      <c r="G167" s="80">
        <f>(LosAngeles!$E$23*10^3)/LosAngeles!$B$8</f>
        <v>0</v>
      </c>
      <c r="H167" s="80">
        <f>(LasVegas!$E$23*10^3)/LasVegas!$B$8</f>
        <v>0</v>
      </c>
      <c r="I167" s="80">
        <f>(SanFrancisco!$E$23*10^3)/SanFrancisco!$B$8</f>
        <v>0</v>
      </c>
      <c r="J167" s="80">
        <f>(Baltimore!$E$23*10^3)/Baltimore!$B$8</f>
        <v>0</v>
      </c>
      <c r="K167" s="80">
        <f>(Albuquerque!$E$23*10^3)/Albuquerque!$B$8</f>
        <v>0</v>
      </c>
      <c r="L167" s="80">
        <f>(Seattle!$E$23*10^3)/Seattle!$B$8</f>
        <v>0</v>
      </c>
      <c r="M167" s="80">
        <f>(Chicago!$E$23*10^3)/Chicago!$B$8</f>
        <v>0</v>
      </c>
      <c r="N167" s="80">
        <f>(Boulder!$E$23*10^3)/Boulder!$B$8</f>
        <v>0</v>
      </c>
      <c r="O167" s="80">
        <f>(Minneapolis!$E$23*10^3)/Minneapolis!$B$8</f>
        <v>0</v>
      </c>
      <c r="P167" s="80">
        <f>(Helena!$E$23*10^3)/Helena!$B$8</f>
        <v>0</v>
      </c>
      <c r="Q167" s="80">
        <f>(Duluth!$E$23*10^3)/Duluth!$B$8</f>
        <v>0</v>
      </c>
      <c r="R167" s="80">
        <f>(Fairbanks!$E$23*10^3)/Fairbanks!$B$8</f>
        <v>0</v>
      </c>
    </row>
    <row r="168" spans="1:18">
      <c r="A168" s="51"/>
      <c r="B168" s="55" t="s">
        <v>90</v>
      </c>
      <c r="C168" s="80">
        <f>(Miami!$E$24*10^3)/Miami!$B$8</f>
        <v>0</v>
      </c>
      <c r="D168" s="80">
        <f>(Houston!$E$24*10^3)/Houston!$B$8</f>
        <v>0</v>
      </c>
      <c r="E168" s="80">
        <f>(Phoenix!$E$24*10^3)/Phoenix!$B$8</f>
        <v>0</v>
      </c>
      <c r="F168" s="80">
        <f>(Atlanta!$E$24*10^3)/Atlanta!$B$8</f>
        <v>0</v>
      </c>
      <c r="G168" s="80">
        <f>(LosAngeles!$E$24*10^3)/LosAngeles!$B$8</f>
        <v>0</v>
      </c>
      <c r="H168" s="80">
        <f>(LasVegas!$E$24*10^3)/LasVegas!$B$8</f>
        <v>0</v>
      </c>
      <c r="I168" s="80">
        <f>(SanFrancisco!$E$24*10^3)/SanFrancisco!$B$8</f>
        <v>0</v>
      </c>
      <c r="J168" s="80">
        <f>(Baltimore!$E$24*10^3)/Baltimore!$B$8</f>
        <v>0</v>
      </c>
      <c r="K168" s="80">
        <f>(Albuquerque!$E$24*10^3)/Albuquerque!$B$8</f>
        <v>0</v>
      </c>
      <c r="L168" s="80">
        <f>(Seattle!$E$24*10^3)/Seattle!$B$8</f>
        <v>0</v>
      </c>
      <c r="M168" s="80">
        <f>(Chicago!$E$24*10^3)/Chicago!$B$8</f>
        <v>0</v>
      </c>
      <c r="N168" s="80">
        <f>(Boulder!$E$24*10^3)/Boulder!$B$8</f>
        <v>0</v>
      </c>
      <c r="O168" s="80">
        <f>(Minneapolis!$E$24*10^3)/Minneapolis!$B$8</f>
        <v>0</v>
      </c>
      <c r="P168" s="80">
        <f>(Helena!$E$24*10^3)/Helena!$B$8</f>
        <v>0</v>
      </c>
      <c r="Q168" s="80">
        <f>(Duluth!$E$24*10^3)/Duluth!$B$8</f>
        <v>0</v>
      </c>
      <c r="R168" s="80">
        <f>(Fairbanks!$E$24*10^3)/Fairbanks!$B$8</f>
        <v>0</v>
      </c>
    </row>
    <row r="169" spans="1:18">
      <c r="A169" s="51"/>
      <c r="B169" s="55" t="s">
        <v>91</v>
      </c>
      <c r="C169" s="80">
        <f>(Miami!$E$25*10^3)/Miami!$B$8</f>
        <v>0</v>
      </c>
      <c r="D169" s="80">
        <f>(Houston!$E$25*10^3)/Houston!$B$8</f>
        <v>0</v>
      </c>
      <c r="E169" s="80">
        <f>(Phoenix!$E$25*10^3)/Phoenix!$B$8</f>
        <v>0</v>
      </c>
      <c r="F169" s="80">
        <f>(Atlanta!$E$25*10^3)/Atlanta!$B$8</f>
        <v>0</v>
      </c>
      <c r="G169" s="80">
        <f>(LosAngeles!$E$25*10^3)/LosAngeles!$B$8</f>
        <v>0</v>
      </c>
      <c r="H169" s="80">
        <f>(LasVegas!$E$25*10^3)/LasVegas!$B$8</f>
        <v>0</v>
      </c>
      <c r="I169" s="80">
        <f>(SanFrancisco!$E$25*10^3)/SanFrancisco!$B$8</f>
        <v>0</v>
      </c>
      <c r="J169" s="80">
        <f>(Baltimore!$E$25*10^3)/Baltimore!$B$8</f>
        <v>0</v>
      </c>
      <c r="K169" s="80">
        <f>(Albuquerque!$E$25*10^3)/Albuquerque!$B$8</f>
        <v>0</v>
      </c>
      <c r="L169" s="80">
        <f>(Seattle!$E$25*10^3)/Seattle!$B$8</f>
        <v>0</v>
      </c>
      <c r="M169" s="80">
        <f>(Chicago!$E$25*10^3)/Chicago!$B$8</f>
        <v>0</v>
      </c>
      <c r="N169" s="80">
        <f>(Boulder!$E$25*10^3)/Boulder!$B$8</f>
        <v>0</v>
      </c>
      <c r="O169" s="80">
        <f>(Minneapolis!$E$25*10^3)/Minneapolis!$B$8</f>
        <v>0</v>
      </c>
      <c r="P169" s="80">
        <f>(Helena!$E$25*10^3)/Helena!$B$8</f>
        <v>0</v>
      </c>
      <c r="Q169" s="80">
        <f>(Duluth!$E$25*10^3)/Duluth!$B$8</f>
        <v>0</v>
      </c>
      <c r="R169" s="80">
        <f>(Fairbanks!$E$25*10^3)/Fairbanks!$B$8</f>
        <v>0</v>
      </c>
    </row>
    <row r="170" spans="1:18">
      <c r="A170" s="51"/>
      <c r="B170" s="55" t="s">
        <v>92</v>
      </c>
      <c r="C170" s="80">
        <f>(Miami!$E$26*10^3)/Miami!$B$8</f>
        <v>0</v>
      </c>
      <c r="D170" s="80">
        <f>(Houston!$E$26*10^3)/Houston!$B$8</f>
        <v>0</v>
      </c>
      <c r="E170" s="80">
        <f>(Phoenix!$E$26*10^3)/Phoenix!$B$8</f>
        <v>0</v>
      </c>
      <c r="F170" s="80">
        <f>(Atlanta!$E$26*10^3)/Atlanta!$B$8</f>
        <v>0</v>
      </c>
      <c r="G170" s="80">
        <f>(LosAngeles!$E$26*10^3)/LosAngeles!$B$8</f>
        <v>0</v>
      </c>
      <c r="H170" s="80">
        <f>(LasVegas!$E$26*10^3)/LasVegas!$B$8</f>
        <v>0</v>
      </c>
      <c r="I170" s="80">
        <f>(SanFrancisco!$E$26*10^3)/SanFrancisco!$B$8</f>
        <v>0</v>
      </c>
      <c r="J170" s="80">
        <f>(Baltimore!$E$26*10^3)/Baltimore!$B$8</f>
        <v>0</v>
      </c>
      <c r="K170" s="80">
        <f>(Albuquerque!$E$26*10^3)/Albuquerque!$B$8</f>
        <v>0</v>
      </c>
      <c r="L170" s="80">
        <f>(Seattle!$E$26*10^3)/Seattle!$B$8</f>
        <v>0</v>
      </c>
      <c r="M170" s="80">
        <f>(Chicago!$E$26*10^3)/Chicago!$B$8</f>
        <v>0</v>
      </c>
      <c r="N170" s="80">
        <f>(Boulder!$E$26*10^3)/Boulder!$B$8</f>
        <v>0</v>
      </c>
      <c r="O170" s="80">
        <f>(Minneapolis!$E$26*10^3)/Minneapolis!$B$8</f>
        <v>0</v>
      </c>
      <c r="P170" s="80">
        <f>(Helena!$E$26*10^3)/Helena!$B$8</f>
        <v>0</v>
      </c>
      <c r="Q170" s="80">
        <f>(Duluth!$E$26*10^3)/Duluth!$B$8</f>
        <v>0</v>
      </c>
      <c r="R170" s="80">
        <f>(Fairbanks!$E$26*10^3)/Fairbanks!$B$8</f>
        <v>0</v>
      </c>
    </row>
    <row r="171" spans="1:18">
      <c r="A171" s="51"/>
      <c r="B171" s="55" t="s">
        <v>93</v>
      </c>
      <c r="C171" s="80">
        <f>(Miami!$E$28*10^3)/Miami!$B$8</f>
        <v>0</v>
      </c>
      <c r="D171" s="80">
        <f>(Houston!$E$28*10^3)/Houston!$B$8</f>
        <v>0</v>
      </c>
      <c r="E171" s="80">
        <f>(Phoenix!$E$28*10^3)/Phoenix!$B$8</f>
        <v>0</v>
      </c>
      <c r="F171" s="80">
        <f>(Atlanta!$E$28*10^3)/Atlanta!$B$8</f>
        <v>0</v>
      </c>
      <c r="G171" s="80">
        <f>(LosAngeles!$E$28*10^3)/LosAngeles!$B$8</f>
        <v>0</v>
      </c>
      <c r="H171" s="80">
        <f>(LasVegas!$E$28*10^3)/LasVegas!$B$8</f>
        <v>0</v>
      </c>
      <c r="I171" s="80">
        <f>(SanFrancisco!$E$28*10^3)/SanFrancisco!$B$8</f>
        <v>0</v>
      </c>
      <c r="J171" s="80">
        <f>(Baltimore!$E$28*10^3)/Baltimore!$B$8</f>
        <v>0</v>
      </c>
      <c r="K171" s="80">
        <f>(Albuquerque!$E$28*10^3)/Albuquerque!$B$8</f>
        <v>0</v>
      </c>
      <c r="L171" s="80">
        <f>(Seattle!$E$28*10^3)/Seattle!$B$8</f>
        <v>0</v>
      </c>
      <c r="M171" s="80">
        <f>(Chicago!$E$28*10^3)/Chicago!$B$8</f>
        <v>0</v>
      </c>
      <c r="N171" s="80">
        <f>(Boulder!$E$28*10^3)/Boulder!$B$8</f>
        <v>0</v>
      </c>
      <c r="O171" s="80">
        <f>(Minneapolis!$E$28*10^3)/Minneapolis!$B$8</f>
        <v>0</v>
      </c>
      <c r="P171" s="80">
        <f>(Helena!$E$28*10^3)/Helena!$B$8</f>
        <v>0</v>
      </c>
      <c r="Q171" s="80">
        <f>(Duluth!$E$28*10^3)/Duluth!$B$8</f>
        <v>0</v>
      </c>
      <c r="R171" s="80">
        <f>(Fairbanks!$E$28*10^3)/Fairbanks!$B$8</f>
        <v>0</v>
      </c>
    </row>
    <row r="172" spans="1:18">
      <c r="A172" s="51"/>
      <c r="B172" s="54" t="s">
        <v>265</v>
      </c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</row>
    <row r="173" spans="1:18">
      <c r="A173" s="51"/>
      <c r="B173" s="55" t="s">
        <v>73</v>
      </c>
      <c r="C173" s="80">
        <f>(Miami!$F$13*10^3)/Miami!$B$8</f>
        <v>0</v>
      </c>
      <c r="D173" s="80">
        <f>(Houston!$F$13*10^3)/Houston!$B$8</f>
        <v>0</v>
      </c>
      <c r="E173" s="80">
        <f>(Phoenix!$F$13*10^3)/Phoenix!$B$8</f>
        <v>0</v>
      </c>
      <c r="F173" s="80">
        <f>(Atlanta!$F$13*10^3)/Atlanta!$B$8</f>
        <v>0</v>
      </c>
      <c r="G173" s="80">
        <f>(LosAngeles!$F$13*10^3)/LosAngeles!$B$8</f>
        <v>0</v>
      </c>
      <c r="H173" s="80">
        <f>(LasVegas!$F$13*10^3)/LasVegas!$B$8</f>
        <v>0</v>
      </c>
      <c r="I173" s="80">
        <f>(SanFrancisco!$F$13*10^3)/SanFrancisco!$B$8</f>
        <v>0</v>
      </c>
      <c r="J173" s="80">
        <f>(Baltimore!$F$13*10^3)/Baltimore!$B$8</f>
        <v>0</v>
      </c>
      <c r="K173" s="80">
        <f>(Albuquerque!$F$13*10^3)/Albuquerque!$B$8</f>
        <v>0</v>
      </c>
      <c r="L173" s="80">
        <f>(Seattle!$F$13*10^3)/Seattle!$B$8</f>
        <v>0</v>
      </c>
      <c r="M173" s="80">
        <f>(Chicago!$F$13*10^3)/Chicago!$B$8</f>
        <v>0</v>
      </c>
      <c r="N173" s="80">
        <f>(Boulder!$F$13*10^3)/Boulder!$B$8</f>
        <v>0</v>
      </c>
      <c r="O173" s="80">
        <f>(Minneapolis!$F$13*10^3)/Minneapolis!$B$8</f>
        <v>0</v>
      </c>
      <c r="P173" s="80">
        <f>(Helena!$F$13*10^3)/Helena!$B$8</f>
        <v>0</v>
      </c>
      <c r="Q173" s="80">
        <f>(Duluth!$F$13*10^3)/Duluth!$B$8</f>
        <v>0</v>
      </c>
      <c r="R173" s="80">
        <f>(Fairbanks!$F$13*10^3)/Fairbanks!$B$8</f>
        <v>0</v>
      </c>
    </row>
    <row r="174" spans="1:18">
      <c r="A174" s="51"/>
      <c r="B174" s="55" t="s">
        <v>74</v>
      </c>
      <c r="C174" s="80">
        <f>(Miami!$F$14*10^3)/Miami!$B$8</f>
        <v>0</v>
      </c>
      <c r="D174" s="80">
        <f>(Houston!$F$14*10^3)/Houston!$B$8</f>
        <v>0</v>
      </c>
      <c r="E174" s="80">
        <f>(Phoenix!$F$14*10^3)/Phoenix!$B$8</f>
        <v>0</v>
      </c>
      <c r="F174" s="80">
        <f>(Atlanta!$F$14*10^3)/Atlanta!$B$8</f>
        <v>0</v>
      </c>
      <c r="G174" s="80">
        <f>(LosAngeles!$F$14*10^3)/LosAngeles!$B$8</f>
        <v>0</v>
      </c>
      <c r="H174" s="80">
        <f>(LasVegas!$F$14*10^3)/LasVegas!$B$8</f>
        <v>0</v>
      </c>
      <c r="I174" s="80">
        <f>(SanFrancisco!$F$14*10^3)/SanFrancisco!$B$8</f>
        <v>0</v>
      </c>
      <c r="J174" s="80">
        <f>(Baltimore!$F$14*10^3)/Baltimore!$B$8</f>
        <v>0</v>
      </c>
      <c r="K174" s="80">
        <f>(Albuquerque!$F$14*10^3)/Albuquerque!$B$8</f>
        <v>0</v>
      </c>
      <c r="L174" s="80">
        <f>(Seattle!$F$14*10^3)/Seattle!$B$8</f>
        <v>0</v>
      </c>
      <c r="M174" s="80">
        <f>(Chicago!$F$14*10^3)/Chicago!$B$8</f>
        <v>0</v>
      </c>
      <c r="N174" s="80">
        <f>(Boulder!$F$14*10^3)/Boulder!$B$8</f>
        <v>0</v>
      </c>
      <c r="O174" s="80">
        <f>(Minneapolis!$F$14*10^3)/Minneapolis!$B$8</f>
        <v>0</v>
      </c>
      <c r="P174" s="80">
        <f>(Helena!$F$14*10^3)/Helena!$B$8</f>
        <v>0</v>
      </c>
      <c r="Q174" s="80">
        <f>(Duluth!$F$14*10^3)/Duluth!$B$8</f>
        <v>0</v>
      </c>
      <c r="R174" s="80">
        <f>(Fairbanks!$F$14*10^3)/Fairbanks!$B$8</f>
        <v>0</v>
      </c>
    </row>
    <row r="175" spans="1:18">
      <c r="A175" s="51"/>
      <c r="B175" s="55" t="s">
        <v>82</v>
      </c>
      <c r="C175" s="80">
        <f>(Miami!$F$15*10^3)/Miami!$B$8</f>
        <v>0</v>
      </c>
      <c r="D175" s="80">
        <f>(Houston!$F$15*10^3)/Houston!$B$8</f>
        <v>0</v>
      </c>
      <c r="E175" s="80">
        <f>(Phoenix!$F$15*10^3)/Phoenix!$B$8</f>
        <v>0</v>
      </c>
      <c r="F175" s="80">
        <f>(Atlanta!$F$15*10^3)/Atlanta!$B$8</f>
        <v>0</v>
      </c>
      <c r="G175" s="80">
        <f>(LosAngeles!$F$15*10^3)/LosAngeles!$B$8</f>
        <v>0</v>
      </c>
      <c r="H175" s="80">
        <f>(LasVegas!$F$15*10^3)/LasVegas!$B$8</f>
        <v>0</v>
      </c>
      <c r="I175" s="80">
        <f>(SanFrancisco!$F$15*10^3)/SanFrancisco!$B$8</f>
        <v>0</v>
      </c>
      <c r="J175" s="80">
        <f>(Baltimore!$F$15*10^3)/Baltimore!$B$8</f>
        <v>0</v>
      </c>
      <c r="K175" s="80">
        <f>(Albuquerque!$F$15*10^3)/Albuquerque!$B$8</f>
        <v>0</v>
      </c>
      <c r="L175" s="80">
        <f>(Seattle!$F$15*10^3)/Seattle!$B$8</f>
        <v>0</v>
      </c>
      <c r="M175" s="80">
        <f>(Chicago!$F$15*10^3)/Chicago!$B$8</f>
        <v>0</v>
      </c>
      <c r="N175" s="80">
        <f>(Boulder!$F$15*10^3)/Boulder!$B$8</f>
        <v>0</v>
      </c>
      <c r="O175" s="80">
        <f>(Minneapolis!$F$15*10^3)/Minneapolis!$B$8</f>
        <v>0</v>
      </c>
      <c r="P175" s="80">
        <f>(Helena!$F$15*10^3)/Helena!$B$8</f>
        <v>0</v>
      </c>
      <c r="Q175" s="80">
        <f>(Duluth!$F$15*10^3)/Duluth!$B$8</f>
        <v>0</v>
      </c>
      <c r="R175" s="80">
        <f>(Fairbanks!$F$15*10^3)/Fairbanks!$B$8</f>
        <v>0</v>
      </c>
    </row>
    <row r="176" spans="1:18">
      <c r="A176" s="51"/>
      <c r="B176" s="55" t="s">
        <v>83</v>
      </c>
      <c r="C176" s="80">
        <f>(Miami!$F$16*10^3)/Miami!$B$8</f>
        <v>0</v>
      </c>
      <c r="D176" s="80">
        <f>(Houston!$F$16*10^3)/Houston!$B$8</f>
        <v>0</v>
      </c>
      <c r="E176" s="80">
        <f>(Phoenix!$F$16*10^3)/Phoenix!$B$8</f>
        <v>0</v>
      </c>
      <c r="F176" s="80">
        <f>(Atlanta!$F$16*10^3)/Atlanta!$B$8</f>
        <v>0</v>
      </c>
      <c r="G176" s="80">
        <f>(LosAngeles!$F$16*10^3)/LosAngeles!$B$8</f>
        <v>0</v>
      </c>
      <c r="H176" s="80">
        <f>(LasVegas!$F$16*10^3)/LasVegas!$B$8</f>
        <v>0</v>
      </c>
      <c r="I176" s="80">
        <f>(SanFrancisco!$F$16*10^3)/SanFrancisco!$B$8</f>
        <v>0</v>
      </c>
      <c r="J176" s="80">
        <f>(Baltimore!$F$16*10^3)/Baltimore!$B$8</f>
        <v>0</v>
      </c>
      <c r="K176" s="80">
        <f>(Albuquerque!$F$16*10^3)/Albuquerque!$B$8</f>
        <v>0</v>
      </c>
      <c r="L176" s="80">
        <f>(Seattle!$F$16*10^3)/Seattle!$B$8</f>
        <v>0</v>
      </c>
      <c r="M176" s="80">
        <f>(Chicago!$F$16*10^3)/Chicago!$B$8</f>
        <v>0</v>
      </c>
      <c r="N176" s="80">
        <f>(Boulder!$F$16*10^3)/Boulder!$B$8</f>
        <v>0</v>
      </c>
      <c r="O176" s="80">
        <f>(Minneapolis!$F$16*10^3)/Minneapolis!$B$8</f>
        <v>0</v>
      </c>
      <c r="P176" s="80">
        <f>(Helena!$F$16*10^3)/Helena!$B$8</f>
        <v>0</v>
      </c>
      <c r="Q176" s="80">
        <f>(Duluth!$F$16*10^3)/Duluth!$B$8</f>
        <v>0</v>
      </c>
      <c r="R176" s="80">
        <f>(Fairbanks!$F$16*10^3)/Fairbanks!$B$8</f>
        <v>0</v>
      </c>
    </row>
    <row r="177" spans="1:18">
      <c r="A177" s="51"/>
      <c r="B177" s="55" t="s">
        <v>84</v>
      </c>
      <c r="C177" s="80">
        <f>(Miami!$F$17*10^3)/Miami!$B$8</f>
        <v>0</v>
      </c>
      <c r="D177" s="80">
        <f>(Houston!$F$17*10^3)/Houston!$B$8</f>
        <v>0</v>
      </c>
      <c r="E177" s="80">
        <f>(Phoenix!$F$17*10^3)/Phoenix!$B$8</f>
        <v>0</v>
      </c>
      <c r="F177" s="80">
        <f>(Atlanta!$F$17*10^3)/Atlanta!$B$8</f>
        <v>0</v>
      </c>
      <c r="G177" s="80">
        <f>(LosAngeles!$F$17*10^3)/LosAngeles!$B$8</f>
        <v>0</v>
      </c>
      <c r="H177" s="80">
        <f>(LasVegas!$F$17*10^3)/LasVegas!$B$8</f>
        <v>0</v>
      </c>
      <c r="I177" s="80">
        <f>(SanFrancisco!$F$17*10^3)/SanFrancisco!$B$8</f>
        <v>0</v>
      </c>
      <c r="J177" s="80">
        <f>(Baltimore!$F$17*10^3)/Baltimore!$B$8</f>
        <v>0</v>
      </c>
      <c r="K177" s="80">
        <f>(Albuquerque!$F$17*10^3)/Albuquerque!$B$8</f>
        <v>0</v>
      </c>
      <c r="L177" s="80">
        <f>(Seattle!$F$17*10^3)/Seattle!$B$8</f>
        <v>0</v>
      </c>
      <c r="M177" s="80">
        <f>(Chicago!$F$17*10^3)/Chicago!$B$8</f>
        <v>0</v>
      </c>
      <c r="N177" s="80">
        <f>(Boulder!$F$17*10^3)/Boulder!$B$8</f>
        <v>0</v>
      </c>
      <c r="O177" s="80">
        <f>(Minneapolis!$F$17*10^3)/Minneapolis!$B$8</f>
        <v>0</v>
      </c>
      <c r="P177" s="80">
        <f>(Helena!$F$17*10^3)/Helena!$B$8</f>
        <v>0</v>
      </c>
      <c r="Q177" s="80">
        <f>(Duluth!$F$17*10^3)/Duluth!$B$8</f>
        <v>0</v>
      </c>
      <c r="R177" s="80">
        <f>(Fairbanks!$F$17*10^3)/Fairbanks!$B$8</f>
        <v>0</v>
      </c>
    </row>
    <row r="178" spans="1:18">
      <c r="A178" s="51"/>
      <c r="B178" s="55" t="s">
        <v>85</v>
      </c>
      <c r="C178" s="80">
        <f>(Miami!$F$18*10^3)/Miami!$B$8</f>
        <v>0</v>
      </c>
      <c r="D178" s="80">
        <f>(Houston!$F$18*10^3)/Houston!$B$8</f>
        <v>0</v>
      </c>
      <c r="E178" s="80">
        <f>(Phoenix!$F$18*10^3)/Phoenix!$B$8</f>
        <v>0</v>
      </c>
      <c r="F178" s="80">
        <f>(Atlanta!$F$18*10^3)/Atlanta!$B$8</f>
        <v>0</v>
      </c>
      <c r="G178" s="80">
        <f>(LosAngeles!$F$18*10^3)/LosAngeles!$B$8</f>
        <v>0</v>
      </c>
      <c r="H178" s="80">
        <f>(LasVegas!$F$18*10^3)/LasVegas!$B$8</f>
        <v>0</v>
      </c>
      <c r="I178" s="80">
        <f>(SanFrancisco!$F$18*10^3)/SanFrancisco!$B$8</f>
        <v>0</v>
      </c>
      <c r="J178" s="80">
        <f>(Baltimore!$F$18*10^3)/Baltimore!$B$8</f>
        <v>0</v>
      </c>
      <c r="K178" s="80">
        <f>(Albuquerque!$F$18*10^3)/Albuquerque!$B$8</f>
        <v>0</v>
      </c>
      <c r="L178" s="80">
        <f>(Seattle!$F$18*10^3)/Seattle!$B$8</f>
        <v>0</v>
      </c>
      <c r="M178" s="80">
        <f>(Chicago!$F$18*10^3)/Chicago!$B$8</f>
        <v>0</v>
      </c>
      <c r="N178" s="80">
        <f>(Boulder!$F$18*10^3)/Boulder!$B$8</f>
        <v>0</v>
      </c>
      <c r="O178" s="80">
        <f>(Minneapolis!$F$18*10^3)/Minneapolis!$B$8</f>
        <v>0</v>
      </c>
      <c r="P178" s="80">
        <f>(Helena!$F$18*10^3)/Helena!$B$8</f>
        <v>0</v>
      </c>
      <c r="Q178" s="80">
        <f>(Duluth!$F$18*10^3)/Duluth!$B$8</f>
        <v>0</v>
      </c>
      <c r="R178" s="80">
        <f>(Fairbanks!$F$18*10^3)/Fairbanks!$B$8</f>
        <v>0</v>
      </c>
    </row>
    <row r="179" spans="1:18">
      <c r="A179" s="51"/>
      <c r="B179" s="55" t="s">
        <v>86</v>
      </c>
      <c r="C179" s="80">
        <f>(Miami!$F$19*10^3)/Miami!$B$8</f>
        <v>0</v>
      </c>
      <c r="D179" s="80">
        <f>(Houston!$F$19*10^3)/Houston!$B$8</f>
        <v>0</v>
      </c>
      <c r="E179" s="80">
        <f>(Phoenix!$F$19*10^3)/Phoenix!$B$8</f>
        <v>0</v>
      </c>
      <c r="F179" s="80">
        <f>(Atlanta!$F$19*10^3)/Atlanta!$B$8</f>
        <v>0</v>
      </c>
      <c r="G179" s="80">
        <f>(LosAngeles!$F$19*10^3)/LosAngeles!$B$8</f>
        <v>0</v>
      </c>
      <c r="H179" s="80">
        <f>(LasVegas!$F$19*10^3)/LasVegas!$B$8</f>
        <v>0</v>
      </c>
      <c r="I179" s="80">
        <f>(SanFrancisco!$F$19*10^3)/SanFrancisco!$B$8</f>
        <v>0</v>
      </c>
      <c r="J179" s="80">
        <f>(Baltimore!$F$19*10^3)/Baltimore!$B$8</f>
        <v>0</v>
      </c>
      <c r="K179" s="80">
        <f>(Albuquerque!$F$19*10^3)/Albuquerque!$B$8</f>
        <v>0</v>
      </c>
      <c r="L179" s="80">
        <f>(Seattle!$F$19*10^3)/Seattle!$B$8</f>
        <v>0</v>
      </c>
      <c r="M179" s="80">
        <f>(Chicago!$F$19*10^3)/Chicago!$B$8</f>
        <v>0</v>
      </c>
      <c r="N179" s="80">
        <f>(Boulder!$F$19*10^3)/Boulder!$B$8</f>
        <v>0</v>
      </c>
      <c r="O179" s="80">
        <f>(Minneapolis!$F$19*10^3)/Minneapolis!$B$8</f>
        <v>0</v>
      </c>
      <c r="P179" s="80">
        <f>(Helena!$F$19*10^3)/Helena!$B$8</f>
        <v>0</v>
      </c>
      <c r="Q179" s="80">
        <f>(Duluth!$F$19*10^3)/Duluth!$B$8</f>
        <v>0</v>
      </c>
      <c r="R179" s="80">
        <f>(Fairbanks!$F$19*10^3)/Fairbanks!$B$8</f>
        <v>0</v>
      </c>
    </row>
    <row r="180" spans="1:18">
      <c r="A180" s="51"/>
      <c r="B180" s="55" t="s">
        <v>87</v>
      </c>
      <c r="C180" s="80">
        <f>(Miami!$F$20*10^3)/Miami!$B$8</f>
        <v>0</v>
      </c>
      <c r="D180" s="80">
        <f>(Houston!$F$20*10^3)/Houston!$B$8</f>
        <v>0</v>
      </c>
      <c r="E180" s="80">
        <f>(Phoenix!$F$20*10^3)/Phoenix!$B$8</f>
        <v>0</v>
      </c>
      <c r="F180" s="80">
        <f>(Atlanta!$F$20*10^3)/Atlanta!$B$8</f>
        <v>0</v>
      </c>
      <c r="G180" s="80">
        <f>(LosAngeles!$F$20*10^3)/LosAngeles!$B$8</f>
        <v>0</v>
      </c>
      <c r="H180" s="80">
        <f>(LasVegas!$F$20*10^3)/LasVegas!$B$8</f>
        <v>0</v>
      </c>
      <c r="I180" s="80">
        <f>(SanFrancisco!$F$20*10^3)/SanFrancisco!$B$8</f>
        <v>0</v>
      </c>
      <c r="J180" s="80">
        <f>(Baltimore!$F$20*10^3)/Baltimore!$B$8</f>
        <v>0</v>
      </c>
      <c r="K180" s="80">
        <f>(Albuquerque!$F$20*10^3)/Albuquerque!$B$8</f>
        <v>0</v>
      </c>
      <c r="L180" s="80">
        <f>(Seattle!$F$20*10^3)/Seattle!$B$8</f>
        <v>0</v>
      </c>
      <c r="M180" s="80">
        <f>(Chicago!$F$20*10^3)/Chicago!$B$8</f>
        <v>0</v>
      </c>
      <c r="N180" s="80">
        <f>(Boulder!$F$20*10^3)/Boulder!$B$8</f>
        <v>0</v>
      </c>
      <c r="O180" s="80">
        <f>(Minneapolis!$F$20*10^3)/Minneapolis!$B$8</f>
        <v>0</v>
      </c>
      <c r="P180" s="80">
        <f>(Helena!$F$20*10^3)/Helena!$B$8</f>
        <v>0</v>
      </c>
      <c r="Q180" s="80">
        <f>(Duluth!$F$20*10^3)/Duluth!$B$8</f>
        <v>0</v>
      </c>
      <c r="R180" s="80">
        <f>(Fairbanks!$F$20*10^3)/Fairbanks!$B$8</f>
        <v>0</v>
      </c>
    </row>
    <row r="181" spans="1:18">
      <c r="A181" s="51"/>
      <c r="B181" s="55" t="s">
        <v>88</v>
      </c>
      <c r="C181" s="80">
        <f>(Miami!$F$21*10^3)/Miami!$B$8</f>
        <v>0</v>
      </c>
      <c r="D181" s="80">
        <f>(Houston!$F$21*10^3)/Houston!$B$8</f>
        <v>0</v>
      </c>
      <c r="E181" s="80">
        <f>(Phoenix!$F$21*10^3)/Phoenix!$B$8</f>
        <v>0</v>
      </c>
      <c r="F181" s="80">
        <f>(Atlanta!$F$21*10^3)/Atlanta!$B$8</f>
        <v>0</v>
      </c>
      <c r="G181" s="80">
        <f>(LosAngeles!$F$21*10^3)/LosAngeles!$B$8</f>
        <v>0</v>
      </c>
      <c r="H181" s="80">
        <f>(LasVegas!$F$21*10^3)/LasVegas!$B$8</f>
        <v>0</v>
      </c>
      <c r="I181" s="80">
        <f>(SanFrancisco!$F$21*10^3)/SanFrancisco!$B$8</f>
        <v>0</v>
      </c>
      <c r="J181" s="80">
        <f>(Baltimore!$F$21*10^3)/Baltimore!$B$8</f>
        <v>0</v>
      </c>
      <c r="K181" s="80">
        <f>(Albuquerque!$F$21*10^3)/Albuquerque!$B$8</f>
        <v>0</v>
      </c>
      <c r="L181" s="80">
        <f>(Seattle!$F$21*10^3)/Seattle!$B$8</f>
        <v>0</v>
      </c>
      <c r="M181" s="80">
        <f>(Chicago!$F$21*10^3)/Chicago!$B$8</f>
        <v>0</v>
      </c>
      <c r="N181" s="80">
        <f>(Boulder!$F$21*10^3)/Boulder!$B$8</f>
        <v>0</v>
      </c>
      <c r="O181" s="80">
        <f>(Minneapolis!$F$21*10^3)/Minneapolis!$B$8</f>
        <v>0</v>
      </c>
      <c r="P181" s="80">
        <f>(Helena!$F$21*10^3)/Helena!$B$8</f>
        <v>0</v>
      </c>
      <c r="Q181" s="80">
        <f>(Duluth!$F$21*10^3)/Duluth!$B$8</f>
        <v>0</v>
      </c>
      <c r="R181" s="80">
        <f>(Fairbanks!$F$21*10^3)/Fairbanks!$B$8</f>
        <v>0</v>
      </c>
    </row>
    <row r="182" spans="1:18">
      <c r="A182" s="51"/>
      <c r="B182" s="55" t="s">
        <v>89</v>
      </c>
      <c r="C182" s="80">
        <f>(Miami!$F$22*10^3)/Miami!$B$8</f>
        <v>0</v>
      </c>
      <c r="D182" s="80">
        <f>(Houston!$F$22*10^3)/Houston!$B$8</f>
        <v>0</v>
      </c>
      <c r="E182" s="80">
        <f>(Phoenix!$F$22*10^3)/Phoenix!$B$8</f>
        <v>0</v>
      </c>
      <c r="F182" s="80">
        <f>(Atlanta!$F$22*10^3)/Atlanta!$B$8</f>
        <v>0</v>
      </c>
      <c r="G182" s="80">
        <f>(LosAngeles!$F$22*10^3)/LosAngeles!$B$8</f>
        <v>0</v>
      </c>
      <c r="H182" s="80">
        <f>(LasVegas!$F$22*10^3)/LasVegas!$B$8</f>
        <v>0</v>
      </c>
      <c r="I182" s="80">
        <f>(SanFrancisco!$F$22*10^3)/SanFrancisco!$B$8</f>
        <v>0</v>
      </c>
      <c r="J182" s="80">
        <f>(Baltimore!$F$22*10^3)/Baltimore!$B$8</f>
        <v>0</v>
      </c>
      <c r="K182" s="80">
        <f>(Albuquerque!$F$22*10^3)/Albuquerque!$B$8</f>
        <v>0</v>
      </c>
      <c r="L182" s="80">
        <f>(Seattle!$F$22*10^3)/Seattle!$B$8</f>
        <v>0</v>
      </c>
      <c r="M182" s="80">
        <f>(Chicago!$F$22*10^3)/Chicago!$B$8</f>
        <v>0</v>
      </c>
      <c r="N182" s="80">
        <f>(Boulder!$F$22*10^3)/Boulder!$B$8</f>
        <v>0</v>
      </c>
      <c r="O182" s="80">
        <f>(Minneapolis!$F$22*10^3)/Minneapolis!$B$8</f>
        <v>0</v>
      </c>
      <c r="P182" s="80">
        <f>(Helena!$F$22*10^3)/Helena!$B$8</f>
        <v>0</v>
      </c>
      <c r="Q182" s="80">
        <f>(Duluth!$F$22*10^3)/Duluth!$B$8</f>
        <v>0</v>
      </c>
      <c r="R182" s="80">
        <f>(Fairbanks!$F$22*10^3)/Fairbanks!$B$8</f>
        <v>0</v>
      </c>
    </row>
    <row r="183" spans="1:18">
      <c r="A183" s="51"/>
      <c r="B183" s="55" t="s">
        <v>68</v>
      </c>
      <c r="C183" s="80">
        <f>(Miami!$F$23*10^3)/Miami!$B$8</f>
        <v>0</v>
      </c>
      <c r="D183" s="80">
        <f>(Houston!$F$23*10^3)/Houston!$B$8</f>
        <v>0</v>
      </c>
      <c r="E183" s="80">
        <f>(Phoenix!$F$23*10^3)/Phoenix!$B$8</f>
        <v>0</v>
      </c>
      <c r="F183" s="80">
        <f>(Atlanta!$F$23*10^3)/Atlanta!$B$8</f>
        <v>0</v>
      </c>
      <c r="G183" s="80">
        <f>(LosAngeles!$F$23*10^3)/LosAngeles!$B$8</f>
        <v>0</v>
      </c>
      <c r="H183" s="80">
        <f>(LasVegas!$F$23*10^3)/LasVegas!$B$8</f>
        <v>0</v>
      </c>
      <c r="I183" s="80">
        <f>(SanFrancisco!$F$23*10^3)/SanFrancisco!$B$8</f>
        <v>0</v>
      </c>
      <c r="J183" s="80">
        <f>(Baltimore!$F$23*10^3)/Baltimore!$B$8</f>
        <v>0</v>
      </c>
      <c r="K183" s="80">
        <f>(Albuquerque!$F$23*10^3)/Albuquerque!$B$8</f>
        <v>0</v>
      </c>
      <c r="L183" s="80">
        <f>(Seattle!$F$23*10^3)/Seattle!$B$8</f>
        <v>0</v>
      </c>
      <c r="M183" s="80">
        <f>(Chicago!$F$23*10^3)/Chicago!$B$8</f>
        <v>0</v>
      </c>
      <c r="N183" s="80">
        <f>(Boulder!$F$23*10^3)/Boulder!$B$8</f>
        <v>0</v>
      </c>
      <c r="O183" s="80">
        <f>(Minneapolis!$F$23*10^3)/Minneapolis!$B$8</f>
        <v>0</v>
      </c>
      <c r="P183" s="80">
        <f>(Helena!$F$23*10^3)/Helena!$B$8</f>
        <v>0</v>
      </c>
      <c r="Q183" s="80">
        <f>(Duluth!$F$23*10^3)/Duluth!$B$8</f>
        <v>0</v>
      </c>
      <c r="R183" s="80">
        <f>(Fairbanks!$F$23*10^3)/Fairbanks!$B$8</f>
        <v>0</v>
      </c>
    </row>
    <row r="184" spans="1:18">
      <c r="A184" s="51"/>
      <c r="B184" s="55" t="s">
        <v>90</v>
      </c>
      <c r="C184" s="80">
        <f>(Miami!$F$24*10^3)/Miami!$B$8</f>
        <v>0</v>
      </c>
      <c r="D184" s="80">
        <f>(Houston!$F$24*10^3)/Houston!$B$8</f>
        <v>0</v>
      </c>
      <c r="E184" s="80">
        <f>(Phoenix!$F$24*10^3)/Phoenix!$B$8</f>
        <v>0</v>
      </c>
      <c r="F184" s="80">
        <f>(Atlanta!$F$24*10^3)/Atlanta!$B$8</f>
        <v>0</v>
      </c>
      <c r="G184" s="80">
        <f>(LosAngeles!$F$24*10^3)/LosAngeles!$B$8</f>
        <v>0</v>
      </c>
      <c r="H184" s="80">
        <f>(LasVegas!$F$24*10^3)/LasVegas!$B$8</f>
        <v>0</v>
      </c>
      <c r="I184" s="80">
        <f>(SanFrancisco!$F$24*10^3)/SanFrancisco!$B$8</f>
        <v>0</v>
      </c>
      <c r="J184" s="80">
        <f>(Baltimore!$F$24*10^3)/Baltimore!$B$8</f>
        <v>0</v>
      </c>
      <c r="K184" s="80">
        <f>(Albuquerque!$F$24*10^3)/Albuquerque!$B$8</f>
        <v>0</v>
      </c>
      <c r="L184" s="80">
        <f>(Seattle!$F$24*10^3)/Seattle!$B$8</f>
        <v>0</v>
      </c>
      <c r="M184" s="80">
        <f>(Chicago!$F$24*10^3)/Chicago!$B$8</f>
        <v>0</v>
      </c>
      <c r="N184" s="80">
        <f>(Boulder!$F$24*10^3)/Boulder!$B$8</f>
        <v>0</v>
      </c>
      <c r="O184" s="80">
        <f>(Minneapolis!$F$24*10^3)/Minneapolis!$B$8</f>
        <v>0</v>
      </c>
      <c r="P184" s="80">
        <f>(Helena!$F$24*10^3)/Helena!$B$8</f>
        <v>0</v>
      </c>
      <c r="Q184" s="80">
        <f>(Duluth!$F$24*10^3)/Duluth!$B$8</f>
        <v>0</v>
      </c>
      <c r="R184" s="80">
        <f>(Fairbanks!$F$24*10^3)/Fairbanks!$B$8</f>
        <v>0</v>
      </c>
    </row>
    <row r="185" spans="1:18">
      <c r="A185" s="51"/>
      <c r="B185" s="55" t="s">
        <v>91</v>
      </c>
      <c r="C185" s="80">
        <f>(Miami!$F$25*10^3)/Miami!$B$8</f>
        <v>0</v>
      </c>
      <c r="D185" s="80">
        <f>(Houston!$F$25*10^3)/Houston!$B$8</f>
        <v>0</v>
      </c>
      <c r="E185" s="80">
        <f>(Phoenix!$F$25*10^3)/Phoenix!$B$8</f>
        <v>0</v>
      </c>
      <c r="F185" s="80">
        <f>(Atlanta!$F$25*10^3)/Atlanta!$B$8</f>
        <v>0</v>
      </c>
      <c r="G185" s="80">
        <f>(LosAngeles!$F$25*10^3)/LosAngeles!$B$8</f>
        <v>0</v>
      </c>
      <c r="H185" s="80">
        <f>(LasVegas!$F$25*10^3)/LasVegas!$B$8</f>
        <v>0</v>
      </c>
      <c r="I185" s="80">
        <f>(SanFrancisco!$F$25*10^3)/SanFrancisco!$B$8</f>
        <v>0</v>
      </c>
      <c r="J185" s="80">
        <f>(Baltimore!$F$25*10^3)/Baltimore!$B$8</f>
        <v>0</v>
      </c>
      <c r="K185" s="80">
        <f>(Albuquerque!$F$25*10^3)/Albuquerque!$B$8</f>
        <v>0</v>
      </c>
      <c r="L185" s="80">
        <f>(Seattle!$F$25*10^3)/Seattle!$B$8</f>
        <v>0</v>
      </c>
      <c r="M185" s="80">
        <f>(Chicago!$F$25*10^3)/Chicago!$B$8</f>
        <v>0</v>
      </c>
      <c r="N185" s="80">
        <f>(Boulder!$F$25*10^3)/Boulder!$B$8</f>
        <v>0</v>
      </c>
      <c r="O185" s="80">
        <f>(Minneapolis!$F$25*10^3)/Minneapolis!$B$8</f>
        <v>0</v>
      </c>
      <c r="P185" s="80">
        <f>(Helena!$F$25*10^3)/Helena!$B$8</f>
        <v>0</v>
      </c>
      <c r="Q185" s="80">
        <f>(Duluth!$F$25*10^3)/Duluth!$B$8</f>
        <v>0</v>
      </c>
      <c r="R185" s="80">
        <f>(Fairbanks!$F$25*10^3)/Fairbanks!$B$8</f>
        <v>0</v>
      </c>
    </row>
    <row r="186" spans="1:18">
      <c r="A186" s="51"/>
      <c r="B186" s="55" t="s">
        <v>92</v>
      </c>
      <c r="C186" s="80">
        <f>(Miami!$F$26*10^3)/Miami!$B$8</f>
        <v>0</v>
      </c>
      <c r="D186" s="80">
        <f>(Houston!$F$26*10^3)/Houston!$B$8</f>
        <v>0</v>
      </c>
      <c r="E186" s="80">
        <f>(Phoenix!$F$26*10^3)/Phoenix!$B$8</f>
        <v>0</v>
      </c>
      <c r="F186" s="80">
        <f>(Atlanta!$F$26*10^3)/Atlanta!$B$8</f>
        <v>0</v>
      </c>
      <c r="G186" s="80">
        <f>(LosAngeles!$F$26*10^3)/LosAngeles!$B$8</f>
        <v>0</v>
      </c>
      <c r="H186" s="80">
        <f>(LasVegas!$F$26*10^3)/LasVegas!$B$8</f>
        <v>0</v>
      </c>
      <c r="I186" s="80">
        <f>(SanFrancisco!$F$26*10^3)/SanFrancisco!$B$8</f>
        <v>0</v>
      </c>
      <c r="J186" s="80">
        <f>(Baltimore!$F$26*10^3)/Baltimore!$B$8</f>
        <v>0</v>
      </c>
      <c r="K186" s="80">
        <f>(Albuquerque!$F$26*10^3)/Albuquerque!$B$8</f>
        <v>0</v>
      </c>
      <c r="L186" s="80">
        <f>(Seattle!$F$26*10^3)/Seattle!$B$8</f>
        <v>0</v>
      </c>
      <c r="M186" s="80">
        <f>(Chicago!$F$26*10^3)/Chicago!$B$8</f>
        <v>0</v>
      </c>
      <c r="N186" s="80">
        <f>(Boulder!$F$26*10^3)/Boulder!$B$8</f>
        <v>0</v>
      </c>
      <c r="O186" s="80">
        <f>(Minneapolis!$F$26*10^3)/Minneapolis!$B$8</f>
        <v>0</v>
      </c>
      <c r="P186" s="80">
        <f>(Helena!$F$26*10^3)/Helena!$B$8</f>
        <v>0</v>
      </c>
      <c r="Q186" s="80">
        <f>(Duluth!$F$26*10^3)/Duluth!$B$8</f>
        <v>0</v>
      </c>
      <c r="R186" s="80">
        <f>(Fairbanks!$F$26*10^3)/Fairbanks!$B$8</f>
        <v>0</v>
      </c>
    </row>
    <row r="187" spans="1:18">
      <c r="A187" s="51"/>
      <c r="B187" s="55" t="s">
        <v>93</v>
      </c>
      <c r="C187" s="80">
        <f>(Miami!$F$28*10^3)/Miami!$B$8</f>
        <v>0</v>
      </c>
      <c r="D187" s="80">
        <f>(Houston!$F$28*10^3)/Houston!$B$8</f>
        <v>0</v>
      </c>
      <c r="E187" s="80">
        <f>(Phoenix!$F$28*10^3)/Phoenix!$B$8</f>
        <v>0</v>
      </c>
      <c r="F187" s="80">
        <f>(Atlanta!$F$28*10^3)/Atlanta!$B$8</f>
        <v>0</v>
      </c>
      <c r="G187" s="80">
        <f>(LosAngeles!$F$28*10^3)/LosAngeles!$B$8</f>
        <v>0</v>
      </c>
      <c r="H187" s="80">
        <f>(LasVegas!$F$28*10^3)/LasVegas!$B$8</f>
        <v>0</v>
      </c>
      <c r="I187" s="80">
        <f>(SanFrancisco!$F$28*10^3)/SanFrancisco!$B$8</f>
        <v>0</v>
      </c>
      <c r="J187" s="80">
        <f>(Baltimore!$F$28*10^3)/Baltimore!$B$8</f>
        <v>0</v>
      </c>
      <c r="K187" s="80">
        <f>(Albuquerque!$F$28*10^3)/Albuquerque!$B$8</f>
        <v>0</v>
      </c>
      <c r="L187" s="80">
        <f>(Seattle!$F$28*10^3)/Seattle!$B$8</f>
        <v>0</v>
      </c>
      <c r="M187" s="80">
        <f>(Chicago!$F$28*10^3)/Chicago!$B$8</f>
        <v>0</v>
      </c>
      <c r="N187" s="80">
        <f>(Boulder!$F$28*10^3)/Boulder!$B$8</f>
        <v>0</v>
      </c>
      <c r="O187" s="80">
        <f>(Minneapolis!$F$28*10^3)/Minneapolis!$B$8</f>
        <v>0</v>
      </c>
      <c r="P187" s="80">
        <f>(Helena!$F$28*10^3)/Helena!$B$8</f>
        <v>0</v>
      </c>
      <c r="Q187" s="80">
        <f>(Duluth!$F$28*10^3)/Duluth!$B$8</f>
        <v>0</v>
      </c>
      <c r="R187" s="80">
        <f>(Fairbanks!$F$28*10^3)/Fairbanks!$B$8</f>
        <v>0</v>
      </c>
    </row>
    <row r="188" spans="1:18">
      <c r="A188" s="51"/>
      <c r="B188" s="54" t="s">
        <v>266</v>
      </c>
      <c r="C188" s="80">
        <f>(Miami!$B$2*10^3)/Miami!$B$8</f>
        <v>437.01263902018997</v>
      </c>
      <c r="D188" s="80">
        <f>(Houston!$B$2*10^3)/Houston!$B$8</f>
        <v>494.85868664181822</v>
      </c>
      <c r="E188" s="80">
        <f>(Phoenix!$B$2*10^3)/Phoenix!$B$8</f>
        <v>481.88447249101301</v>
      </c>
      <c r="F188" s="80">
        <f>(Atlanta!$B$2*10^3)/Atlanta!$B$8</f>
        <v>501.28959353216158</v>
      </c>
      <c r="G188" s="80">
        <f>(LosAngeles!$B$2*10^3)/LosAngeles!$B$8</f>
        <v>395.25590152121862</v>
      </c>
      <c r="H188" s="80">
        <f>(LasVegas!$B$2*10^3)/LasVegas!$B$8</f>
        <v>462.6238662114452</v>
      </c>
      <c r="I188" s="80">
        <f>(SanFrancisco!$B$2*10^3)/SanFrancisco!$B$8</f>
        <v>455.58278588331643</v>
      </c>
      <c r="J188" s="80">
        <f>(Baltimore!$B$2*10^3)/Baltimore!$B$8</f>
        <v>576.106089892196</v>
      </c>
      <c r="K188" s="80">
        <f>(Albuquerque!$B$2*10^3)/Albuquerque!$B$8</f>
        <v>493.38945323241387</v>
      </c>
      <c r="L188" s="80">
        <f>(Seattle!$B$2*10^3)/Seattle!$B$8</f>
        <v>520.70475032064212</v>
      </c>
      <c r="M188" s="80">
        <f>(Chicago!$B$2*10^3)/Chicago!$B$8</f>
        <v>603.18052904445642</v>
      </c>
      <c r="N188" s="80">
        <f>(Boulder!$B$2*10^3)/Boulder!$B$8</f>
        <v>530.94321974874504</v>
      </c>
      <c r="O188" s="80">
        <f>(Minneapolis!$B$2*10^3)/Minneapolis!$B$8</f>
        <v>670.82748751051247</v>
      </c>
      <c r="P188" s="80">
        <f>(Helena!$B$2*10^3)/Helena!$B$8</f>
        <v>614.00307896728145</v>
      </c>
      <c r="Q188" s="80">
        <f>(Duluth!$B$2*10^3)/Duluth!$B$8</f>
        <v>707.50212256056079</v>
      </c>
      <c r="R188" s="80">
        <f>(Fairbanks!$B$2*10^3)/Fairbanks!$B$8</f>
        <v>935.02054317478871</v>
      </c>
    </row>
    <row r="189" spans="1:18">
      <c r="A189" s="54" t="s">
        <v>287</v>
      </c>
      <c r="B189" s="48"/>
    </row>
    <row r="190" spans="1:18">
      <c r="A190" s="51"/>
      <c r="B190" s="54" t="s">
        <v>288</v>
      </c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</row>
    <row r="191" spans="1:18">
      <c r="A191" s="51"/>
      <c r="B191" s="55" t="s">
        <v>289</v>
      </c>
      <c r="C191" s="64">
        <f>10^(-3)*Miami!$C161</f>
        <v>148.10710900000001</v>
      </c>
      <c r="D191" s="64">
        <f>10^(-3)*Houston!$C161</f>
        <v>142.088943</v>
      </c>
      <c r="E191" s="64">
        <f>10^(-3)*Phoenix!$C161</f>
        <v>126.84816400000001</v>
      </c>
      <c r="F191" s="64">
        <f>10^(-3)*Atlanta!$C161</f>
        <v>129.49921599999999</v>
      </c>
      <c r="G191" s="64">
        <f>10^(-3)*LosAngeles!$C161</f>
        <v>124.60737</v>
      </c>
      <c r="H191" s="64">
        <f>10^(-3)*LasVegas!$C161</f>
        <v>120.597488</v>
      </c>
      <c r="I191" s="64">
        <f>10^(-3)*SanFrancisco!$C161</f>
        <v>111.846428</v>
      </c>
      <c r="J191" s="64">
        <f>10^(-3)*Baltimore!$C161</f>
        <v>130.69633999999999</v>
      </c>
      <c r="K191" s="64">
        <f>10^(-3)*Albuquerque!$C161</f>
        <v>120.89300100000001</v>
      </c>
      <c r="L191" s="64">
        <f>10^(-3)*Seattle!$C161</f>
        <v>115.49725100000001</v>
      </c>
      <c r="M191" s="64">
        <f>10^(-3)*Chicago!$C161</f>
        <v>118.179389</v>
      </c>
      <c r="N191" s="64">
        <f>10^(-3)*Boulder!$C161</f>
        <v>119.81747</v>
      </c>
      <c r="O191" s="64">
        <f>10^(-3)*Minneapolis!$C161</f>
        <v>117.847837</v>
      </c>
      <c r="P191" s="64">
        <f>10^(-3)*Helena!$C161</f>
        <v>119.21128999999999</v>
      </c>
      <c r="Q191" s="64">
        <f>10^(-3)*Duluth!$C161</f>
        <v>116.045222</v>
      </c>
      <c r="R191" s="64">
        <f>10^(-3)*Fairbanks!$C161</f>
        <v>120.243515</v>
      </c>
    </row>
    <row r="192" spans="1:18">
      <c r="A192" s="51"/>
      <c r="B192" s="55" t="s">
        <v>290</v>
      </c>
      <c r="C192" s="64">
        <f>10^(-3)*Miami!$C162</f>
        <v>154.88410200000001</v>
      </c>
      <c r="D192" s="64">
        <f>10^(-3)*Houston!$C162</f>
        <v>136.76503299999999</v>
      </c>
      <c r="E192" s="64">
        <f>10^(-3)*Phoenix!$C162</f>
        <v>128.931847</v>
      </c>
      <c r="F192" s="64">
        <f>10^(-3)*Atlanta!$C162</f>
        <v>131.43652299999999</v>
      </c>
      <c r="G192" s="64">
        <f>10^(-3)*LosAngeles!$C162</f>
        <v>124.175729</v>
      </c>
      <c r="H192" s="64">
        <f>10^(-3)*LasVegas!$C162</f>
        <v>122.977079</v>
      </c>
      <c r="I192" s="64">
        <f>10^(-3)*SanFrancisco!$C162</f>
        <v>120.962768</v>
      </c>
      <c r="J192" s="64">
        <f>10^(-3)*Baltimore!$C162</f>
        <v>125.85414999999999</v>
      </c>
      <c r="K192" s="64">
        <f>10^(-3)*Albuquerque!$C162</f>
        <v>125.001053</v>
      </c>
      <c r="L192" s="64">
        <f>10^(-3)*Seattle!$C162</f>
        <v>115.52263099999999</v>
      </c>
      <c r="M192" s="64">
        <f>10^(-3)*Chicago!$C162</f>
        <v>118.124567</v>
      </c>
      <c r="N192" s="64">
        <f>10^(-3)*Boulder!$C162</f>
        <v>119.358959</v>
      </c>
      <c r="O192" s="64">
        <f>10^(-3)*Minneapolis!$C162</f>
        <v>115.485602</v>
      </c>
      <c r="P192" s="64">
        <f>10^(-3)*Helena!$C162</f>
        <v>119.15004700000001</v>
      </c>
      <c r="Q192" s="64">
        <f>10^(-3)*Duluth!$C162</f>
        <v>117.44805100000001</v>
      </c>
      <c r="R192" s="64">
        <f>10^(-3)*Fairbanks!$C162</f>
        <v>118.02975500000001</v>
      </c>
    </row>
    <row r="193" spans="1:18">
      <c r="A193" s="51"/>
      <c r="B193" s="69" t="s">
        <v>291</v>
      </c>
      <c r="C193" s="64">
        <f>10^(-3)*Miami!$C163</f>
        <v>155.89085</v>
      </c>
      <c r="D193" s="64">
        <f>10^(-3)*Houston!$C163</f>
        <v>142.39687799999999</v>
      </c>
      <c r="E193" s="64">
        <f>10^(-3)*Phoenix!$C163</f>
        <v>139.68535200000002</v>
      </c>
      <c r="F193" s="64">
        <f>10^(-3)*Atlanta!$C163</f>
        <v>131.79199100000002</v>
      </c>
      <c r="G193" s="64">
        <f>10^(-3)*LosAngeles!$C163</f>
        <v>123.887159</v>
      </c>
      <c r="H193" s="64">
        <f>10^(-3)*LasVegas!$C163</f>
        <v>126.75883</v>
      </c>
      <c r="I193" s="64">
        <f>10^(-3)*SanFrancisco!$C163</f>
        <v>117.25052400000001</v>
      </c>
      <c r="J193" s="64">
        <f>10^(-3)*Baltimore!$C163</f>
        <v>134.21713300000002</v>
      </c>
      <c r="K193" s="64">
        <f>10^(-3)*Albuquerque!$C163</f>
        <v>127.640961</v>
      </c>
      <c r="L193" s="64">
        <f>10^(-3)*Seattle!$C163</f>
        <v>119.56622900000001</v>
      </c>
      <c r="M193" s="64">
        <f>10^(-3)*Chicago!$C163</f>
        <v>125.060563</v>
      </c>
      <c r="N193" s="64">
        <f>10^(-3)*Boulder!$C163</f>
        <v>125.10740200000001</v>
      </c>
      <c r="O193" s="64">
        <f>10^(-3)*Minneapolis!$C163</f>
        <v>118.308753</v>
      </c>
      <c r="P193" s="64">
        <f>10^(-3)*Helena!$C163</f>
        <v>122.53043700000001</v>
      </c>
      <c r="Q193" s="64">
        <f>10^(-3)*Duluth!$C163</f>
        <v>117.702307</v>
      </c>
      <c r="R193" s="64">
        <f>10^(-3)*Fairbanks!$C163</f>
        <v>116.15051</v>
      </c>
    </row>
    <row r="194" spans="1:18">
      <c r="A194" s="51"/>
      <c r="B194" s="69" t="s">
        <v>292</v>
      </c>
      <c r="C194" s="64">
        <f>10^(-3)*Miami!$C164</f>
        <v>162.880616</v>
      </c>
      <c r="D194" s="64">
        <f>10^(-3)*Houston!$C164</f>
        <v>145.44</v>
      </c>
      <c r="E194" s="64">
        <f>10^(-3)*Phoenix!$C164</f>
        <v>143.85754600000001</v>
      </c>
      <c r="F194" s="64">
        <f>10^(-3)*Atlanta!$C164</f>
        <v>138.02382800000001</v>
      </c>
      <c r="G194" s="64">
        <f>10^(-3)*LosAngeles!$C164</f>
        <v>127.61259299999999</v>
      </c>
      <c r="H194" s="64">
        <f>10^(-3)*LasVegas!$C164</f>
        <v>140.572137</v>
      </c>
      <c r="I194" s="64">
        <f>10^(-3)*SanFrancisco!$C164</f>
        <v>120.11858100000001</v>
      </c>
      <c r="J194" s="64">
        <f>10^(-3)*Baltimore!$C164</f>
        <v>135.525721</v>
      </c>
      <c r="K194" s="64">
        <f>10^(-3)*Albuquerque!$C164</f>
        <v>135.542033</v>
      </c>
      <c r="L194" s="64">
        <f>10^(-3)*Seattle!$C164</f>
        <v>116.53009900000001</v>
      </c>
      <c r="M194" s="64">
        <f>10^(-3)*Chicago!$C164</f>
        <v>131.66272899999998</v>
      </c>
      <c r="N194" s="64">
        <f>10^(-3)*Boulder!$C164</f>
        <v>130.304767</v>
      </c>
      <c r="O194" s="64">
        <f>10^(-3)*Minneapolis!$C164</f>
        <v>124.273877</v>
      </c>
      <c r="P194" s="64">
        <f>10^(-3)*Helena!$C164</f>
        <v>119.480239</v>
      </c>
      <c r="Q194" s="64">
        <f>10^(-3)*Duluth!$C164</f>
        <v>117.67568799999999</v>
      </c>
      <c r="R194" s="64">
        <f>10^(-3)*Fairbanks!$C164</f>
        <v>118.20939800000001</v>
      </c>
    </row>
    <row r="195" spans="1:18">
      <c r="A195" s="51"/>
      <c r="B195" s="69" t="s">
        <v>286</v>
      </c>
      <c r="C195" s="64">
        <f>10^(-3)*Miami!$C165</f>
        <v>168.54455400000001</v>
      </c>
      <c r="D195" s="64">
        <f>10^(-3)*Houston!$C165</f>
        <v>169.25614400000001</v>
      </c>
      <c r="E195" s="64">
        <f>10^(-3)*Phoenix!$C165</f>
        <v>168.97719500000002</v>
      </c>
      <c r="F195" s="64">
        <f>10^(-3)*Atlanta!$C165</f>
        <v>154.585286</v>
      </c>
      <c r="G195" s="64">
        <f>10^(-3)*LosAngeles!$C165</f>
        <v>140.260661</v>
      </c>
      <c r="H195" s="64">
        <f>10^(-3)*LasVegas!$C165</f>
        <v>156.48158100000001</v>
      </c>
      <c r="I195" s="64">
        <f>10^(-3)*SanFrancisco!$C165</f>
        <v>124.283732</v>
      </c>
      <c r="J195" s="64">
        <f>10^(-3)*Baltimore!$C165</f>
        <v>144.64972500000002</v>
      </c>
      <c r="K195" s="64">
        <f>10^(-3)*Albuquerque!$C165</f>
        <v>146.55496500000001</v>
      </c>
      <c r="L195" s="64">
        <f>10^(-3)*Seattle!$C165</f>
        <v>130.273933</v>
      </c>
      <c r="M195" s="64">
        <f>10^(-3)*Chicago!$C165</f>
        <v>150.769867</v>
      </c>
      <c r="N195" s="64">
        <f>10^(-3)*Boulder!$C165</f>
        <v>140.87886300000002</v>
      </c>
      <c r="O195" s="64">
        <f>10^(-3)*Minneapolis!$C165</f>
        <v>143.37046700000002</v>
      </c>
      <c r="P195" s="64">
        <f>10^(-3)*Helena!$C165</f>
        <v>129.45647100000002</v>
      </c>
      <c r="Q195" s="64">
        <f>10^(-3)*Duluth!$C165</f>
        <v>127.15108599999999</v>
      </c>
      <c r="R195" s="64">
        <f>10^(-3)*Fairbanks!$C165</f>
        <v>123.13578800000001</v>
      </c>
    </row>
    <row r="196" spans="1:18">
      <c r="A196" s="51"/>
      <c r="B196" s="69" t="s">
        <v>293</v>
      </c>
      <c r="C196" s="64">
        <f>10^(-3)*Miami!$C166</f>
        <v>177.69377</v>
      </c>
      <c r="D196" s="64">
        <f>10^(-3)*Houston!$C166</f>
        <v>172.68844899999999</v>
      </c>
      <c r="E196" s="64">
        <f>10^(-3)*Phoenix!$C166</f>
        <v>202.57834299999999</v>
      </c>
      <c r="F196" s="64">
        <f>10^(-3)*Atlanta!$C166</f>
        <v>164.20807099999999</v>
      </c>
      <c r="G196" s="64">
        <f>10^(-3)*LosAngeles!$C166</f>
        <v>135.485848</v>
      </c>
      <c r="H196" s="64">
        <f>10^(-3)*LasVegas!$C166</f>
        <v>189.53823000000003</v>
      </c>
      <c r="I196" s="64">
        <f>10^(-3)*SanFrancisco!$C166</f>
        <v>127.13946900000001</v>
      </c>
      <c r="J196" s="64">
        <f>10^(-3)*Baltimore!$C166</f>
        <v>170.75180700000001</v>
      </c>
      <c r="K196" s="64">
        <f>10^(-3)*Albuquerque!$C166</f>
        <v>163.46892199999999</v>
      </c>
      <c r="L196" s="64">
        <f>10^(-3)*Seattle!$C166</f>
        <v>135.47069099999999</v>
      </c>
      <c r="M196" s="64">
        <f>10^(-3)*Chicago!$C166</f>
        <v>163.05773400000001</v>
      </c>
      <c r="N196" s="64">
        <f>10^(-3)*Boulder!$C166</f>
        <v>150.08393599999999</v>
      </c>
      <c r="O196" s="64">
        <f>10^(-3)*Minneapolis!$C166</f>
        <v>163.278989</v>
      </c>
      <c r="P196" s="64">
        <f>10^(-3)*Helena!$C166</f>
        <v>158.17273499999999</v>
      </c>
      <c r="Q196" s="64">
        <f>10^(-3)*Duluth!$C166</f>
        <v>144.43473600000002</v>
      </c>
      <c r="R196" s="64">
        <f>10^(-3)*Fairbanks!$C166</f>
        <v>141.187963</v>
      </c>
    </row>
    <row r="197" spans="1:18">
      <c r="A197" s="51"/>
      <c r="B197" s="69" t="s">
        <v>294</v>
      </c>
      <c r="C197" s="64">
        <f>10^(-3)*Miami!$C167</f>
        <v>175.12671800000001</v>
      </c>
      <c r="D197" s="64">
        <f>10^(-3)*Houston!$C167</f>
        <v>182.619878</v>
      </c>
      <c r="E197" s="64">
        <f>10^(-3)*Phoenix!$C167</f>
        <v>202.632587</v>
      </c>
      <c r="F197" s="64">
        <f>10^(-3)*Atlanta!$C167</f>
        <v>180.48440200000002</v>
      </c>
      <c r="G197" s="64">
        <f>10^(-3)*LosAngeles!$C167</f>
        <v>142.21937400000002</v>
      </c>
      <c r="H197" s="64">
        <f>10^(-3)*LasVegas!$C167</f>
        <v>185.73214999999999</v>
      </c>
      <c r="I197" s="64">
        <f>10^(-3)*SanFrancisco!$C167</f>
        <v>139.116319</v>
      </c>
      <c r="J197" s="64">
        <f>10^(-3)*Baltimore!$C167</f>
        <v>176.69615400000001</v>
      </c>
      <c r="K197" s="64">
        <f>10^(-3)*Albuquerque!$C167</f>
        <v>171.751777</v>
      </c>
      <c r="L197" s="64">
        <f>10^(-3)*Seattle!$C167</f>
        <v>144.51444599999999</v>
      </c>
      <c r="M197" s="64">
        <f>10^(-3)*Chicago!$C167</f>
        <v>171.37409599999998</v>
      </c>
      <c r="N197" s="64">
        <f>10^(-3)*Boulder!$C167</f>
        <v>163.23013200000003</v>
      </c>
      <c r="O197" s="64">
        <f>10^(-3)*Minneapolis!$C167</f>
        <v>163.26270199999999</v>
      </c>
      <c r="P197" s="64">
        <f>10^(-3)*Helena!$C167</f>
        <v>156.793453</v>
      </c>
      <c r="Q197" s="64">
        <f>10^(-3)*Duluth!$C167</f>
        <v>163.26980799999998</v>
      </c>
      <c r="R197" s="64">
        <f>10^(-3)*Fairbanks!$C167</f>
        <v>141.621194</v>
      </c>
    </row>
    <row r="198" spans="1:18">
      <c r="A198" s="51"/>
      <c r="B198" s="69" t="s">
        <v>295</v>
      </c>
      <c r="C198" s="64">
        <f>10^(-3)*Miami!$C168</f>
        <v>183.81592499999999</v>
      </c>
      <c r="D198" s="64">
        <f>10^(-3)*Houston!$C168</f>
        <v>180.753839</v>
      </c>
      <c r="E198" s="64">
        <f>10^(-3)*Phoenix!$C168</f>
        <v>201.78907900000002</v>
      </c>
      <c r="F198" s="64">
        <f>10^(-3)*Atlanta!$C168</f>
        <v>165.58153099999998</v>
      </c>
      <c r="G198" s="64">
        <f>10^(-3)*LosAngeles!$C168</f>
        <v>152.173541</v>
      </c>
      <c r="H198" s="64">
        <f>10^(-3)*LasVegas!$C168</f>
        <v>179.75436300000001</v>
      </c>
      <c r="I198" s="64">
        <f>10^(-3)*SanFrancisco!$C168</f>
        <v>130.13485</v>
      </c>
      <c r="J198" s="64">
        <f>10^(-3)*Baltimore!$C168</f>
        <v>176.67650800000001</v>
      </c>
      <c r="K198" s="64">
        <f>10^(-3)*Albuquerque!$C168</f>
        <v>169.58804800000001</v>
      </c>
      <c r="L198" s="64">
        <f>10^(-3)*Seattle!$C168</f>
        <v>143.81985600000002</v>
      </c>
      <c r="M198" s="64">
        <f>10^(-3)*Chicago!$C168</f>
        <v>166.457864</v>
      </c>
      <c r="N198" s="64">
        <f>10^(-3)*Boulder!$C168</f>
        <v>158.411788</v>
      </c>
      <c r="O198" s="64">
        <f>10^(-3)*Minneapolis!$C168</f>
        <v>160.11595000000003</v>
      </c>
      <c r="P198" s="64">
        <f>10^(-3)*Helena!$C168</f>
        <v>149.29909499999999</v>
      </c>
      <c r="Q198" s="64">
        <f>10^(-3)*Duluth!$C168</f>
        <v>150.57234700000001</v>
      </c>
      <c r="R198" s="64">
        <f>10^(-3)*Fairbanks!$C168</f>
        <v>136.607868</v>
      </c>
    </row>
    <row r="199" spans="1:18">
      <c r="A199" s="51"/>
      <c r="B199" s="69" t="s">
        <v>296</v>
      </c>
      <c r="C199" s="64">
        <f>10^(-3)*Miami!$C169</f>
        <v>176.00489000000002</v>
      </c>
      <c r="D199" s="64">
        <f>10^(-3)*Houston!$C169</f>
        <v>165.70023600000002</v>
      </c>
      <c r="E199" s="64">
        <f>10^(-3)*Phoenix!$C169</f>
        <v>184.051467</v>
      </c>
      <c r="F199" s="64">
        <f>10^(-3)*Atlanta!$C169</f>
        <v>158.77391399999999</v>
      </c>
      <c r="G199" s="64">
        <f>10^(-3)*LosAngeles!$C169</f>
        <v>144.90364400000001</v>
      </c>
      <c r="H199" s="64">
        <f>10^(-3)*LasVegas!$C169</f>
        <v>171.84242900000001</v>
      </c>
      <c r="I199" s="64">
        <f>10^(-3)*SanFrancisco!$C169</f>
        <v>142.72736300000003</v>
      </c>
      <c r="J199" s="64">
        <f>10^(-3)*Baltimore!$C169</f>
        <v>153.33137400000001</v>
      </c>
      <c r="K199" s="64">
        <f>10^(-3)*Albuquerque!$C169</f>
        <v>157.15523999999999</v>
      </c>
      <c r="L199" s="64">
        <f>10^(-3)*Seattle!$C169</f>
        <v>137.21386900000002</v>
      </c>
      <c r="M199" s="64">
        <f>10^(-3)*Chicago!$C169</f>
        <v>149.58790200000001</v>
      </c>
      <c r="N199" s="64">
        <f>10^(-3)*Boulder!$C169</f>
        <v>143.553121</v>
      </c>
      <c r="O199" s="64">
        <f>10^(-3)*Minneapolis!$C169</f>
        <v>143.51519500000001</v>
      </c>
      <c r="P199" s="64">
        <f>10^(-3)*Helena!$C169</f>
        <v>140.528963</v>
      </c>
      <c r="Q199" s="64">
        <f>10^(-3)*Duluth!$C169</f>
        <v>145.59359899999998</v>
      </c>
      <c r="R199" s="64">
        <f>10^(-3)*Fairbanks!$C169</f>
        <v>117.66073</v>
      </c>
    </row>
    <row r="200" spans="1:18">
      <c r="A200" s="51"/>
      <c r="B200" s="69" t="s">
        <v>297</v>
      </c>
      <c r="C200" s="64">
        <f>10^(-3)*Miami!$C170</f>
        <v>167.27762700000002</v>
      </c>
      <c r="D200" s="64">
        <f>10^(-3)*Houston!$C170</f>
        <v>153.48917900000001</v>
      </c>
      <c r="E200" s="64">
        <f>10^(-3)*Phoenix!$C170</f>
        <v>148.91244200000003</v>
      </c>
      <c r="F200" s="64">
        <f>10^(-3)*Atlanta!$C170</f>
        <v>140.67132500000002</v>
      </c>
      <c r="G200" s="64">
        <f>10^(-3)*LosAngeles!$C170</f>
        <v>133.93120000000002</v>
      </c>
      <c r="H200" s="64">
        <f>10^(-3)*LasVegas!$C170</f>
        <v>143.81583799999999</v>
      </c>
      <c r="I200" s="64">
        <f>10^(-3)*SanFrancisco!$C170</f>
        <v>127.92756</v>
      </c>
      <c r="J200" s="64">
        <f>10^(-3)*Baltimore!$C170</f>
        <v>141.855144</v>
      </c>
      <c r="K200" s="64">
        <f>10^(-3)*Albuquerque!$C170</f>
        <v>138.34061400000002</v>
      </c>
      <c r="L200" s="64">
        <f>10^(-3)*Seattle!$C170</f>
        <v>123.559121</v>
      </c>
      <c r="M200" s="64">
        <f>10^(-3)*Chicago!$C170</f>
        <v>139.38208399999999</v>
      </c>
      <c r="N200" s="64">
        <f>10^(-3)*Boulder!$C170</f>
        <v>135.330037</v>
      </c>
      <c r="O200" s="64">
        <f>10^(-3)*Minneapolis!$C170</f>
        <v>127.69498</v>
      </c>
      <c r="P200" s="64">
        <f>10^(-3)*Helena!$C170</f>
        <v>128.35234</v>
      </c>
      <c r="Q200" s="64">
        <f>10^(-3)*Duluth!$C170</f>
        <v>120.533108</v>
      </c>
      <c r="R200" s="64">
        <f>10^(-3)*Fairbanks!$C170</f>
        <v>120.73483</v>
      </c>
    </row>
    <row r="201" spans="1:18">
      <c r="A201" s="51"/>
      <c r="B201" s="69" t="s">
        <v>298</v>
      </c>
      <c r="C201" s="64">
        <f>10^(-3)*Miami!$C171</f>
        <v>155.48394399999998</v>
      </c>
      <c r="D201" s="64">
        <f>10^(-3)*Houston!$C171</f>
        <v>146.62676500000001</v>
      </c>
      <c r="E201" s="64">
        <f>10^(-3)*Phoenix!$C171</f>
        <v>136.34304900000001</v>
      </c>
      <c r="F201" s="64">
        <f>10^(-3)*Atlanta!$C171</f>
        <v>131.838076</v>
      </c>
      <c r="G201" s="64">
        <f>10^(-3)*LosAngeles!$C171</f>
        <v>127.414828</v>
      </c>
      <c r="H201" s="64">
        <f>10^(-3)*LasVegas!$C171</f>
        <v>124.97586100000001</v>
      </c>
      <c r="I201" s="64">
        <f>10^(-3)*SanFrancisco!$C171</f>
        <v>116.96211599999999</v>
      </c>
      <c r="J201" s="64">
        <f>10^(-3)*Baltimore!$C171</f>
        <v>136.79263800000001</v>
      </c>
      <c r="K201" s="64">
        <f>10^(-3)*Albuquerque!$C171</f>
        <v>123.99279700000001</v>
      </c>
      <c r="L201" s="64">
        <f>10^(-3)*Seattle!$C171</f>
        <v>120.014746</v>
      </c>
      <c r="M201" s="64">
        <f>10^(-3)*Chicago!$C171</f>
        <v>142.08070900000001</v>
      </c>
      <c r="N201" s="64">
        <f>10^(-3)*Boulder!$C171</f>
        <v>125.381623</v>
      </c>
      <c r="O201" s="64">
        <f>10^(-3)*Minneapolis!$C171</f>
        <v>120.48511900000001</v>
      </c>
      <c r="P201" s="64">
        <f>10^(-3)*Helena!$C171</f>
        <v>118.477349</v>
      </c>
      <c r="Q201" s="64">
        <f>10^(-3)*Duluth!$C171</f>
        <v>117.426136</v>
      </c>
      <c r="R201" s="64">
        <f>10^(-3)*Fairbanks!$C171</f>
        <v>121.14714000000001</v>
      </c>
    </row>
    <row r="202" spans="1:18">
      <c r="A202" s="51"/>
      <c r="B202" s="69" t="s">
        <v>299</v>
      </c>
      <c r="C202" s="64">
        <f>10^(-3)*Miami!$C172</f>
        <v>146.107921</v>
      </c>
      <c r="D202" s="64">
        <f>10^(-3)*Houston!$C172</f>
        <v>140.016683</v>
      </c>
      <c r="E202" s="64">
        <f>10^(-3)*Phoenix!$C172</f>
        <v>129.94061500000001</v>
      </c>
      <c r="F202" s="64">
        <f>10^(-3)*Atlanta!$C172</f>
        <v>133.76307699999998</v>
      </c>
      <c r="G202" s="64">
        <f>10^(-3)*LosAngeles!$C172</f>
        <v>125.944534</v>
      </c>
      <c r="H202" s="64">
        <f>10^(-3)*LasVegas!$C172</f>
        <v>124.500029</v>
      </c>
      <c r="I202" s="64">
        <f>10^(-3)*SanFrancisco!$C172</f>
        <v>111.509759</v>
      </c>
      <c r="J202" s="64">
        <f>10^(-3)*Baltimore!$C172</f>
        <v>124.7317</v>
      </c>
      <c r="K202" s="64">
        <f>10^(-3)*Albuquerque!$C172</f>
        <v>121.014162</v>
      </c>
      <c r="L202" s="64">
        <f>10^(-3)*Seattle!$C172</f>
        <v>116.03828200000001</v>
      </c>
      <c r="M202" s="64">
        <f>10^(-3)*Chicago!$C172</f>
        <v>117.66000100000001</v>
      </c>
      <c r="N202" s="64">
        <f>10^(-3)*Boulder!$C172</f>
        <v>119.631151</v>
      </c>
      <c r="O202" s="64">
        <f>10^(-3)*Minneapolis!$C172</f>
        <v>117.205821</v>
      </c>
      <c r="P202" s="64">
        <f>10^(-3)*Helena!$C172</f>
        <v>119.18608999999999</v>
      </c>
      <c r="Q202" s="64">
        <f>10^(-3)*Duluth!$C172</f>
        <v>116.984802</v>
      </c>
      <c r="R202" s="64">
        <f>10^(-3)*Fairbanks!$C172</f>
        <v>117.545609</v>
      </c>
    </row>
    <row r="203" spans="1:18">
      <c r="A203" s="51"/>
      <c r="B203" s="69" t="s">
        <v>300</v>
      </c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</row>
    <row r="204" spans="1:18">
      <c r="A204" s="51"/>
      <c r="B204" s="55" t="s">
        <v>289</v>
      </c>
      <c r="C204" s="64" t="str">
        <f>Miami!$D161</f>
        <v>23-JAN-16:15</v>
      </c>
      <c r="D204" s="64" t="str">
        <f>Houston!$D161</f>
        <v>03-JAN-08:00</v>
      </c>
      <c r="E204" s="64" t="str">
        <f>Phoenix!$D161</f>
        <v>27-JAN-13:00</v>
      </c>
      <c r="F204" s="64" t="str">
        <f>Atlanta!$D161</f>
        <v>24-JAN-08:00</v>
      </c>
      <c r="G204" s="64" t="str">
        <f>LosAngeles!$D161</f>
        <v>26-JAN-13:15</v>
      </c>
      <c r="H204" s="64" t="str">
        <f>LasVegas!$D161</f>
        <v>18-JAN-13:00</v>
      </c>
      <c r="I204" s="64" t="str">
        <f>SanFrancisco!$D161</f>
        <v>02-JAN-08:15</v>
      </c>
      <c r="J204" s="64" t="str">
        <f>Baltimore!$D161</f>
        <v>09-JAN-08:00</v>
      </c>
      <c r="K204" s="64" t="str">
        <f>Albuquerque!$D161</f>
        <v>17-JAN-08:45</v>
      </c>
      <c r="L204" s="64" t="str">
        <f>Seattle!$D161</f>
        <v>31-JAN-08:00</v>
      </c>
      <c r="M204" s="64" t="str">
        <f>Chicago!$D161</f>
        <v>24-JAN-08:45</v>
      </c>
      <c r="N204" s="64" t="str">
        <f>Boulder!$D161</f>
        <v>11-JAN-08:45</v>
      </c>
      <c r="O204" s="64" t="str">
        <f>Minneapolis!$D161</f>
        <v>30-JAN-08:00</v>
      </c>
      <c r="P204" s="64" t="str">
        <f>Helena!$D161</f>
        <v>20-JAN-08:00</v>
      </c>
      <c r="Q204" s="64" t="str">
        <f>Duluth!$D161</f>
        <v>13-JAN-08:00</v>
      </c>
      <c r="R204" s="64" t="str">
        <f>Fairbanks!$D161</f>
        <v>18-JAN-08:15</v>
      </c>
    </row>
    <row r="205" spans="1:18">
      <c r="A205" s="51"/>
      <c r="B205" s="55" t="s">
        <v>290</v>
      </c>
      <c r="C205" s="64" t="str">
        <f>Miami!$D162</f>
        <v>21-FEB-13:00</v>
      </c>
      <c r="D205" s="64" t="str">
        <f>Houston!$D162</f>
        <v>21-FEB-08:00</v>
      </c>
      <c r="E205" s="64" t="str">
        <f>Phoenix!$D162</f>
        <v>28-FEB-13:00</v>
      </c>
      <c r="F205" s="64" t="str">
        <f>Atlanta!$D162</f>
        <v>22-FEB-08:15</v>
      </c>
      <c r="G205" s="64" t="str">
        <f>LosAngeles!$D162</f>
        <v>13-FEB-12:30</v>
      </c>
      <c r="H205" s="64" t="str">
        <f>LasVegas!$D162</f>
        <v>08-FEB-13:00</v>
      </c>
      <c r="I205" s="64" t="str">
        <f>SanFrancisco!$D162</f>
        <v>15-FEB-16:15</v>
      </c>
      <c r="J205" s="64" t="str">
        <f>Baltimore!$D162</f>
        <v>13-FEB-08:00</v>
      </c>
      <c r="K205" s="64" t="str">
        <f>Albuquerque!$D162</f>
        <v>14-FEB-16:15</v>
      </c>
      <c r="L205" s="64" t="str">
        <f>Seattle!$D162</f>
        <v>21-FEB-13:00</v>
      </c>
      <c r="M205" s="64" t="str">
        <f>Chicago!$D162</f>
        <v>13-FEB-08:30</v>
      </c>
      <c r="N205" s="64" t="str">
        <f>Boulder!$D162</f>
        <v>06-FEB-08:30</v>
      </c>
      <c r="O205" s="64" t="str">
        <f>Minneapolis!$D162</f>
        <v>27-FEB-08:00</v>
      </c>
      <c r="P205" s="64" t="str">
        <f>Helena!$D162</f>
        <v>03-FEB-08:15</v>
      </c>
      <c r="Q205" s="64" t="str">
        <f>Duluth!$D162</f>
        <v>24-FEB-08:00</v>
      </c>
      <c r="R205" s="64" t="str">
        <f>Fairbanks!$D162</f>
        <v>27-FEB-08:15</v>
      </c>
    </row>
    <row r="206" spans="1:18">
      <c r="A206" s="51"/>
      <c r="B206" s="69" t="s">
        <v>291</v>
      </c>
      <c r="C206" s="64" t="str">
        <f>Miami!$D163</f>
        <v>27-MAR-15:30</v>
      </c>
      <c r="D206" s="64" t="str">
        <f>Houston!$D163</f>
        <v>29-MAR-07:45</v>
      </c>
      <c r="E206" s="64" t="str">
        <f>Phoenix!$D163</f>
        <v>17-MAR-15:00</v>
      </c>
      <c r="F206" s="64" t="str">
        <f>Atlanta!$D163</f>
        <v>30-MAR-07:00</v>
      </c>
      <c r="G206" s="64" t="str">
        <f>LosAngeles!$D163</f>
        <v>03-MAR-13:00</v>
      </c>
      <c r="H206" s="64" t="str">
        <f>LasVegas!$D163</f>
        <v>31-MAR-12:00</v>
      </c>
      <c r="I206" s="64" t="str">
        <f>SanFrancisco!$D163</f>
        <v>01-MAR-13:15</v>
      </c>
      <c r="J206" s="64" t="str">
        <f>Baltimore!$D163</f>
        <v>10-MAR-08:00</v>
      </c>
      <c r="K206" s="64" t="str">
        <f>Albuquerque!$D163</f>
        <v>02-MAR-13:00</v>
      </c>
      <c r="L206" s="64" t="str">
        <f>Seattle!$D163</f>
        <v>29-MAR-12:00</v>
      </c>
      <c r="M206" s="64" t="str">
        <f>Chicago!$D163</f>
        <v>31-MAR-15:15</v>
      </c>
      <c r="N206" s="64" t="str">
        <f>Boulder!$D163</f>
        <v>30-MAR-12:00</v>
      </c>
      <c r="O206" s="64" t="str">
        <f>Minneapolis!$D163</f>
        <v>14-MAR-07:45</v>
      </c>
      <c r="P206" s="64" t="str">
        <f>Helena!$D163</f>
        <v>30-MAR-15:30</v>
      </c>
      <c r="Q206" s="64" t="str">
        <f>Duluth!$D163</f>
        <v>17-MAR-07:00</v>
      </c>
      <c r="R206" s="64" t="str">
        <f>Fairbanks!$D163</f>
        <v>31-MAR-07:15</v>
      </c>
    </row>
    <row r="207" spans="1:18">
      <c r="A207" s="51"/>
      <c r="B207" s="69" t="s">
        <v>292</v>
      </c>
      <c r="C207" s="64" t="str">
        <f>Miami!$D164</f>
        <v>03-APR-15:15</v>
      </c>
      <c r="D207" s="64" t="str">
        <f>Houston!$D164</f>
        <v>24-APR-07:00</v>
      </c>
      <c r="E207" s="64" t="str">
        <f>Phoenix!$D164</f>
        <v>17-APR-15:45</v>
      </c>
      <c r="F207" s="64" t="str">
        <f>Atlanta!$D164</f>
        <v>20-APR-15:00</v>
      </c>
      <c r="G207" s="64" t="str">
        <f>LosAngeles!$D164</f>
        <v>13-APR-12:00</v>
      </c>
      <c r="H207" s="64" t="str">
        <f>LasVegas!$D164</f>
        <v>21-APR-15:30</v>
      </c>
      <c r="I207" s="64" t="str">
        <f>SanFrancisco!$D164</f>
        <v>28-APR-12:15</v>
      </c>
      <c r="J207" s="64" t="str">
        <f>Baltimore!$D164</f>
        <v>04-APR-07:00</v>
      </c>
      <c r="K207" s="64" t="str">
        <f>Albuquerque!$D164</f>
        <v>21-APR-15:30</v>
      </c>
      <c r="L207" s="64" t="str">
        <f>Seattle!$D164</f>
        <v>18-APR-15:00</v>
      </c>
      <c r="M207" s="64" t="str">
        <f>Chicago!$D164</f>
        <v>10-APR-07:00</v>
      </c>
      <c r="N207" s="64" t="str">
        <f>Boulder!$D164</f>
        <v>25-APR-12:00</v>
      </c>
      <c r="O207" s="64" t="str">
        <f>Minneapolis!$D164</f>
        <v>14-APR-15:00</v>
      </c>
      <c r="P207" s="64" t="str">
        <f>Helena!$D164</f>
        <v>06-APR-15:00</v>
      </c>
      <c r="Q207" s="64" t="str">
        <f>Duluth!$D164</f>
        <v>18-APR-07:15</v>
      </c>
      <c r="R207" s="64" t="str">
        <f>Fairbanks!$D164</f>
        <v>28-APR-07:45</v>
      </c>
    </row>
    <row r="208" spans="1:18">
      <c r="A208" s="51"/>
      <c r="B208" s="69" t="s">
        <v>286</v>
      </c>
      <c r="C208" s="64" t="str">
        <f>Miami!$D165</f>
        <v>15-MAY-15:00</v>
      </c>
      <c r="D208" s="64" t="str">
        <f>Houston!$D165</f>
        <v>18-MAY-15:30</v>
      </c>
      <c r="E208" s="64" t="str">
        <f>Phoenix!$D165</f>
        <v>30-MAY-15:30</v>
      </c>
      <c r="F208" s="64" t="str">
        <f>Atlanta!$D165</f>
        <v>15-MAY-15:15</v>
      </c>
      <c r="G208" s="64" t="str">
        <f>LosAngeles!$D165</f>
        <v>30-MAY-07:00</v>
      </c>
      <c r="H208" s="64" t="str">
        <f>LasVegas!$D165</f>
        <v>31-MAY-15:00</v>
      </c>
      <c r="I208" s="64" t="str">
        <f>SanFrancisco!$D165</f>
        <v>26-MAY-12:00</v>
      </c>
      <c r="J208" s="64" t="str">
        <f>Baltimore!$D165</f>
        <v>16-MAY-07:45</v>
      </c>
      <c r="K208" s="64" t="str">
        <f>Albuquerque!$D165</f>
        <v>31-MAY-15:00</v>
      </c>
      <c r="L208" s="64" t="str">
        <f>Seattle!$D165</f>
        <v>05-MAY-15:00</v>
      </c>
      <c r="M208" s="64" t="str">
        <f>Chicago!$D165</f>
        <v>30-MAY-12:45</v>
      </c>
      <c r="N208" s="64" t="str">
        <f>Boulder!$D165</f>
        <v>24-MAY-15:30</v>
      </c>
      <c r="O208" s="64" t="str">
        <f>Minneapolis!$D165</f>
        <v>31-MAY-12:30</v>
      </c>
      <c r="P208" s="64" t="str">
        <f>Helena!$D165</f>
        <v>16-MAY-15:00</v>
      </c>
      <c r="Q208" s="64" t="str">
        <f>Duluth!$D165</f>
        <v>31-MAY-15:00</v>
      </c>
      <c r="R208" s="64" t="str">
        <f>Fairbanks!$D165</f>
        <v>30-MAY-12:30</v>
      </c>
    </row>
    <row r="209" spans="1:18">
      <c r="A209" s="51"/>
      <c r="B209" s="69" t="s">
        <v>293</v>
      </c>
      <c r="C209" s="64" t="str">
        <f>Miami!$D166</f>
        <v>26-JUN-15:30</v>
      </c>
      <c r="D209" s="64" t="str">
        <f>Houston!$D166</f>
        <v>12-JUN-15:30</v>
      </c>
      <c r="E209" s="64" t="str">
        <f>Phoenix!$D166</f>
        <v>28-JUN-15:00</v>
      </c>
      <c r="F209" s="64" t="str">
        <f>Atlanta!$D166</f>
        <v>19-JUN-15:15</v>
      </c>
      <c r="G209" s="64" t="str">
        <f>LosAngeles!$D166</f>
        <v>29-JUN-07:00</v>
      </c>
      <c r="H209" s="64" t="str">
        <f>LasVegas!$D166</f>
        <v>27-JUN-15:00</v>
      </c>
      <c r="I209" s="64" t="str">
        <f>SanFrancisco!$D166</f>
        <v>16-JUN-15:00</v>
      </c>
      <c r="J209" s="64" t="str">
        <f>Baltimore!$D166</f>
        <v>26-JUN-15:30</v>
      </c>
      <c r="K209" s="64" t="str">
        <f>Albuquerque!$D166</f>
        <v>29-JUN-15:30</v>
      </c>
      <c r="L209" s="64" t="str">
        <f>Seattle!$D166</f>
        <v>28-JUN-15:15</v>
      </c>
      <c r="M209" s="64" t="str">
        <f>Chicago!$D166</f>
        <v>08-JUN-12:00</v>
      </c>
      <c r="N209" s="64" t="str">
        <f>Boulder!$D166</f>
        <v>27-JUN-15:15</v>
      </c>
      <c r="O209" s="64" t="str">
        <f>Minneapolis!$D166</f>
        <v>30-JUN-15:15</v>
      </c>
      <c r="P209" s="64" t="str">
        <f>Helena!$D166</f>
        <v>26-JUN-15:15</v>
      </c>
      <c r="Q209" s="64" t="str">
        <f>Duluth!$D166</f>
        <v>14-JUN-11:45</v>
      </c>
      <c r="R209" s="64" t="str">
        <f>Fairbanks!$D166</f>
        <v>21-JUN-15:15</v>
      </c>
    </row>
    <row r="210" spans="1:18">
      <c r="A210" s="51"/>
      <c r="B210" s="69" t="s">
        <v>294</v>
      </c>
      <c r="C210" s="64" t="str">
        <f>Miami!$D167</f>
        <v>05-JUL-07:00</v>
      </c>
      <c r="D210" s="64" t="str">
        <f>Houston!$D167</f>
        <v>05-JUL-15:00</v>
      </c>
      <c r="E210" s="64" t="str">
        <f>Phoenix!$D167</f>
        <v>11-JUL-15:00</v>
      </c>
      <c r="F210" s="64" t="str">
        <f>Atlanta!$D167</f>
        <v>03-JUL-15:45</v>
      </c>
      <c r="G210" s="64" t="str">
        <f>LosAngeles!$D167</f>
        <v>11-JUL-07:00</v>
      </c>
      <c r="H210" s="64" t="str">
        <f>LasVegas!$D167</f>
        <v>24-JUL-15:00</v>
      </c>
      <c r="I210" s="64" t="str">
        <f>SanFrancisco!$D167</f>
        <v>03-JUL-12:00</v>
      </c>
      <c r="J210" s="64" t="str">
        <f>Baltimore!$D167</f>
        <v>25-JUL-15:30</v>
      </c>
      <c r="K210" s="64" t="str">
        <f>Albuquerque!$D167</f>
        <v>03-JUL-15:30</v>
      </c>
      <c r="L210" s="64" t="str">
        <f>Seattle!$D167</f>
        <v>24-JUL-15:15</v>
      </c>
      <c r="M210" s="64" t="str">
        <f>Chicago!$D167</f>
        <v>03-JUL-15:15</v>
      </c>
      <c r="N210" s="64" t="str">
        <f>Boulder!$D167</f>
        <v>17-JUL-15:15</v>
      </c>
      <c r="O210" s="64" t="str">
        <f>Minneapolis!$D167</f>
        <v>18-JUL-07:00</v>
      </c>
      <c r="P210" s="64" t="str">
        <f>Helena!$D167</f>
        <v>21-JUL-15:45</v>
      </c>
      <c r="Q210" s="64" t="str">
        <f>Duluth!$D167</f>
        <v>07-JUL-07:00</v>
      </c>
      <c r="R210" s="64" t="str">
        <f>Fairbanks!$D167</f>
        <v>11-JUL-15:00</v>
      </c>
    </row>
    <row r="211" spans="1:18">
      <c r="A211" s="51"/>
      <c r="B211" s="69" t="s">
        <v>295</v>
      </c>
      <c r="C211" s="64" t="str">
        <f>Miami!$D168</f>
        <v>21-AUG-15:15</v>
      </c>
      <c r="D211" s="64" t="str">
        <f>Houston!$D168</f>
        <v>28-AUG-15:30</v>
      </c>
      <c r="E211" s="64" t="str">
        <f>Phoenix!$D168</f>
        <v>01-AUG-15:00</v>
      </c>
      <c r="F211" s="64" t="str">
        <f>Atlanta!$D168</f>
        <v>14-AUG-15:30</v>
      </c>
      <c r="G211" s="64" t="str">
        <f>LosAngeles!$D168</f>
        <v>08-AUG-15:00</v>
      </c>
      <c r="H211" s="64" t="str">
        <f>LasVegas!$D168</f>
        <v>04-AUG-15:15</v>
      </c>
      <c r="I211" s="64" t="str">
        <f>SanFrancisco!$D168</f>
        <v>15-AUG-12:15</v>
      </c>
      <c r="J211" s="64" t="str">
        <f>Baltimore!$D168</f>
        <v>04-AUG-15:15</v>
      </c>
      <c r="K211" s="64" t="str">
        <f>Albuquerque!$D168</f>
        <v>01-AUG-15:15</v>
      </c>
      <c r="L211" s="64" t="str">
        <f>Seattle!$D168</f>
        <v>07-AUG-15:15</v>
      </c>
      <c r="M211" s="64" t="str">
        <f>Chicago!$D168</f>
        <v>04-AUG-15:30</v>
      </c>
      <c r="N211" s="64" t="str">
        <f>Boulder!$D168</f>
        <v>30-AUG-12:00</v>
      </c>
      <c r="O211" s="64" t="str">
        <f>Minneapolis!$D168</f>
        <v>28-AUG-15:30</v>
      </c>
      <c r="P211" s="64" t="str">
        <f>Helena!$D168</f>
        <v>08-AUG-15:45</v>
      </c>
      <c r="Q211" s="64" t="str">
        <f>Duluth!$D168</f>
        <v>14-AUG-07:00</v>
      </c>
      <c r="R211" s="64" t="str">
        <f>Fairbanks!$D168</f>
        <v>15-AUG-12:00</v>
      </c>
    </row>
    <row r="212" spans="1:18">
      <c r="A212" s="51"/>
      <c r="B212" s="69" t="s">
        <v>296</v>
      </c>
      <c r="C212" s="64" t="str">
        <f>Miami!$D169</f>
        <v>11-SEP-15:15</v>
      </c>
      <c r="D212" s="64" t="str">
        <f>Houston!$D169</f>
        <v>15-SEP-15:15</v>
      </c>
      <c r="E212" s="64" t="str">
        <f>Phoenix!$D169</f>
        <v>11-SEP-15:45</v>
      </c>
      <c r="F212" s="64" t="str">
        <f>Atlanta!$D169</f>
        <v>05-SEP-15:00</v>
      </c>
      <c r="G212" s="64" t="str">
        <f>LosAngeles!$D169</f>
        <v>25-SEP-15:15</v>
      </c>
      <c r="H212" s="64" t="str">
        <f>LasVegas!$D169</f>
        <v>01-SEP-15:15</v>
      </c>
      <c r="I212" s="64" t="str">
        <f>SanFrancisco!$D169</f>
        <v>28-SEP-15:30</v>
      </c>
      <c r="J212" s="64" t="str">
        <f>Baltimore!$D169</f>
        <v>08-SEP-15:30</v>
      </c>
      <c r="K212" s="64" t="str">
        <f>Albuquerque!$D169</f>
        <v>05-SEP-12:00</v>
      </c>
      <c r="L212" s="64" t="str">
        <f>Seattle!$D169</f>
        <v>01-SEP-15:45</v>
      </c>
      <c r="M212" s="64" t="str">
        <f>Chicago!$D169</f>
        <v>07-SEP-12:00</v>
      </c>
      <c r="N212" s="64" t="str">
        <f>Boulder!$D169</f>
        <v>01-SEP-15:30</v>
      </c>
      <c r="O212" s="64" t="str">
        <f>Minneapolis!$D169</f>
        <v>14-SEP-15:15</v>
      </c>
      <c r="P212" s="64" t="str">
        <f>Helena!$D169</f>
        <v>12-SEP-12:45</v>
      </c>
      <c r="Q212" s="64" t="str">
        <f>Duluth!$D169</f>
        <v>07-SEP-15:15</v>
      </c>
      <c r="R212" s="64" t="str">
        <f>Fairbanks!$D169</f>
        <v>25-SEP-07:00</v>
      </c>
    </row>
    <row r="213" spans="1:18">
      <c r="A213" s="51"/>
      <c r="B213" s="69" t="s">
        <v>297</v>
      </c>
      <c r="C213" s="64" t="str">
        <f>Miami!$D170</f>
        <v>10-OCT-15:30</v>
      </c>
      <c r="D213" s="64" t="str">
        <f>Houston!$D170</f>
        <v>30-OCT-08:00</v>
      </c>
      <c r="E213" s="64" t="str">
        <f>Phoenix!$D170</f>
        <v>02-OCT-15:15</v>
      </c>
      <c r="F213" s="64" t="str">
        <f>Atlanta!$D170</f>
        <v>02-OCT-12:00</v>
      </c>
      <c r="G213" s="64" t="str">
        <f>LosAngeles!$D170</f>
        <v>19-OCT-12:00</v>
      </c>
      <c r="H213" s="64" t="str">
        <f>LasVegas!$D170</f>
        <v>06-OCT-12:00</v>
      </c>
      <c r="I213" s="64" t="str">
        <f>SanFrancisco!$D170</f>
        <v>31-OCT-13:15</v>
      </c>
      <c r="J213" s="64" t="str">
        <f>Baltimore!$D170</f>
        <v>03-OCT-07:00</v>
      </c>
      <c r="K213" s="64" t="str">
        <f>Albuquerque!$D170</f>
        <v>11-OCT-15:00</v>
      </c>
      <c r="L213" s="64" t="str">
        <f>Seattle!$D170</f>
        <v>17-OCT-12:00</v>
      </c>
      <c r="M213" s="64" t="str">
        <f>Chicago!$D170</f>
        <v>31-OCT-08:00</v>
      </c>
      <c r="N213" s="64" t="str">
        <f>Boulder!$D170</f>
        <v>05-OCT-15:15</v>
      </c>
      <c r="O213" s="64" t="str">
        <f>Minneapolis!$D170</f>
        <v>06-OCT-15:15</v>
      </c>
      <c r="P213" s="64" t="str">
        <f>Helena!$D170</f>
        <v>06-OCT-15:30</v>
      </c>
      <c r="Q213" s="64" t="str">
        <f>Duluth!$D170</f>
        <v>27-OCT-12:45</v>
      </c>
      <c r="R213" s="64" t="str">
        <f>Fairbanks!$D170</f>
        <v>05-OCT-07:15</v>
      </c>
    </row>
    <row r="214" spans="1:18">
      <c r="A214" s="51"/>
      <c r="B214" s="69" t="s">
        <v>298</v>
      </c>
      <c r="C214" s="64" t="str">
        <f>Miami!$D171</f>
        <v>01-NOV-08:00</v>
      </c>
      <c r="D214" s="64" t="str">
        <f>Houston!$D171</f>
        <v>27-NOV-08:00</v>
      </c>
      <c r="E214" s="64" t="str">
        <f>Phoenix!$D171</f>
        <v>13-NOV-13:00</v>
      </c>
      <c r="F214" s="64" t="str">
        <f>Atlanta!$D171</f>
        <v>22-NOV-08:00</v>
      </c>
      <c r="G214" s="64" t="str">
        <f>LosAngeles!$D171</f>
        <v>09-NOV-13:15</v>
      </c>
      <c r="H214" s="64" t="str">
        <f>LasVegas!$D171</f>
        <v>10-NOV-13:30</v>
      </c>
      <c r="I214" s="64" t="str">
        <f>SanFrancisco!$D171</f>
        <v>16-NOV-16:00</v>
      </c>
      <c r="J214" s="64" t="str">
        <f>Baltimore!$D171</f>
        <v>03-NOV-13:00</v>
      </c>
      <c r="K214" s="64" t="str">
        <f>Albuquerque!$D171</f>
        <v>01-NOV-13:00</v>
      </c>
      <c r="L214" s="64" t="str">
        <f>Seattle!$D171</f>
        <v>03-NOV-08:00</v>
      </c>
      <c r="M214" s="64" t="str">
        <f>Chicago!$D171</f>
        <v>02-NOV-08:00</v>
      </c>
      <c r="N214" s="64" t="str">
        <f>Boulder!$D171</f>
        <v>10-NOV-13:00</v>
      </c>
      <c r="O214" s="64" t="str">
        <f>Minneapolis!$D171</f>
        <v>02-NOV-13:00</v>
      </c>
      <c r="P214" s="64" t="str">
        <f>Helena!$D171</f>
        <v>13-NOV-08:00</v>
      </c>
      <c r="Q214" s="64" t="str">
        <f>Duluth!$D171</f>
        <v>17-NOV-08:30</v>
      </c>
      <c r="R214" s="64" t="str">
        <f>Fairbanks!$D171</f>
        <v>14-NOV-08:45</v>
      </c>
    </row>
    <row r="215" spans="1:18">
      <c r="A215" s="51"/>
      <c r="B215" s="69" t="s">
        <v>299</v>
      </c>
      <c r="C215" s="64" t="str">
        <f>Miami!$D172</f>
        <v>19-DEC-13:00</v>
      </c>
      <c r="D215" s="64" t="str">
        <f>Houston!$D172</f>
        <v>20-DEC-08:00</v>
      </c>
      <c r="E215" s="64" t="str">
        <f>Phoenix!$D172</f>
        <v>13-DEC-13:15</v>
      </c>
      <c r="F215" s="64" t="str">
        <f>Atlanta!$D172</f>
        <v>26-DEC-08:00</v>
      </c>
      <c r="G215" s="64" t="str">
        <f>LosAngeles!$D172</f>
        <v>19-DEC-13:15</v>
      </c>
      <c r="H215" s="64" t="str">
        <f>LasVegas!$D172</f>
        <v>05-DEC-13:00</v>
      </c>
      <c r="I215" s="64" t="str">
        <f>SanFrancisco!$D172</f>
        <v>26-DEC-08:15</v>
      </c>
      <c r="J215" s="64" t="str">
        <f>Baltimore!$D172</f>
        <v>08-DEC-08:00</v>
      </c>
      <c r="K215" s="64" t="str">
        <f>Albuquerque!$D172</f>
        <v>04-DEC-08:30</v>
      </c>
      <c r="L215" s="64" t="str">
        <f>Seattle!$D172</f>
        <v>29-DEC-08:45</v>
      </c>
      <c r="M215" s="64" t="str">
        <f>Chicago!$D172</f>
        <v>11-DEC-08:45</v>
      </c>
      <c r="N215" s="64" t="str">
        <f>Boulder!$D172</f>
        <v>06-DEC-08:30</v>
      </c>
      <c r="O215" s="64" t="str">
        <f>Minneapolis!$D172</f>
        <v>26-DEC-08:00</v>
      </c>
      <c r="P215" s="64" t="str">
        <f>Helena!$D172</f>
        <v>21-DEC-08:45</v>
      </c>
      <c r="Q215" s="64" t="str">
        <f>Duluth!$D172</f>
        <v>26-DEC-08:00</v>
      </c>
      <c r="R215" s="64" t="str">
        <f>Fairbanks!$D172</f>
        <v>19-DEC-08:15</v>
      </c>
    </row>
    <row r="216" spans="1:18">
      <c r="A216" s="71" t="s">
        <v>301</v>
      </c>
      <c r="B216" s="72"/>
    </row>
    <row r="217" spans="1:18">
      <c r="A217" s="71"/>
      <c r="B217" s="73" t="s">
        <v>74</v>
      </c>
      <c r="C217" s="57">
        <f>Miami!$G$14</f>
        <v>0</v>
      </c>
      <c r="D217" s="57">
        <f>Houston!$G$14</f>
        <v>0</v>
      </c>
      <c r="E217" s="57">
        <f>Phoenix!$G$14</f>
        <v>0</v>
      </c>
      <c r="F217" s="57">
        <f>Atlanta!$G$14</f>
        <v>0</v>
      </c>
      <c r="G217" s="57">
        <f>LosAngeles!$G$14</f>
        <v>0</v>
      </c>
      <c r="H217" s="57">
        <f>LasVegas!$G$14</f>
        <v>0</v>
      </c>
      <c r="I217" s="57">
        <f>SanFrancisco!$G$14</f>
        <v>0</v>
      </c>
      <c r="J217" s="57">
        <f>Baltimore!$G$14</f>
        <v>0</v>
      </c>
      <c r="K217" s="57">
        <f>Albuquerque!$G$14</f>
        <v>0</v>
      </c>
      <c r="L217" s="57">
        <f>Seattle!$G$14</f>
        <v>0</v>
      </c>
      <c r="M217" s="57">
        <f>Chicago!$G$14</f>
        <v>0</v>
      </c>
      <c r="N217" s="57">
        <f>Boulder!$G$14</f>
        <v>0</v>
      </c>
      <c r="O217" s="57">
        <f>Minneapolis!$G$14</f>
        <v>0</v>
      </c>
      <c r="P217" s="57">
        <f>Helena!$G$14</f>
        <v>0</v>
      </c>
      <c r="Q217" s="57">
        <f>Duluth!$G$14</f>
        <v>0</v>
      </c>
      <c r="R217" s="57">
        <f>Fairbanks!$G$14</f>
        <v>0</v>
      </c>
    </row>
    <row r="218" spans="1:18">
      <c r="A218" s="71"/>
      <c r="B218" s="73" t="s">
        <v>88</v>
      </c>
      <c r="C218" s="57">
        <f>Miami!$G$21</f>
        <v>0</v>
      </c>
      <c r="D218" s="57">
        <f>Houston!$G$21</f>
        <v>0</v>
      </c>
      <c r="E218" s="57">
        <f>Phoenix!$G$21</f>
        <v>0</v>
      </c>
      <c r="F218" s="57">
        <f>Atlanta!$G$21</f>
        <v>0</v>
      </c>
      <c r="G218" s="57">
        <f>LosAngeles!$G$21</f>
        <v>0</v>
      </c>
      <c r="H218" s="57">
        <f>LasVegas!$G$21</f>
        <v>0</v>
      </c>
      <c r="I218" s="57">
        <f>SanFrancisco!$G$21</f>
        <v>0</v>
      </c>
      <c r="J218" s="57">
        <f>Baltimore!$G$21</f>
        <v>0</v>
      </c>
      <c r="K218" s="57">
        <f>Albuquerque!$G$21</f>
        <v>0</v>
      </c>
      <c r="L218" s="57">
        <f>Seattle!$G$21</f>
        <v>0</v>
      </c>
      <c r="M218" s="57">
        <f>Chicago!$G$21</f>
        <v>0</v>
      </c>
      <c r="N218" s="57">
        <f>Boulder!$G$21</f>
        <v>0</v>
      </c>
      <c r="O218" s="57">
        <f>Minneapolis!$G$21</f>
        <v>0</v>
      </c>
      <c r="P218" s="57">
        <f>Helena!$G$21</f>
        <v>0</v>
      </c>
      <c r="Q218" s="57">
        <f>Duluth!$G$21</f>
        <v>0</v>
      </c>
      <c r="R218" s="57">
        <f>Fairbanks!$G$21</f>
        <v>0</v>
      </c>
    </row>
    <row r="219" spans="1:18">
      <c r="A219" s="71"/>
      <c r="B219" s="73" t="s">
        <v>90</v>
      </c>
      <c r="C219" s="57">
        <f>Miami!$G$24</f>
        <v>174.77</v>
      </c>
      <c r="D219" s="57">
        <f>Houston!$G$24</f>
        <v>174.77</v>
      </c>
      <c r="E219" s="57">
        <f>Phoenix!$G$24</f>
        <v>174.77</v>
      </c>
      <c r="F219" s="57">
        <f>Atlanta!$G$24</f>
        <v>174.77</v>
      </c>
      <c r="G219" s="57">
        <f>LosAngeles!$G$24</f>
        <v>174.77</v>
      </c>
      <c r="H219" s="57">
        <f>LasVegas!$G$24</f>
        <v>174.77</v>
      </c>
      <c r="I219" s="57">
        <f>SanFrancisco!$G$24</f>
        <v>174.77</v>
      </c>
      <c r="J219" s="57">
        <f>Baltimore!$G$24</f>
        <v>174.77</v>
      </c>
      <c r="K219" s="57">
        <f>Albuquerque!$G$24</f>
        <v>174.77</v>
      </c>
      <c r="L219" s="57">
        <f>Seattle!$G$24</f>
        <v>174.77</v>
      </c>
      <c r="M219" s="57">
        <f>Chicago!$G$24</f>
        <v>174.77</v>
      </c>
      <c r="N219" s="57">
        <f>Boulder!$G$24</f>
        <v>174.77</v>
      </c>
      <c r="O219" s="57">
        <f>Minneapolis!$G$24</f>
        <v>174.77</v>
      </c>
      <c r="P219" s="57">
        <f>Helena!$G$24</f>
        <v>174.77</v>
      </c>
      <c r="Q219" s="57">
        <f>Duluth!$G$24</f>
        <v>174.77</v>
      </c>
      <c r="R219" s="57">
        <f>Fairbanks!$G$24</f>
        <v>174.77</v>
      </c>
    </row>
    <row r="220" spans="1:18">
      <c r="A220" s="71"/>
      <c r="B220" s="72" t="s">
        <v>302</v>
      </c>
      <c r="C220" s="57">
        <f>Miami!$G$28</f>
        <v>174.77</v>
      </c>
      <c r="D220" s="57">
        <f>Houston!$G$28</f>
        <v>174.77</v>
      </c>
      <c r="E220" s="57">
        <f>Phoenix!$G$28</f>
        <v>174.77</v>
      </c>
      <c r="F220" s="57">
        <f>Atlanta!$G$28</f>
        <v>174.77</v>
      </c>
      <c r="G220" s="57">
        <f>LosAngeles!$G$28</f>
        <v>174.77</v>
      </c>
      <c r="H220" s="57">
        <f>LasVegas!$G$28</f>
        <v>174.77</v>
      </c>
      <c r="I220" s="57">
        <f>SanFrancisco!$G$28</f>
        <v>174.77</v>
      </c>
      <c r="J220" s="57">
        <f>Baltimore!$G$28</f>
        <v>174.77</v>
      </c>
      <c r="K220" s="57">
        <f>Albuquerque!$G$28</f>
        <v>174.77</v>
      </c>
      <c r="L220" s="57">
        <f>Seattle!$G$28</f>
        <v>174.77</v>
      </c>
      <c r="M220" s="57">
        <f>Chicago!$G$28</f>
        <v>174.77</v>
      </c>
      <c r="N220" s="57">
        <f>Boulder!$G$28</f>
        <v>174.77</v>
      </c>
      <c r="O220" s="57">
        <f>Minneapolis!$G$28</f>
        <v>174.77</v>
      </c>
      <c r="P220" s="57">
        <f>Helena!$G$28</f>
        <v>174.77</v>
      </c>
      <c r="Q220" s="57">
        <f>Duluth!$G$28</f>
        <v>174.77</v>
      </c>
      <c r="R220" s="57">
        <f>Fairbanks!$G$28</f>
        <v>174.77</v>
      </c>
    </row>
    <row r="221" spans="1:18">
      <c r="A221" s="71" t="s">
        <v>303</v>
      </c>
      <c r="B221" s="73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1:18">
      <c r="A222" s="51"/>
      <c r="B222" s="69" t="s">
        <v>304</v>
      </c>
      <c r="C222" s="57">
        <f>Miami!$H$156</f>
        <v>161801.75080000001</v>
      </c>
      <c r="D222" s="57">
        <f>Houston!$H$156</f>
        <v>193799.6728</v>
      </c>
      <c r="E222" s="57">
        <f>Phoenix!$H$156</f>
        <v>172281.96179999999</v>
      </c>
      <c r="F222" s="57">
        <f>Atlanta!$H$156</f>
        <v>170509.74600000001</v>
      </c>
      <c r="G222" s="57">
        <f>LosAngeles!$H$156</f>
        <v>60107.548699999999</v>
      </c>
      <c r="H222" s="57">
        <f>LasVegas!$H$156</f>
        <v>180825.359</v>
      </c>
      <c r="I222" s="57">
        <f>SanFrancisco!$H$156</f>
        <v>63736.805399999997</v>
      </c>
      <c r="J222" s="57">
        <f>Baltimore!$H$156</f>
        <v>157880.69779999999</v>
      </c>
      <c r="K222" s="57">
        <f>Albuquerque!$H$156</f>
        <v>212840.25339999999</v>
      </c>
      <c r="L222" s="57">
        <f>Seattle!$H$156</f>
        <v>50283.173199999997</v>
      </c>
      <c r="M222" s="57">
        <f>Chicago!$H$156</f>
        <v>280534.94339999999</v>
      </c>
      <c r="N222" s="57">
        <f>Boulder!$H$156</f>
        <v>209443.62669999999</v>
      </c>
      <c r="O222" s="57">
        <f>Minneapolis!$H$156</f>
        <v>193084.6807</v>
      </c>
      <c r="P222" s="57">
        <f>Helena!$H$156</f>
        <v>192862.75080000001</v>
      </c>
      <c r="Q222" s="57">
        <f>Duluth!$H$156</f>
        <v>190258.6109</v>
      </c>
      <c r="R222" s="57">
        <f>Fairbanks!$H$156</f>
        <v>181861.92480000001</v>
      </c>
    </row>
    <row r="223" spans="1:18">
      <c r="A223" s="51"/>
      <c r="B223" s="55" t="s">
        <v>305</v>
      </c>
      <c r="C223" s="57">
        <f>Miami!$B$156</f>
        <v>375383.70669999998</v>
      </c>
      <c r="D223" s="57">
        <f>Houston!$B$156</f>
        <v>489479.1789</v>
      </c>
      <c r="E223" s="57">
        <f>Phoenix!$B$156</f>
        <v>409431.27120000002</v>
      </c>
      <c r="F223" s="57">
        <f>Atlanta!$B$156</f>
        <v>394134.81300000002</v>
      </c>
      <c r="G223" s="57">
        <f>LosAngeles!$B$156</f>
        <v>161523.99979999999</v>
      </c>
      <c r="H223" s="57">
        <f>LasVegas!$B$156</f>
        <v>432644.85230000003</v>
      </c>
      <c r="I223" s="57">
        <f>SanFrancisco!$B$156</f>
        <v>172893.3211</v>
      </c>
      <c r="J223" s="57">
        <f>Baltimore!$B$156</f>
        <v>365785.01770000003</v>
      </c>
      <c r="K223" s="57">
        <f>Albuquerque!$B$156</f>
        <v>502920.22570000001</v>
      </c>
      <c r="L223" s="57">
        <f>Seattle!$B$156</f>
        <v>128727.1952</v>
      </c>
      <c r="M223" s="57">
        <f>Chicago!$B$156</f>
        <v>660543.7561</v>
      </c>
      <c r="N223" s="57">
        <f>Boulder!$B$156</f>
        <v>497607.31890000001</v>
      </c>
      <c r="O223" s="57">
        <f>Minneapolis!$B$156</f>
        <v>462173.81790000002</v>
      </c>
      <c r="P223" s="57">
        <f>Helena!$B$156</f>
        <v>462892.18520000001</v>
      </c>
      <c r="Q223" s="57">
        <f>Duluth!$B$156</f>
        <v>458418.53340000001</v>
      </c>
      <c r="R223" s="57">
        <f>Fairbanks!$B$156</f>
        <v>476565.46179999999</v>
      </c>
    </row>
    <row r="224" spans="1:18">
      <c r="A224" s="51"/>
      <c r="B224" s="69" t="s">
        <v>306</v>
      </c>
      <c r="C224" s="57">
        <f>Miami!$C$156</f>
        <v>658.91240000000005</v>
      </c>
      <c r="D224" s="57">
        <f>Houston!$C$156</f>
        <v>633.54309999999998</v>
      </c>
      <c r="E224" s="57">
        <f>Phoenix!$C$156</f>
        <v>674.02419999999995</v>
      </c>
      <c r="F224" s="57">
        <f>Atlanta!$C$156</f>
        <v>726.98149999999998</v>
      </c>
      <c r="G224" s="57">
        <f>LosAngeles!$C$156</f>
        <v>138.94649999999999</v>
      </c>
      <c r="H224" s="57">
        <f>LasVegas!$C$156</f>
        <v>691.80460000000005</v>
      </c>
      <c r="I224" s="57">
        <f>SanFrancisco!$C$156</f>
        <v>149.8287</v>
      </c>
      <c r="J224" s="57">
        <f>Baltimore!$C$156</f>
        <v>674.13630000000001</v>
      </c>
      <c r="K224" s="57">
        <f>Albuquerque!$C$156</f>
        <v>851.84590000000003</v>
      </c>
      <c r="L224" s="57">
        <f>Seattle!$C$156</f>
        <v>170.35390000000001</v>
      </c>
      <c r="M224" s="57">
        <f>Chicago!$C$156</f>
        <v>1142.6110000000001</v>
      </c>
      <c r="N224" s="57">
        <f>Boulder!$C$156</f>
        <v>831.14170000000001</v>
      </c>
      <c r="O224" s="57">
        <f>Minneapolis!$C$156</f>
        <v>766.06730000000005</v>
      </c>
      <c r="P224" s="57">
        <f>Helena!$C$156</f>
        <v>757.99099999999999</v>
      </c>
      <c r="Q224" s="57">
        <f>Duluth!$C$156</f>
        <v>746.69029999999998</v>
      </c>
      <c r="R224" s="57">
        <f>Fairbanks!$C$156</f>
        <v>542.57370000000003</v>
      </c>
    </row>
    <row r="225" spans="1:18">
      <c r="A225" s="51"/>
      <c r="B225" s="69" t="s">
        <v>307</v>
      </c>
      <c r="C225" s="57">
        <f>Miami!$D$156</f>
        <v>2505.6945999999998</v>
      </c>
      <c r="D225" s="57">
        <f>Houston!$D$156</f>
        <v>2651.7959000000001</v>
      </c>
      <c r="E225" s="57">
        <f>Phoenix!$D$156</f>
        <v>2189.0652</v>
      </c>
      <c r="F225" s="57">
        <f>Atlanta!$D$156</f>
        <v>1811.6690000000001</v>
      </c>
      <c r="G225" s="57">
        <f>LosAngeles!$D$156</f>
        <v>1377.8679999999999</v>
      </c>
      <c r="H225" s="57">
        <f>LasVegas!$D$156</f>
        <v>2812.8017</v>
      </c>
      <c r="I225" s="57">
        <f>SanFrancisco!$D$156</f>
        <v>1277.6750999999999</v>
      </c>
      <c r="J225" s="57">
        <f>Baltimore!$D$156</f>
        <v>1890.5383999999999</v>
      </c>
      <c r="K225" s="57">
        <f>Albuquerque!$D$156</f>
        <v>2141.9340999999999</v>
      </c>
      <c r="L225" s="57">
        <f>Seattle!$D$156</f>
        <v>342.16419999999999</v>
      </c>
      <c r="M225" s="57">
        <f>Chicago!$D$156</f>
        <v>3258.0783999999999</v>
      </c>
      <c r="N225" s="57">
        <f>Boulder!$D$156</f>
        <v>2055.9519</v>
      </c>
      <c r="O225" s="57">
        <f>Minneapolis!$D$156</f>
        <v>1130.5525</v>
      </c>
      <c r="P225" s="57">
        <f>Helena!$D$156</f>
        <v>1223.8367000000001</v>
      </c>
      <c r="Q225" s="57">
        <f>Duluth!$D$156</f>
        <v>1078.5397</v>
      </c>
      <c r="R225" s="57">
        <f>Fairbanks!$D$156</f>
        <v>2301.9814999999999</v>
      </c>
    </row>
    <row r="226" spans="1:18">
      <c r="A226" s="51"/>
      <c r="B226" s="69" t="s">
        <v>308</v>
      </c>
      <c r="C226" s="57">
        <f>Miami!$E$156</f>
        <v>0</v>
      </c>
      <c r="D226" s="57">
        <f>Houston!$E$156</f>
        <v>0</v>
      </c>
      <c r="E226" s="57">
        <f>Phoenix!$E$156</f>
        <v>0</v>
      </c>
      <c r="F226" s="57">
        <f>Atlanta!$E$156</f>
        <v>0</v>
      </c>
      <c r="G226" s="57">
        <f>LosAngeles!$E$156</f>
        <v>0</v>
      </c>
      <c r="H226" s="57">
        <f>LasVegas!$E$156</f>
        <v>0</v>
      </c>
      <c r="I226" s="57">
        <f>SanFrancisco!$E$156</f>
        <v>0</v>
      </c>
      <c r="J226" s="57">
        <f>Baltimore!$E$156</f>
        <v>0</v>
      </c>
      <c r="K226" s="57">
        <f>Albuquerque!$E$156</f>
        <v>0</v>
      </c>
      <c r="L226" s="57">
        <f>Seattle!$E$156</f>
        <v>0</v>
      </c>
      <c r="M226" s="57">
        <f>Chicago!$E$156</f>
        <v>0</v>
      </c>
      <c r="N226" s="57">
        <f>Boulder!$E$156</f>
        <v>0</v>
      </c>
      <c r="O226" s="57">
        <f>Minneapolis!$E$156</f>
        <v>0</v>
      </c>
      <c r="P226" s="57">
        <f>Helena!$E$156</f>
        <v>0</v>
      </c>
      <c r="Q226" s="57">
        <f>Duluth!$E$156</f>
        <v>0</v>
      </c>
      <c r="R226" s="57">
        <f>Fairbanks!$E$156</f>
        <v>0</v>
      </c>
    </row>
    <row r="227" spans="1:18">
      <c r="A227" s="51"/>
      <c r="B227" s="69" t="s">
        <v>309</v>
      </c>
      <c r="C227" s="74">
        <f>Miami!$F$156</f>
        <v>1.14E-2</v>
      </c>
      <c r="D227" s="74">
        <f>Houston!$F$156</f>
        <v>7.4999999999999997E-3</v>
      </c>
      <c r="E227" s="74">
        <f>Phoenix!$F$156</f>
        <v>6.0000000000000001E-3</v>
      </c>
      <c r="F227" s="74">
        <f>Atlanta!$F$156</f>
        <v>6.7000000000000002E-3</v>
      </c>
      <c r="G227" s="74">
        <f>LosAngeles!$F$156</f>
        <v>5.9999999999999995E-4</v>
      </c>
      <c r="H227" s="74">
        <f>LasVegas!$F$156</f>
        <v>5.3E-3</v>
      </c>
      <c r="I227" s="74">
        <f>SanFrancisco!$F$156</f>
        <v>5.9999999999999995E-4</v>
      </c>
      <c r="J227" s="74">
        <f>Baltimore!$F$156</f>
        <v>7.7000000000000002E-3</v>
      </c>
      <c r="K227" s="74">
        <f>Albuquerque!$F$156</f>
        <v>8.3999999999999995E-3</v>
      </c>
      <c r="L227" s="74">
        <f>Seattle!$F$156</f>
        <v>1.4E-3</v>
      </c>
      <c r="M227" s="74">
        <f>Chicago!$F$156</f>
        <v>0.01</v>
      </c>
      <c r="N227" s="74">
        <f>Boulder!$F$156</f>
        <v>8.0999999999999996E-3</v>
      </c>
      <c r="O227" s="74">
        <f>Minneapolis!$F$156</f>
        <v>8.3999999999999995E-3</v>
      </c>
      <c r="P227" s="74">
        <f>Helena!$F$156</f>
        <v>8.6E-3</v>
      </c>
      <c r="Q227" s="74">
        <f>Duluth!$F$156</f>
        <v>8.0999999999999996E-3</v>
      </c>
      <c r="R227" s="74">
        <f>Fairbanks!$F$156</f>
        <v>8.0999999999999996E-3</v>
      </c>
    </row>
    <row r="228" spans="1:18">
      <c r="A228" s="51"/>
      <c r="B228" s="69" t="s">
        <v>758</v>
      </c>
      <c r="C228" s="57">
        <f>10^(-3)*Miami!$G$156</f>
        <v>310.11162910000002</v>
      </c>
      <c r="D228" s="57">
        <f>10^(-3)*Houston!$G$156</f>
        <v>904.52417150000008</v>
      </c>
      <c r="E228" s="57">
        <f>10^(-3)*Phoenix!$G$156</f>
        <v>16169.6</v>
      </c>
      <c r="F228" s="57">
        <f>10^(-3)*Atlanta!$G$156</f>
        <v>3222.3</v>
      </c>
      <c r="G228" s="57">
        <f>10^(-3)*LosAngeles!$G$156</f>
        <v>8313.41</v>
      </c>
      <c r="H228" s="57">
        <f>10^(-3)*LasVegas!$G$156</f>
        <v>14027.6</v>
      </c>
      <c r="I228" s="57">
        <f>10^(-3)*SanFrancisco!$G$156</f>
        <v>7708.18</v>
      </c>
      <c r="J228" s="57">
        <f>10^(-3)*Baltimore!$G$156</f>
        <v>117.56577009999999</v>
      </c>
      <c r="K228" s="57">
        <f>10^(-3)*Albuquerque!$G$156</f>
        <v>2227.09</v>
      </c>
      <c r="L228" s="57">
        <f>10^(-3)*Seattle!$G$156</f>
        <v>4519.33</v>
      </c>
      <c r="M228" s="57">
        <f>10^(-3)*Chicago!$G$156</f>
        <v>749.96849629999997</v>
      </c>
      <c r="N228" s="57">
        <f>10^(-3)*Boulder!$G$156</f>
        <v>2137.61</v>
      </c>
      <c r="O228" s="57">
        <f>10^(-3)*Minneapolis!$G$156</f>
        <v>742.87831030000007</v>
      </c>
      <c r="P228" s="57">
        <f>10^(-3)*Helena!$G$156</f>
        <v>29024.5</v>
      </c>
      <c r="Q228" s="57">
        <f>10^(-3)*Duluth!$G$156</f>
        <v>708.64177070000005</v>
      </c>
      <c r="R228" s="57">
        <f>10^(-3)*Fairbanks!$G$156</f>
        <v>461.86125890000005</v>
      </c>
    </row>
    <row r="229" spans="1:18">
      <c r="B229" s="63"/>
      <c r="C229" s="64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</row>
    <row r="230" spans="1:18">
      <c r="B230" s="63"/>
      <c r="C230" s="64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</row>
    <row r="231" spans="1:18">
      <c r="B231" s="63"/>
      <c r="C231" s="64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</row>
    <row r="232" spans="1:18">
      <c r="B232" s="63"/>
      <c r="C232" s="64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</row>
    <row r="233" spans="1:18">
      <c r="B233" s="63"/>
      <c r="C233" s="64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</row>
    <row r="234" spans="1:18">
      <c r="B234" s="63"/>
      <c r="C234" s="64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</row>
    <row r="235" spans="1:18">
      <c r="B235" s="63"/>
      <c r="C235" s="64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</row>
    <row r="236" spans="1:18">
      <c r="B236" s="63"/>
      <c r="C236" s="64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</row>
    <row r="237" spans="1:18">
      <c r="B237" s="63"/>
      <c r="C237" s="64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</row>
    <row r="238" spans="1:18">
      <c r="B238" s="63"/>
      <c r="C238" s="64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</row>
    <row r="239" spans="1:18">
      <c r="B239" s="63"/>
      <c r="C239" s="64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</row>
    <row r="240" spans="1:18">
      <c r="B240" s="63"/>
      <c r="C240" s="64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</row>
    <row r="241" spans="2:18">
      <c r="B241" s="63"/>
      <c r="C241" s="64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</row>
    <row r="242" spans="2:18">
      <c r="B242" s="63"/>
      <c r="C242" s="64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</row>
    <row r="243" spans="2:18">
      <c r="B243" s="63"/>
      <c r="C243" s="64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</row>
    <row r="244" spans="2:18">
      <c r="B244" s="63"/>
      <c r="C244" s="64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</row>
    <row r="245" spans="2:18">
      <c r="B245" s="63"/>
      <c r="C245" s="64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</row>
    <row r="246" spans="2:18">
      <c r="B246" s="63"/>
      <c r="C246" s="64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</row>
    <row r="247" spans="2:18">
      <c r="B247" s="63"/>
      <c r="C247" s="64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</row>
    <row r="248" spans="2:18">
      <c r="B248" s="63"/>
      <c r="C248" s="64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</row>
    <row r="249" spans="2:18">
      <c r="B249" s="63"/>
      <c r="C249" s="64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</row>
    <row r="250" spans="2:18">
      <c r="B250" s="63"/>
      <c r="C250" s="64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</row>
    <row r="252" spans="2:18">
      <c r="B252" s="62"/>
    </row>
    <row r="253" spans="2:18">
      <c r="B253" s="63"/>
      <c r="C253" s="64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</row>
    <row r="254" spans="2:18">
      <c r="B254" s="63"/>
      <c r="C254" s="64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</row>
    <row r="255" spans="2:18">
      <c r="B255" s="63"/>
      <c r="C255" s="64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</row>
    <row r="256" spans="2:18">
      <c r="B256" s="63"/>
      <c r="C256" s="64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</row>
    <row r="257" spans="2:18">
      <c r="B257" s="63"/>
      <c r="C257" s="64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</row>
    <row r="258" spans="2:18">
      <c r="B258" s="63"/>
      <c r="C258" s="64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</row>
    <row r="259" spans="2:18">
      <c r="B259" s="63"/>
      <c r="C259" s="64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</row>
    <row r="260" spans="2:18">
      <c r="B260" s="63"/>
      <c r="C260" s="64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</row>
    <row r="261" spans="2:18">
      <c r="B261" s="63"/>
      <c r="C261" s="64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</row>
    <row r="262" spans="2:18">
      <c r="B262" s="63"/>
      <c r="C262" s="64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</row>
    <row r="263" spans="2:18">
      <c r="B263" s="63"/>
      <c r="C263" s="64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</row>
    <row r="264" spans="2:18">
      <c r="B264" s="63"/>
      <c r="C264" s="64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</row>
    <row r="265" spans="2:18">
      <c r="B265" s="63"/>
      <c r="C265" s="64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</row>
    <row r="266" spans="2:18">
      <c r="B266" s="63"/>
      <c r="C266" s="64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</row>
    <row r="267" spans="2:18">
      <c r="B267" s="63"/>
      <c r="C267" s="64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</row>
    <row r="268" spans="2:18">
      <c r="B268" s="63"/>
      <c r="C268" s="64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</row>
    <row r="269" spans="2:18">
      <c r="B269" s="63"/>
      <c r="C269" s="64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</row>
    <row r="270" spans="2:18">
      <c r="B270" s="63"/>
      <c r="C270" s="64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</row>
    <row r="271" spans="2:18">
      <c r="B271" s="63"/>
      <c r="C271" s="64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</row>
    <row r="272" spans="2:18">
      <c r="B272" s="63"/>
      <c r="C272" s="64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</row>
    <row r="273" spans="2:18">
      <c r="B273" s="63"/>
      <c r="C273" s="64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</row>
    <row r="274" spans="2:18">
      <c r="B274" s="63"/>
      <c r="C274" s="64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</row>
    <row r="275" spans="2:18">
      <c r="B275" s="63"/>
      <c r="C275" s="64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</row>
    <row r="276" spans="2:18">
      <c r="B276" s="63"/>
      <c r="C276" s="64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</row>
    <row r="277" spans="2:18">
      <c r="B277" s="63"/>
      <c r="C277" s="64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</row>
    <row r="278" spans="2:18">
      <c r="B278" s="63"/>
      <c r="C278" s="64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</row>
    <row r="279" spans="2:18">
      <c r="B279" s="63"/>
      <c r="C279" s="64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</row>
    <row r="280" spans="2:18">
      <c r="B280" s="63"/>
      <c r="C280" s="64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</row>
    <row r="281" spans="2:18">
      <c r="B281" s="63"/>
      <c r="C281" s="64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</row>
    <row r="283" spans="2:18">
      <c r="B283" s="62"/>
    </row>
    <row r="284" spans="2:18">
      <c r="B284" s="63"/>
      <c r="C284" s="64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</row>
    <row r="285" spans="2:18">
      <c r="B285" s="63"/>
      <c r="C285" s="64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</row>
    <row r="286" spans="2:18">
      <c r="B286" s="63"/>
      <c r="C286" s="64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</row>
    <row r="287" spans="2:18">
      <c r="B287" s="63"/>
      <c r="C287" s="64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</row>
    <row r="288" spans="2:18">
      <c r="B288" s="63"/>
      <c r="C288" s="64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</row>
    <row r="289" spans="2:18">
      <c r="B289" s="63"/>
      <c r="C289" s="64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</row>
    <row r="290" spans="2:18">
      <c r="B290" s="63"/>
      <c r="C290" s="64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</row>
    <row r="291" spans="2:18">
      <c r="B291" s="63"/>
      <c r="C291" s="64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</row>
    <row r="292" spans="2:18">
      <c r="B292" s="63"/>
      <c r="C292" s="64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</row>
    <row r="293" spans="2:18">
      <c r="B293" s="63"/>
      <c r="C293" s="64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</row>
    <row r="294" spans="2:18">
      <c r="B294" s="63"/>
      <c r="C294" s="64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</row>
    <row r="295" spans="2:18">
      <c r="B295" s="63"/>
      <c r="C295" s="64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</row>
    <row r="296" spans="2:18">
      <c r="B296" s="63"/>
      <c r="C296" s="64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</row>
    <row r="297" spans="2:18">
      <c r="B297" s="63"/>
      <c r="C297" s="64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</row>
    <row r="298" spans="2:18">
      <c r="B298" s="63"/>
      <c r="C298" s="64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</row>
    <row r="299" spans="2:18">
      <c r="B299" s="63"/>
      <c r="C299" s="64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</row>
    <row r="300" spans="2:18">
      <c r="B300" s="63"/>
      <c r="C300" s="64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</row>
    <row r="301" spans="2:18">
      <c r="B301" s="63"/>
      <c r="C301" s="64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</row>
    <row r="302" spans="2:18">
      <c r="B302" s="63"/>
      <c r="C302" s="64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</row>
    <row r="303" spans="2:18">
      <c r="B303" s="63"/>
      <c r="C303" s="64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</row>
    <row r="304" spans="2:18">
      <c r="B304" s="63"/>
      <c r="C304" s="64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</row>
    <row r="305" spans="2:18">
      <c r="B305" s="63"/>
      <c r="C305" s="64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</row>
    <row r="306" spans="2:18">
      <c r="B306" s="63"/>
      <c r="C306" s="64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</row>
    <row r="307" spans="2:18">
      <c r="B307" s="63"/>
      <c r="C307" s="64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</row>
    <row r="308" spans="2:18">
      <c r="B308" s="63"/>
      <c r="C308" s="64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</row>
    <row r="309" spans="2:18">
      <c r="B309" s="63"/>
      <c r="C309" s="64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</row>
    <row r="310" spans="2:18">
      <c r="B310" s="63"/>
      <c r="C310" s="64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</row>
    <row r="311" spans="2:18">
      <c r="B311" s="63"/>
      <c r="C311" s="64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</row>
    <row r="312" spans="2:18">
      <c r="B312" s="63"/>
      <c r="C312" s="64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</row>
    <row r="314" spans="2:18">
      <c r="B314" s="62"/>
    </row>
    <row r="315" spans="2:18">
      <c r="B315" s="63"/>
      <c r="C315" s="64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</row>
    <row r="316" spans="2:18">
      <c r="B316" s="63"/>
      <c r="C316" s="64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</row>
    <row r="317" spans="2:18">
      <c r="B317" s="63"/>
      <c r="C317" s="64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</row>
    <row r="318" spans="2:18">
      <c r="B318" s="63"/>
      <c r="C318" s="64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</row>
    <row r="319" spans="2:18">
      <c r="B319" s="63"/>
      <c r="C319" s="64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</row>
    <row r="320" spans="2:18">
      <c r="B320" s="63"/>
      <c r="C320" s="64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</row>
    <row r="321" spans="2:18">
      <c r="B321" s="63"/>
      <c r="C321" s="64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</row>
    <row r="322" spans="2:18">
      <c r="B322" s="63"/>
      <c r="C322" s="64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</row>
    <row r="323" spans="2:18">
      <c r="B323" s="63"/>
      <c r="C323" s="64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</row>
    <row r="324" spans="2:18">
      <c r="B324" s="63"/>
      <c r="C324" s="64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</row>
    <row r="325" spans="2:18">
      <c r="B325" s="63"/>
      <c r="C325" s="64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</row>
    <row r="326" spans="2:18">
      <c r="B326" s="63"/>
      <c r="C326" s="64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</row>
    <row r="327" spans="2:18">
      <c r="B327" s="63"/>
      <c r="C327" s="64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</row>
    <row r="328" spans="2:18">
      <c r="B328" s="63"/>
      <c r="C328" s="64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</row>
    <row r="329" spans="2:18">
      <c r="B329" s="63"/>
      <c r="C329" s="64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</row>
    <row r="330" spans="2:18">
      <c r="B330" s="63"/>
      <c r="C330" s="64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</row>
    <row r="331" spans="2:18">
      <c r="B331" s="63"/>
      <c r="C331" s="64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</row>
    <row r="332" spans="2:18">
      <c r="B332" s="63"/>
      <c r="C332" s="64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</row>
    <row r="333" spans="2:18">
      <c r="B333" s="63"/>
      <c r="C333" s="64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</row>
    <row r="334" spans="2:18">
      <c r="B334" s="63"/>
      <c r="C334" s="64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</row>
    <row r="335" spans="2:18">
      <c r="B335" s="63"/>
      <c r="C335" s="64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</row>
    <row r="336" spans="2:18">
      <c r="B336" s="63"/>
      <c r="C336" s="64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</row>
    <row r="337" spans="2:18">
      <c r="B337" s="63"/>
      <c r="C337" s="64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</row>
    <row r="338" spans="2:18">
      <c r="B338" s="63"/>
      <c r="C338" s="64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</row>
    <row r="339" spans="2:18">
      <c r="B339" s="63"/>
      <c r="C339" s="64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</row>
    <row r="340" spans="2:18">
      <c r="B340" s="63"/>
      <c r="C340" s="64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</row>
    <row r="341" spans="2:18">
      <c r="B341" s="63"/>
      <c r="C341" s="64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</row>
    <row r="342" spans="2:18">
      <c r="B342" s="63"/>
      <c r="C342" s="64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</row>
    <row r="343" spans="2:18">
      <c r="B343" s="63"/>
      <c r="C343" s="64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</row>
    <row r="345" spans="2:18">
      <c r="B345" s="62"/>
    </row>
    <row r="346" spans="2:18">
      <c r="B346" s="63"/>
      <c r="C346" s="64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</row>
    <row r="347" spans="2:18">
      <c r="B347" s="63"/>
      <c r="C347" s="64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</row>
    <row r="348" spans="2:18">
      <c r="B348" s="63"/>
      <c r="C348" s="64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</row>
    <row r="349" spans="2:18">
      <c r="B349" s="63"/>
      <c r="C349" s="64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</row>
    <row r="350" spans="2:18">
      <c r="B350" s="63"/>
      <c r="C350" s="64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</row>
    <row r="351" spans="2:18">
      <c r="B351" s="63"/>
      <c r="C351" s="64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</row>
    <row r="352" spans="2:18">
      <c r="B352" s="63"/>
      <c r="C352" s="64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</row>
    <row r="353" spans="2:18">
      <c r="B353" s="63"/>
      <c r="C353" s="64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</row>
    <row r="354" spans="2:18">
      <c r="B354" s="63"/>
      <c r="C354" s="64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</row>
    <row r="355" spans="2:18">
      <c r="B355" s="63"/>
      <c r="C355" s="64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</row>
    <row r="356" spans="2:18">
      <c r="B356" s="63"/>
      <c r="C356" s="64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</row>
    <row r="357" spans="2:18">
      <c r="B357" s="63"/>
      <c r="C357" s="64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</row>
    <row r="358" spans="2:18">
      <c r="B358" s="63"/>
      <c r="C358" s="64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</row>
    <row r="359" spans="2:18">
      <c r="B359" s="63"/>
      <c r="C359" s="64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</row>
    <row r="360" spans="2:18">
      <c r="B360" s="63"/>
      <c r="C360" s="64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</row>
    <row r="361" spans="2:18">
      <c r="B361" s="63"/>
      <c r="C361" s="64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</row>
    <row r="362" spans="2:18">
      <c r="B362" s="63"/>
      <c r="C362" s="64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</row>
    <row r="363" spans="2:18">
      <c r="B363" s="63"/>
      <c r="C363" s="64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</row>
    <row r="364" spans="2:18">
      <c r="B364" s="63"/>
      <c r="C364" s="64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</row>
    <row r="365" spans="2:18">
      <c r="B365" s="63"/>
      <c r="C365" s="64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</row>
    <row r="366" spans="2:18">
      <c r="B366" s="63"/>
      <c r="C366" s="64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</row>
    <row r="367" spans="2:18">
      <c r="B367" s="63"/>
      <c r="C367" s="64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</row>
    <row r="368" spans="2:18">
      <c r="B368" s="63"/>
      <c r="C368" s="64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</row>
    <row r="369" spans="2:18">
      <c r="B369" s="63"/>
      <c r="C369" s="64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</row>
    <row r="370" spans="2:18">
      <c r="B370" s="63"/>
      <c r="C370" s="64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</row>
    <row r="371" spans="2:18">
      <c r="B371" s="63"/>
      <c r="C371" s="64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</row>
    <row r="372" spans="2:18">
      <c r="B372" s="63"/>
      <c r="C372" s="64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</row>
    <row r="373" spans="2:18">
      <c r="B373" s="63"/>
      <c r="C373" s="64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</row>
    <row r="374" spans="2:18">
      <c r="B374" s="63"/>
      <c r="C374" s="64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</row>
    <row r="376" spans="2:18">
      <c r="B376" s="62"/>
    </row>
    <row r="377" spans="2:18">
      <c r="B377" s="63"/>
      <c r="C377" s="64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</row>
    <row r="378" spans="2:18">
      <c r="B378" s="63"/>
      <c r="C378" s="64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</row>
    <row r="379" spans="2:18">
      <c r="B379" s="63"/>
      <c r="C379" s="64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</row>
    <row r="380" spans="2:18">
      <c r="B380" s="63"/>
      <c r="C380" s="64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</row>
    <row r="381" spans="2:18">
      <c r="B381" s="63"/>
      <c r="C381" s="64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</row>
    <row r="382" spans="2:18">
      <c r="B382" s="63"/>
      <c r="C382" s="64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</row>
    <row r="383" spans="2:18">
      <c r="B383" s="63"/>
      <c r="C383" s="64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</row>
    <row r="384" spans="2:18">
      <c r="B384" s="63"/>
      <c r="C384" s="64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</row>
    <row r="385" spans="2:18">
      <c r="B385" s="63"/>
      <c r="C385" s="64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</row>
    <row r="386" spans="2:18">
      <c r="B386" s="63"/>
      <c r="C386" s="64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</row>
    <row r="387" spans="2:18">
      <c r="B387" s="63"/>
      <c r="C387" s="64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</row>
    <row r="388" spans="2:18">
      <c r="B388" s="63"/>
      <c r="C388" s="64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</row>
    <row r="389" spans="2:18">
      <c r="B389" s="63"/>
      <c r="C389" s="64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</row>
    <row r="390" spans="2:18">
      <c r="B390" s="63"/>
      <c r="C390" s="64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</row>
    <row r="391" spans="2:18">
      <c r="B391" s="63"/>
      <c r="C391" s="64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</row>
    <row r="392" spans="2:18">
      <c r="B392" s="63"/>
      <c r="C392" s="64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</row>
    <row r="393" spans="2:18">
      <c r="B393" s="63"/>
      <c r="C393" s="64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</row>
    <row r="394" spans="2:18">
      <c r="B394" s="63"/>
      <c r="C394" s="64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</row>
    <row r="395" spans="2:18">
      <c r="B395" s="63"/>
      <c r="C395" s="64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</row>
    <row r="396" spans="2:18">
      <c r="B396" s="63"/>
      <c r="C396" s="64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</row>
    <row r="397" spans="2:18">
      <c r="B397" s="63"/>
      <c r="C397" s="64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</row>
    <row r="398" spans="2:18">
      <c r="B398" s="63"/>
      <c r="C398" s="64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</row>
    <row r="399" spans="2:18">
      <c r="B399" s="63"/>
      <c r="C399" s="64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</row>
    <row r="400" spans="2:18">
      <c r="B400" s="63"/>
      <c r="C400" s="64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</row>
    <row r="401" spans="2:18">
      <c r="B401" s="63"/>
      <c r="C401" s="64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</row>
    <row r="402" spans="2:18">
      <c r="B402" s="63"/>
      <c r="C402" s="64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</row>
    <row r="403" spans="2:18">
      <c r="B403" s="63"/>
      <c r="C403" s="64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</row>
    <row r="404" spans="2:18">
      <c r="B404" s="63"/>
      <c r="C404" s="64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</row>
    <row r="405" spans="2:18">
      <c r="B405" s="63"/>
      <c r="C405" s="64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</row>
    <row r="407" spans="2:18">
      <c r="B407" s="62"/>
    </row>
    <row r="408" spans="2:18">
      <c r="B408" s="63"/>
      <c r="C408" s="64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</row>
    <row r="409" spans="2:18">
      <c r="B409" s="63"/>
      <c r="C409" s="64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</row>
    <row r="410" spans="2:18">
      <c r="B410" s="63"/>
      <c r="C410" s="64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</row>
    <row r="411" spans="2:18">
      <c r="B411" s="63"/>
      <c r="C411" s="64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</row>
    <row r="412" spans="2:18">
      <c r="B412" s="63"/>
      <c r="C412" s="64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</row>
    <row r="413" spans="2:18">
      <c r="B413" s="63"/>
      <c r="C413" s="64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</row>
    <row r="414" spans="2:18">
      <c r="B414" s="63"/>
      <c r="C414" s="64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</row>
    <row r="415" spans="2:18">
      <c r="B415" s="63"/>
      <c r="C415" s="64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</row>
    <row r="416" spans="2:18">
      <c r="B416" s="63"/>
      <c r="C416" s="64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</row>
    <row r="417" spans="2:18">
      <c r="B417" s="63"/>
      <c r="C417" s="64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</row>
    <row r="418" spans="2:18">
      <c r="B418" s="63"/>
      <c r="C418" s="64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</row>
    <row r="419" spans="2:18">
      <c r="B419" s="63"/>
      <c r="C419" s="64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</row>
    <row r="420" spans="2:18">
      <c r="B420" s="63"/>
      <c r="C420" s="64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</row>
    <row r="421" spans="2:18">
      <c r="B421" s="63"/>
      <c r="C421" s="64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</row>
    <row r="422" spans="2:18">
      <c r="B422" s="63"/>
      <c r="C422" s="64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</row>
    <row r="423" spans="2:18">
      <c r="B423" s="63"/>
      <c r="C423" s="64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</row>
    <row r="424" spans="2:18">
      <c r="B424" s="63"/>
      <c r="C424" s="64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</row>
    <row r="425" spans="2:18">
      <c r="B425" s="63"/>
      <c r="C425" s="64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</row>
    <row r="426" spans="2:18">
      <c r="B426" s="63"/>
      <c r="C426" s="64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</row>
    <row r="427" spans="2:18">
      <c r="B427" s="63"/>
      <c r="C427" s="64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</row>
    <row r="428" spans="2:18">
      <c r="B428" s="63"/>
      <c r="C428" s="64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</row>
    <row r="429" spans="2:18">
      <c r="B429" s="63"/>
      <c r="C429" s="64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</row>
    <row r="430" spans="2:18">
      <c r="B430" s="63"/>
      <c r="C430" s="64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</row>
    <row r="431" spans="2:18">
      <c r="B431" s="63"/>
      <c r="C431" s="64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</row>
    <row r="432" spans="2:18">
      <c r="B432" s="63"/>
      <c r="C432" s="64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</row>
    <row r="433" spans="2:18">
      <c r="B433" s="63"/>
      <c r="C433" s="64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</row>
    <row r="434" spans="2:18">
      <c r="B434" s="63"/>
      <c r="C434" s="64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</row>
    <row r="435" spans="2:18">
      <c r="B435" s="63"/>
      <c r="C435" s="64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</row>
    <row r="436" spans="2:18">
      <c r="B436" s="63"/>
      <c r="C436" s="64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</row>
    <row r="438" spans="2:18">
      <c r="B438" s="62"/>
    </row>
    <row r="439" spans="2:18">
      <c r="B439" s="63"/>
      <c r="C439" s="64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</row>
    <row r="440" spans="2:18">
      <c r="B440" s="63"/>
      <c r="C440" s="64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</row>
    <row r="441" spans="2:18">
      <c r="B441" s="63"/>
      <c r="C441" s="64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</row>
    <row r="442" spans="2:18">
      <c r="B442" s="63"/>
      <c r="C442" s="64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</row>
    <row r="443" spans="2:18">
      <c r="B443" s="63"/>
      <c r="C443" s="64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</row>
    <row r="444" spans="2:18">
      <c r="B444" s="63"/>
      <c r="C444" s="64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</row>
    <row r="445" spans="2:18">
      <c r="B445" s="63"/>
      <c r="C445" s="64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</row>
    <row r="446" spans="2:18">
      <c r="B446" s="63"/>
      <c r="C446" s="64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</row>
    <row r="447" spans="2:18">
      <c r="B447" s="63"/>
      <c r="C447" s="64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</row>
    <row r="448" spans="2:18">
      <c r="B448" s="63"/>
      <c r="C448" s="64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</row>
    <row r="449" spans="2:18">
      <c r="B449" s="63"/>
      <c r="C449" s="64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</row>
    <row r="450" spans="2:18">
      <c r="B450" s="63"/>
      <c r="C450" s="64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</row>
    <row r="451" spans="2:18">
      <c r="B451" s="63"/>
      <c r="C451" s="64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</row>
    <row r="452" spans="2:18">
      <c r="B452" s="63"/>
      <c r="C452" s="64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</row>
    <row r="453" spans="2:18">
      <c r="B453" s="63"/>
      <c r="C453" s="64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</row>
    <row r="454" spans="2:18">
      <c r="B454" s="63"/>
      <c r="C454" s="64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</row>
    <row r="455" spans="2:18">
      <c r="B455" s="63"/>
      <c r="C455" s="64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</row>
    <row r="456" spans="2:18">
      <c r="B456" s="63"/>
      <c r="C456" s="64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</row>
    <row r="457" spans="2:18">
      <c r="B457" s="63"/>
      <c r="C457" s="64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</row>
    <row r="458" spans="2:18">
      <c r="B458" s="63"/>
      <c r="C458" s="64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</row>
    <row r="459" spans="2:18">
      <c r="B459" s="63"/>
      <c r="C459" s="64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</row>
    <row r="460" spans="2:18">
      <c r="B460" s="63"/>
      <c r="C460" s="64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</row>
    <row r="461" spans="2:18">
      <c r="B461" s="63"/>
      <c r="C461" s="64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</row>
    <row r="462" spans="2:18">
      <c r="B462" s="63"/>
      <c r="C462" s="64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</row>
    <row r="463" spans="2:18">
      <c r="B463" s="63"/>
      <c r="C463" s="64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</row>
    <row r="464" spans="2:18">
      <c r="B464" s="63"/>
      <c r="C464" s="64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</row>
    <row r="465" spans="2:18">
      <c r="B465" s="63"/>
      <c r="C465" s="64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</row>
    <row r="466" spans="2:18">
      <c r="B466" s="63"/>
      <c r="C466" s="64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</row>
    <row r="467" spans="2:18">
      <c r="B467" s="63"/>
      <c r="C467" s="64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</row>
    <row r="469" spans="2:18">
      <c r="B469" s="62"/>
    </row>
    <row r="470" spans="2:18">
      <c r="B470" s="63"/>
      <c r="C470" s="64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</row>
    <row r="471" spans="2:18">
      <c r="B471" s="63"/>
      <c r="C471" s="64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</row>
    <row r="472" spans="2:18">
      <c r="B472" s="63"/>
      <c r="C472" s="64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</row>
    <row r="473" spans="2:18">
      <c r="B473" s="63"/>
      <c r="C473" s="64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</row>
    <row r="474" spans="2:18">
      <c r="B474" s="63"/>
      <c r="C474" s="64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</row>
    <row r="475" spans="2:18">
      <c r="B475" s="63"/>
      <c r="C475" s="64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</row>
    <row r="476" spans="2:18">
      <c r="B476" s="63"/>
      <c r="C476" s="64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</row>
    <row r="477" spans="2:18">
      <c r="B477" s="63"/>
      <c r="C477" s="64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</row>
    <row r="478" spans="2:18">
      <c r="B478" s="63"/>
      <c r="C478" s="64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</row>
    <row r="479" spans="2:18">
      <c r="B479" s="63"/>
      <c r="C479" s="64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</row>
    <row r="480" spans="2:18">
      <c r="B480" s="63"/>
      <c r="C480" s="64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</row>
    <row r="481" spans="2:18">
      <c r="B481" s="63"/>
      <c r="C481" s="64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</row>
    <row r="482" spans="2:18">
      <c r="B482" s="63"/>
      <c r="C482" s="64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</row>
    <row r="483" spans="2:18">
      <c r="B483" s="63"/>
      <c r="C483" s="64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</row>
    <row r="484" spans="2:18">
      <c r="B484" s="63"/>
      <c r="C484" s="64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</row>
    <row r="485" spans="2:18">
      <c r="B485" s="63"/>
      <c r="C485" s="64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</row>
    <row r="486" spans="2:18">
      <c r="B486" s="63"/>
      <c r="C486" s="64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</row>
    <row r="487" spans="2:18">
      <c r="B487" s="63"/>
      <c r="C487" s="64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</row>
    <row r="488" spans="2:18">
      <c r="B488" s="63"/>
      <c r="C488" s="64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</row>
    <row r="489" spans="2:18">
      <c r="B489" s="63"/>
      <c r="C489" s="64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</row>
    <row r="490" spans="2:18">
      <c r="B490" s="63"/>
      <c r="C490" s="64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</row>
    <row r="491" spans="2:18">
      <c r="B491" s="63"/>
      <c r="C491" s="64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</row>
    <row r="492" spans="2:18">
      <c r="B492" s="63"/>
      <c r="C492" s="64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</row>
    <row r="493" spans="2:18">
      <c r="B493" s="63"/>
      <c r="C493" s="64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</row>
    <row r="494" spans="2:18">
      <c r="B494" s="63"/>
      <c r="C494" s="64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63"/>
      <c r="C495" s="64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</row>
    <row r="496" spans="2:18">
      <c r="B496" s="63"/>
      <c r="C496" s="64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</row>
    <row r="497" spans="2:18">
      <c r="B497" s="63"/>
      <c r="C497" s="64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</row>
    <row r="498" spans="2:18">
      <c r="B498" s="63"/>
      <c r="C498" s="64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</row>
    <row r="500" spans="2:18">
      <c r="B500" s="62"/>
    </row>
    <row r="501" spans="2:18">
      <c r="B501" s="63"/>
      <c r="C501" s="64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</row>
    <row r="502" spans="2:18">
      <c r="B502" s="63"/>
      <c r="C502" s="64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</row>
    <row r="503" spans="2:18">
      <c r="B503" s="63"/>
      <c r="C503" s="64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</row>
    <row r="504" spans="2:18">
      <c r="B504" s="63"/>
      <c r="C504" s="64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</row>
    <row r="505" spans="2:18">
      <c r="B505" s="63"/>
      <c r="C505" s="64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</row>
    <row r="506" spans="2:18">
      <c r="B506" s="63"/>
      <c r="C506" s="64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</row>
    <row r="507" spans="2:18">
      <c r="B507" s="63"/>
      <c r="C507" s="64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</row>
    <row r="508" spans="2:18">
      <c r="B508" s="63"/>
      <c r="C508" s="64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</row>
    <row r="509" spans="2:18">
      <c r="B509" s="63"/>
      <c r="C509" s="64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</row>
    <row r="510" spans="2:18">
      <c r="B510" s="63"/>
      <c r="C510" s="64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</row>
    <row r="511" spans="2:18">
      <c r="B511" s="63"/>
      <c r="C511" s="64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</row>
    <row r="512" spans="2:18">
      <c r="B512" s="63"/>
      <c r="C512" s="64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</row>
    <row r="513" spans="2:18">
      <c r="B513" s="63"/>
      <c r="C513" s="64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</row>
    <row r="514" spans="2:18">
      <c r="B514" s="63"/>
      <c r="C514" s="64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</row>
    <row r="515" spans="2:18">
      <c r="B515" s="63"/>
      <c r="C515" s="64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</row>
    <row r="516" spans="2:18">
      <c r="B516" s="63"/>
      <c r="C516" s="64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</row>
    <row r="517" spans="2:18">
      <c r="B517" s="63"/>
      <c r="C517" s="64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</row>
    <row r="518" spans="2:18">
      <c r="B518" s="63"/>
      <c r="C518" s="64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2:18">
      <c r="B519" s="63"/>
      <c r="C519" s="64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</row>
    <row r="520" spans="2:18">
      <c r="B520" s="63"/>
      <c r="C520" s="64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</row>
    <row r="521" spans="2:18">
      <c r="B521" s="63"/>
      <c r="C521" s="64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</row>
    <row r="522" spans="2:18">
      <c r="B522" s="63"/>
      <c r="C522" s="64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2:18">
      <c r="B523" s="63"/>
      <c r="C523" s="64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</row>
    <row r="524" spans="2:18">
      <c r="B524" s="63"/>
      <c r="C524" s="64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</row>
    <row r="525" spans="2:18">
      <c r="B525" s="63"/>
      <c r="C525" s="64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</row>
    <row r="526" spans="2:18">
      <c r="B526" s="63"/>
      <c r="C526" s="64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</row>
    <row r="527" spans="2:18">
      <c r="B527" s="63"/>
      <c r="C527" s="64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</row>
    <row r="528" spans="2:18">
      <c r="B528" s="63"/>
      <c r="C528" s="64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</row>
    <row r="529" spans="2:18">
      <c r="B529" s="63"/>
      <c r="C529" s="64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</row>
    <row r="531" spans="2:18">
      <c r="B531" s="62"/>
    </row>
    <row r="532" spans="2:18">
      <c r="B532" s="63"/>
      <c r="C532" s="64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</row>
    <row r="533" spans="2:18">
      <c r="B533" s="63"/>
      <c r="C533" s="64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</row>
    <row r="534" spans="2:18">
      <c r="B534" s="63"/>
      <c r="C534" s="64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</row>
    <row r="535" spans="2:18">
      <c r="B535" s="63"/>
      <c r="C535" s="64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</row>
    <row r="536" spans="2:18">
      <c r="B536" s="63"/>
      <c r="C536" s="64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</row>
    <row r="537" spans="2:18">
      <c r="B537" s="63"/>
      <c r="C537" s="64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</row>
    <row r="538" spans="2:18">
      <c r="B538" s="63"/>
      <c r="C538" s="64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</row>
    <row r="539" spans="2:18">
      <c r="B539" s="63"/>
      <c r="C539" s="64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</row>
    <row r="540" spans="2:18">
      <c r="B540" s="63"/>
      <c r="C540" s="64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</row>
    <row r="541" spans="2:18">
      <c r="B541" s="63"/>
      <c r="C541" s="64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</row>
    <row r="542" spans="2:18">
      <c r="B542" s="63"/>
      <c r="C542" s="64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</row>
    <row r="543" spans="2:18">
      <c r="B543" s="63"/>
      <c r="C543" s="64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</row>
    <row r="544" spans="2:18">
      <c r="B544" s="63"/>
      <c r="C544" s="64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</row>
    <row r="545" spans="2:18">
      <c r="B545" s="63"/>
      <c r="C545" s="64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</row>
    <row r="546" spans="2:18">
      <c r="B546" s="63"/>
      <c r="C546" s="64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</row>
    <row r="547" spans="2:18">
      <c r="B547" s="63"/>
      <c r="C547" s="64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</row>
    <row r="548" spans="2:18">
      <c r="B548" s="63"/>
      <c r="C548" s="64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</row>
    <row r="549" spans="2:18">
      <c r="B549" s="63"/>
      <c r="C549" s="64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</row>
    <row r="550" spans="2:18">
      <c r="B550" s="63"/>
      <c r="C550" s="64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</row>
    <row r="551" spans="2:18">
      <c r="B551" s="63"/>
      <c r="C551" s="64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</row>
    <row r="552" spans="2:18">
      <c r="B552" s="63"/>
      <c r="C552" s="64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</row>
    <row r="553" spans="2:18">
      <c r="B553" s="63"/>
      <c r="C553" s="64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</row>
    <row r="554" spans="2:18">
      <c r="B554" s="63"/>
      <c r="C554" s="64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</row>
    <row r="555" spans="2:18">
      <c r="B555" s="63"/>
      <c r="C555" s="64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</row>
    <row r="556" spans="2:18">
      <c r="B556" s="63"/>
      <c r="C556" s="64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</row>
    <row r="557" spans="2:18">
      <c r="B557" s="63"/>
      <c r="C557" s="64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</row>
    <row r="558" spans="2:18">
      <c r="B558" s="63"/>
      <c r="C558" s="64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</row>
    <row r="559" spans="2:18">
      <c r="B559" s="63"/>
      <c r="C559" s="64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</row>
    <row r="560" spans="2:18">
      <c r="B560" s="63"/>
      <c r="C560" s="64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</row>
    <row r="562" spans="2:18">
      <c r="B562" s="62"/>
    </row>
    <row r="563" spans="2:18">
      <c r="B563" s="63"/>
      <c r="C563" s="64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</row>
    <row r="564" spans="2:18">
      <c r="B564" s="63"/>
      <c r="C564" s="64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</row>
    <row r="565" spans="2:18">
      <c r="B565" s="63"/>
      <c r="C565" s="64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</row>
    <row r="566" spans="2:18">
      <c r="B566" s="63"/>
      <c r="C566" s="64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63"/>
      <c r="C567" s="64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</row>
    <row r="568" spans="2:18">
      <c r="B568" s="63"/>
      <c r="C568" s="64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</row>
    <row r="569" spans="2:18">
      <c r="B569" s="63"/>
      <c r="C569" s="64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</row>
    <row r="570" spans="2:18">
      <c r="B570" s="63"/>
      <c r="C570" s="64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</row>
    <row r="571" spans="2:18">
      <c r="B571" s="63"/>
      <c r="C571" s="64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</row>
    <row r="572" spans="2:18">
      <c r="B572" s="63"/>
      <c r="C572" s="64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</row>
    <row r="573" spans="2:18">
      <c r="B573" s="63"/>
      <c r="C573" s="64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</row>
    <row r="574" spans="2:18">
      <c r="B574" s="63"/>
      <c r="C574" s="64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</row>
    <row r="575" spans="2:18">
      <c r="B575" s="63"/>
      <c r="C575" s="64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</row>
    <row r="576" spans="2:18">
      <c r="B576" s="63"/>
      <c r="C576" s="64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</row>
    <row r="577" spans="2:18">
      <c r="B577" s="63"/>
      <c r="C577" s="64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</row>
    <row r="578" spans="2:18">
      <c r="B578" s="63"/>
      <c r="C578" s="64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2:18">
      <c r="B579" s="63"/>
      <c r="C579" s="64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</row>
    <row r="580" spans="2:18">
      <c r="B580" s="63"/>
      <c r="C580" s="64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</row>
    <row r="581" spans="2:18">
      <c r="B581" s="63"/>
      <c r="C581" s="64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</row>
    <row r="582" spans="2:18">
      <c r="B582" s="63"/>
      <c r="C582" s="64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</row>
    <row r="583" spans="2:18">
      <c r="B583" s="63"/>
      <c r="C583" s="64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</row>
    <row r="584" spans="2:18">
      <c r="B584" s="63"/>
      <c r="C584" s="64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</row>
    <row r="585" spans="2:18">
      <c r="B585" s="63"/>
      <c r="C585" s="64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</row>
    <row r="586" spans="2:18">
      <c r="B586" s="63"/>
      <c r="C586" s="64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</row>
    <row r="587" spans="2:18">
      <c r="B587" s="63"/>
      <c r="C587" s="64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</row>
    <row r="588" spans="2:18">
      <c r="B588" s="63"/>
      <c r="C588" s="64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</row>
    <row r="589" spans="2:18">
      <c r="B589" s="63"/>
      <c r="C589" s="64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</row>
    <row r="590" spans="2:18">
      <c r="B590" s="63"/>
      <c r="C590" s="64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</row>
    <row r="591" spans="2:18">
      <c r="B591" s="63"/>
      <c r="C591" s="64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</row>
    <row r="593" spans="2:18">
      <c r="B593" s="62"/>
    </row>
    <row r="594" spans="2:18">
      <c r="B594" s="63"/>
      <c r="C594" s="64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</row>
    <row r="595" spans="2:18">
      <c r="B595" s="63"/>
      <c r="C595" s="64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</row>
    <row r="596" spans="2:18">
      <c r="B596" s="63"/>
      <c r="C596" s="64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</row>
    <row r="597" spans="2:18">
      <c r="B597" s="63"/>
      <c r="C597" s="64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</row>
    <row r="598" spans="2:18">
      <c r="B598" s="63"/>
      <c r="C598" s="64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</row>
    <row r="599" spans="2:18">
      <c r="B599" s="63"/>
      <c r="C599" s="64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</row>
    <row r="600" spans="2:18">
      <c r="B600" s="63"/>
      <c r="C600" s="64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</row>
    <row r="601" spans="2:18">
      <c r="B601" s="63"/>
      <c r="C601" s="64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</row>
    <row r="602" spans="2:18">
      <c r="B602" s="63"/>
      <c r="C602" s="64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63"/>
      <c r="C603" s="64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</row>
    <row r="604" spans="2:18">
      <c r="B604" s="63"/>
      <c r="C604" s="64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</row>
    <row r="605" spans="2:18">
      <c r="B605" s="63"/>
      <c r="C605" s="64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</row>
    <row r="606" spans="2:18">
      <c r="B606" s="63"/>
      <c r="C606" s="64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</row>
    <row r="607" spans="2:18">
      <c r="B607" s="63"/>
      <c r="C607" s="64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</row>
    <row r="608" spans="2:18">
      <c r="B608" s="63"/>
      <c r="C608" s="64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</row>
    <row r="609" spans="2:18">
      <c r="B609" s="63"/>
      <c r="C609" s="64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</row>
    <row r="610" spans="2:18">
      <c r="B610" s="63"/>
      <c r="C610" s="64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</row>
    <row r="611" spans="2:18">
      <c r="B611" s="63"/>
      <c r="C611" s="64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</row>
    <row r="612" spans="2:18">
      <c r="B612" s="63"/>
      <c r="C612" s="64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</row>
    <row r="613" spans="2:18">
      <c r="B613" s="63"/>
      <c r="C613" s="64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</row>
    <row r="614" spans="2:18">
      <c r="B614" s="63"/>
      <c r="C614" s="64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</row>
    <row r="615" spans="2:18">
      <c r="B615" s="63"/>
      <c r="C615" s="64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</row>
    <row r="616" spans="2:18">
      <c r="B616" s="63"/>
      <c r="C616" s="64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</row>
    <row r="617" spans="2:18">
      <c r="B617" s="63"/>
      <c r="C617" s="64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</row>
    <row r="618" spans="2:18">
      <c r="B618" s="63"/>
      <c r="C618" s="64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</row>
    <row r="619" spans="2:18">
      <c r="B619" s="63"/>
      <c r="C619" s="64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</row>
    <row r="620" spans="2:18">
      <c r="B620" s="63"/>
      <c r="C620" s="64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</row>
    <row r="621" spans="2:18">
      <c r="B621" s="63"/>
      <c r="C621" s="64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</row>
    <row r="622" spans="2:18">
      <c r="B622" s="63"/>
      <c r="C622" s="64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</row>
    <row r="624" spans="2:18">
      <c r="B624" s="62"/>
    </row>
    <row r="625" spans="2:18">
      <c r="B625" s="63"/>
      <c r="C625" s="64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</row>
    <row r="626" spans="2:18">
      <c r="B626" s="63"/>
      <c r="C626" s="64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2:18">
      <c r="B627" s="63"/>
      <c r="C627" s="64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</row>
    <row r="628" spans="2:18">
      <c r="B628" s="63"/>
      <c r="C628" s="64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</row>
    <row r="629" spans="2:18">
      <c r="B629" s="63"/>
      <c r="C629" s="64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</row>
    <row r="630" spans="2:18">
      <c r="B630" s="63"/>
      <c r="C630" s="64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63"/>
      <c r="C631" s="64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</row>
    <row r="632" spans="2:18">
      <c r="B632" s="63"/>
      <c r="C632" s="64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</row>
    <row r="633" spans="2:18">
      <c r="B633" s="63"/>
      <c r="C633" s="64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</row>
    <row r="634" spans="2:18">
      <c r="B634" s="63"/>
      <c r="C634" s="64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</row>
    <row r="635" spans="2:18">
      <c r="B635" s="63"/>
      <c r="C635" s="64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</row>
    <row r="636" spans="2:18">
      <c r="B636" s="63"/>
      <c r="C636" s="64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</row>
    <row r="637" spans="2:18">
      <c r="B637" s="63"/>
      <c r="C637" s="64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</row>
    <row r="638" spans="2:18">
      <c r="B638" s="63"/>
      <c r="C638" s="64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</row>
    <row r="639" spans="2:18">
      <c r="B639" s="63"/>
      <c r="C639" s="64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</row>
    <row r="640" spans="2:18">
      <c r="B640" s="63"/>
      <c r="C640" s="64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</row>
    <row r="641" spans="2:18">
      <c r="B641" s="63"/>
      <c r="C641" s="64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</row>
    <row r="642" spans="2:18">
      <c r="B642" s="63"/>
      <c r="C642" s="64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63"/>
      <c r="C643" s="64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</row>
    <row r="644" spans="2:18">
      <c r="B644" s="63"/>
      <c r="C644" s="64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</row>
    <row r="645" spans="2:18">
      <c r="B645" s="63"/>
      <c r="C645" s="64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</row>
    <row r="646" spans="2:18">
      <c r="B646" s="63"/>
      <c r="C646" s="64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</row>
    <row r="647" spans="2:18">
      <c r="B647" s="63"/>
      <c r="C647" s="64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</row>
    <row r="648" spans="2:18">
      <c r="B648" s="63"/>
      <c r="C648" s="64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</row>
    <row r="649" spans="2:18">
      <c r="B649" s="63"/>
      <c r="C649" s="64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</row>
    <row r="650" spans="2:18">
      <c r="B650" s="63"/>
      <c r="C650" s="64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</row>
    <row r="651" spans="2:18">
      <c r="B651" s="63"/>
      <c r="C651" s="64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</row>
    <row r="652" spans="2:18">
      <c r="B652" s="63"/>
      <c r="C652" s="64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</row>
    <row r="653" spans="2:18">
      <c r="B653" s="63"/>
      <c r="C653" s="64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81"/>
  <sheetViews>
    <sheetView topLeftCell="A137" workbookViewId="0"/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2177.2800000000002</v>
      </c>
      <c r="C2" s="81">
        <v>437.01</v>
      </c>
      <c r="D2" s="81">
        <v>437.01</v>
      </c>
    </row>
    <row r="3" spans="1:7">
      <c r="A3" s="81" t="s">
        <v>312</v>
      </c>
      <c r="B3" s="81">
        <v>2177.2800000000002</v>
      </c>
      <c r="C3" s="81">
        <v>437.01</v>
      </c>
      <c r="D3" s="81">
        <v>437.01</v>
      </c>
    </row>
    <row r="4" spans="1:7">
      <c r="A4" s="81" t="s">
        <v>313</v>
      </c>
      <c r="B4" s="81">
        <v>7066.51</v>
      </c>
      <c r="C4" s="81">
        <v>1418.36</v>
      </c>
      <c r="D4" s="81">
        <v>1418.36</v>
      </c>
    </row>
    <row r="5" spans="1:7">
      <c r="A5" s="81" t="s">
        <v>314</v>
      </c>
      <c r="B5" s="81">
        <v>7066.51</v>
      </c>
      <c r="C5" s="81">
        <v>1418.36</v>
      </c>
      <c r="D5" s="81">
        <v>1418.36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42.15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598.41999999999996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42.96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107.08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0.31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27.75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2107.38</v>
      </c>
      <c r="C28" s="81">
        <v>69.900000000000006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322</v>
      </c>
      <c r="C55" s="81">
        <v>0.3</v>
      </c>
      <c r="D55" s="81">
        <v>0.70399999999999996</v>
      </c>
      <c r="E55" s="81">
        <v>0.79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322</v>
      </c>
      <c r="C57" s="81">
        <v>0.3</v>
      </c>
      <c r="D57" s="81">
        <v>0.70399999999999996</v>
      </c>
      <c r="E57" s="81">
        <v>0.79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322</v>
      </c>
      <c r="C59" s="81">
        <v>0.3</v>
      </c>
      <c r="D59" s="81">
        <v>0.70399999999999996</v>
      </c>
      <c r="E59" s="81">
        <v>0.79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322</v>
      </c>
      <c r="C61" s="81">
        <v>0.3</v>
      </c>
      <c r="D61" s="81">
        <v>0.70399999999999996</v>
      </c>
      <c r="E61" s="81">
        <v>0.79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322</v>
      </c>
      <c r="C63" s="81">
        <v>0.3</v>
      </c>
      <c r="D63" s="81">
        <v>0.70399999999999996</v>
      </c>
      <c r="E63" s="81">
        <v>0.79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322</v>
      </c>
      <c r="C64" s="81">
        <v>0.3</v>
      </c>
      <c r="D64" s="81">
        <v>0.70399999999999996</v>
      </c>
      <c r="E64" s="81">
        <v>0.79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322</v>
      </c>
      <c r="C65" s="81">
        <v>0.3</v>
      </c>
      <c r="D65" s="81">
        <v>0.70399999999999996</v>
      </c>
      <c r="E65" s="81">
        <v>0.79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322</v>
      </c>
      <c r="C66" s="81">
        <v>0.3</v>
      </c>
      <c r="D66" s="81">
        <v>0.70399999999999996</v>
      </c>
      <c r="E66" s="81">
        <v>0.79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322</v>
      </c>
      <c r="C67" s="81">
        <v>0.3</v>
      </c>
      <c r="D67" s="81">
        <v>0.70399999999999996</v>
      </c>
      <c r="E67" s="81">
        <v>0.79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322</v>
      </c>
      <c r="C68" s="81">
        <v>0.3</v>
      </c>
      <c r="D68" s="81">
        <v>0.70399999999999996</v>
      </c>
      <c r="E68" s="81">
        <v>0.79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322</v>
      </c>
      <c r="C69" s="81">
        <v>0.3</v>
      </c>
      <c r="D69" s="81">
        <v>0.70399999999999996</v>
      </c>
      <c r="E69" s="81">
        <v>0.79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322</v>
      </c>
      <c r="C70" s="81">
        <v>0.3</v>
      </c>
      <c r="D70" s="81">
        <v>0.70399999999999996</v>
      </c>
      <c r="E70" s="81">
        <v>0.79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322</v>
      </c>
      <c r="C71" s="81">
        <v>0.3</v>
      </c>
      <c r="D71" s="81">
        <v>0.70399999999999996</v>
      </c>
      <c r="E71" s="81">
        <v>0.79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322</v>
      </c>
      <c r="C72" s="81">
        <v>0.3</v>
      </c>
      <c r="D72" s="81">
        <v>0.70399999999999996</v>
      </c>
      <c r="E72" s="81">
        <v>0.79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322</v>
      </c>
      <c r="C73" s="81">
        <v>0.3</v>
      </c>
      <c r="D73" s="81">
        <v>0.70399999999999996</v>
      </c>
      <c r="E73" s="81">
        <v>0.79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322</v>
      </c>
      <c r="C74" s="81">
        <v>0.3</v>
      </c>
      <c r="D74" s="81">
        <v>0.70399999999999996</v>
      </c>
      <c r="E74" s="81">
        <v>0.79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322</v>
      </c>
      <c r="C75" s="81">
        <v>0.3</v>
      </c>
      <c r="D75" s="81">
        <v>0.70399999999999996</v>
      </c>
      <c r="E75" s="81">
        <v>0.79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322</v>
      </c>
      <c r="C76" s="81">
        <v>0.3</v>
      </c>
      <c r="D76" s="81">
        <v>0.70399999999999996</v>
      </c>
      <c r="E76" s="81">
        <v>0.79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322</v>
      </c>
      <c r="C77" s="81">
        <v>0.3</v>
      </c>
      <c r="D77" s="81">
        <v>0.70399999999999996</v>
      </c>
      <c r="E77" s="81">
        <v>0.79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322</v>
      </c>
      <c r="C78" s="81">
        <v>0.3</v>
      </c>
      <c r="D78" s="81">
        <v>0.70399999999999996</v>
      </c>
      <c r="E78" s="81">
        <v>0.79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322</v>
      </c>
      <c r="C79" s="81">
        <v>0.3</v>
      </c>
      <c r="D79" s="81">
        <v>0.70399999999999996</v>
      </c>
      <c r="E79" s="81">
        <v>0.79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322</v>
      </c>
      <c r="C80" s="81">
        <v>0.3</v>
      </c>
      <c r="D80" s="81">
        <v>0.70399999999999996</v>
      </c>
      <c r="E80" s="81">
        <v>0.79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322</v>
      </c>
      <c r="C81" s="81">
        <v>0.3</v>
      </c>
      <c r="D81" s="81">
        <v>0.70399999999999996</v>
      </c>
      <c r="E81" s="81">
        <v>0.79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322</v>
      </c>
      <c r="C82" s="81">
        <v>0.3</v>
      </c>
      <c r="D82" s="81">
        <v>0.70399999999999996</v>
      </c>
      <c r="E82" s="81">
        <v>0.79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360</v>
      </c>
      <c r="C86" s="81">
        <v>65.28</v>
      </c>
      <c r="D86" s="81">
        <v>65.28</v>
      </c>
      <c r="E86" s="81">
        <v>6.49</v>
      </c>
      <c r="F86" s="81">
        <v>0.25</v>
      </c>
      <c r="G86" s="81">
        <v>0.25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362</v>
      </c>
      <c r="C87" s="81">
        <v>43.52</v>
      </c>
      <c r="D87" s="81">
        <v>43.52</v>
      </c>
      <c r="E87" s="81">
        <v>6.49</v>
      </c>
      <c r="F87" s="81">
        <v>0.25</v>
      </c>
      <c r="G87" s="81">
        <v>0.25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364</v>
      </c>
      <c r="C88" s="81">
        <v>65.28</v>
      </c>
      <c r="D88" s="81">
        <v>65.28</v>
      </c>
      <c r="E88" s="81">
        <v>6.49</v>
      </c>
      <c r="F88" s="81">
        <v>0.441</v>
      </c>
      <c r="G88" s="81">
        <v>0.44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366</v>
      </c>
      <c r="C89" s="81">
        <v>43.52</v>
      </c>
      <c r="D89" s="81">
        <v>43.52</v>
      </c>
      <c r="E89" s="81">
        <v>6.49</v>
      </c>
      <c r="F89" s="81">
        <v>0.25</v>
      </c>
      <c r="G89" s="81">
        <v>0.25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360</v>
      </c>
      <c r="C90" s="81">
        <v>65.28</v>
      </c>
      <c r="D90" s="81">
        <v>65.28</v>
      </c>
      <c r="E90" s="81">
        <v>6.49</v>
      </c>
      <c r="F90" s="81">
        <v>0.25</v>
      </c>
      <c r="G90" s="81">
        <v>0.25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362</v>
      </c>
      <c r="C91" s="81">
        <v>43.52</v>
      </c>
      <c r="D91" s="81">
        <v>43.52</v>
      </c>
      <c r="E91" s="81">
        <v>6.49</v>
      </c>
      <c r="F91" s="81">
        <v>0.25</v>
      </c>
      <c r="G91" s="81">
        <v>0.25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364</v>
      </c>
      <c r="C92" s="81">
        <v>65.28</v>
      </c>
      <c r="D92" s="81">
        <v>65.28</v>
      </c>
      <c r="E92" s="81">
        <v>6.49</v>
      </c>
      <c r="F92" s="81">
        <v>0.441</v>
      </c>
      <c r="G92" s="81">
        <v>0.44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366</v>
      </c>
      <c r="C93" s="81">
        <v>43.52</v>
      </c>
      <c r="D93" s="81">
        <v>43.52</v>
      </c>
      <c r="E93" s="81">
        <v>6.49</v>
      </c>
      <c r="F93" s="81">
        <v>0.25</v>
      </c>
      <c r="G93" s="81">
        <v>0.25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360</v>
      </c>
      <c r="C94" s="81">
        <v>65.28</v>
      </c>
      <c r="D94" s="81">
        <v>65.28</v>
      </c>
      <c r="E94" s="81">
        <v>6.49</v>
      </c>
      <c r="F94" s="81">
        <v>0.25</v>
      </c>
      <c r="G94" s="81">
        <v>0.25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362</v>
      </c>
      <c r="C95" s="81">
        <v>43.52</v>
      </c>
      <c r="D95" s="81">
        <v>43.52</v>
      </c>
      <c r="E95" s="81">
        <v>6.49</v>
      </c>
      <c r="F95" s="81">
        <v>0.25</v>
      </c>
      <c r="G95" s="81">
        <v>0.25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364</v>
      </c>
      <c r="C96" s="81">
        <v>65.28</v>
      </c>
      <c r="D96" s="81">
        <v>65.28</v>
      </c>
      <c r="E96" s="81">
        <v>6.49</v>
      </c>
      <c r="F96" s="81">
        <v>0.441</v>
      </c>
      <c r="G96" s="81">
        <v>0.44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366</v>
      </c>
      <c r="C97" s="81">
        <v>43.52</v>
      </c>
      <c r="D97" s="81">
        <v>43.52</v>
      </c>
      <c r="E97" s="81">
        <v>6.49</v>
      </c>
      <c r="F97" s="81">
        <v>0.25</v>
      </c>
      <c r="G97" s="81">
        <v>0.25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6.49</v>
      </c>
      <c r="F98" s="81">
        <v>0.307</v>
      </c>
      <c r="G98" s="81">
        <v>0.307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6.49</v>
      </c>
      <c r="F99" s="81">
        <v>0.441</v>
      </c>
      <c r="G99" s="81">
        <v>0.44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6.49</v>
      </c>
      <c r="F100" s="81">
        <v>0.25</v>
      </c>
      <c r="G100" s="81">
        <v>0.25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425594.37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130040</v>
      </c>
      <c r="D106" s="81">
        <v>96546.58</v>
      </c>
      <c r="E106" s="81">
        <v>33493.42</v>
      </c>
      <c r="F106" s="81">
        <v>0.74</v>
      </c>
      <c r="G106" s="81">
        <v>4.71</v>
      </c>
    </row>
    <row r="107" spans="1:11">
      <c r="A107" s="81" t="s">
        <v>378</v>
      </c>
      <c r="B107" s="81" t="s">
        <v>508</v>
      </c>
      <c r="C107" s="81">
        <v>150301.62</v>
      </c>
      <c r="D107" s="81">
        <v>111744.12</v>
      </c>
      <c r="E107" s="81">
        <v>38557.5</v>
      </c>
      <c r="F107" s="81">
        <v>0.74</v>
      </c>
      <c r="G107" s="81">
        <v>4.7300000000000004</v>
      </c>
    </row>
    <row r="108" spans="1:11">
      <c r="A108" s="81" t="s">
        <v>379</v>
      </c>
      <c r="B108" s="81" t="s">
        <v>508</v>
      </c>
      <c r="C108" s="81">
        <v>169440.4</v>
      </c>
      <c r="D108" s="81">
        <v>122753.23</v>
      </c>
      <c r="E108" s="81">
        <v>46687.17</v>
      </c>
      <c r="F108" s="81">
        <v>0.72</v>
      </c>
      <c r="G108" s="81">
        <v>4.5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16770.45</v>
      </c>
      <c r="D126" s="81">
        <v>0.99</v>
      </c>
    </row>
    <row r="127" spans="1:4">
      <c r="A127" s="81" t="s">
        <v>404</v>
      </c>
      <c r="B127" s="81" t="s">
        <v>452</v>
      </c>
      <c r="C127" s="81">
        <v>2009.64</v>
      </c>
      <c r="D127" s="81">
        <v>0.99</v>
      </c>
    </row>
    <row r="128" spans="1:4">
      <c r="A128" s="81" t="s">
        <v>405</v>
      </c>
      <c r="B128" s="81" t="s">
        <v>452</v>
      </c>
      <c r="C128" s="81">
        <v>1303.33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6.65</v>
      </c>
      <c r="F131" s="81">
        <v>17422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7.72</v>
      </c>
      <c r="F132" s="81">
        <v>20203.02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1572.42</v>
      </c>
      <c r="E133" s="81">
        <v>8.17</v>
      </c>
      <c r="F133" s="81">
        <v>21390.45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2503.91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29558.4123</v>
      </c>
      <c r="C143" s="81">
        <v>51.271700000000003</v>
      </c>
      <c r="D143" s="81">
        <v>192.4838</v>
      </c>
      <c r="E143" s="81">
        <v>0</v>
      </c>
      <c r="F143" s="81">
        <v>8.9999999999999998E-4</v>
      </c>
      <c r="G143" s="81">
        <v>23821.865600000001</v>
      </c>
      <c r="H143" s="81">
        <v>12679.218500000001</v>
      </c>
    </row>
    <row r="144" spans="1:8">
      <c r="A144" s="81" t="s">
        <v>517</v>
      </c>
      <c r="B144" s="81">
        <v>26882.381000000001</v>
      </c>
      <c r="C144" s="81">
        <v>46.925199999999997</v>
      </c>
      <c r="D144" s="81">
        <v>177.38229999999999</v>
      </c>
      <c r="E144" s="81">
        <v>0</v>
      </c>
      <c r="F144" s="81">
        <v>8.0000000000000004E-4</v>
      </c>
      <c r="G144" s="81">
        <v>21953.121200000001</v>
      </c>
      <c r="H144" s="81">
        <v>11560.918100000001</v>
      </c>
    </row>
    <row r="145" spans="1:19">
      <c r="A145" s="81" t="s">
        <v>518</v>
      </c>
      <c r="B145" s="81">
        <v>31273.663</v>
      </c>
      <c r="C145" s="81">
        <v>54.741799999999998</v>
      </c>
      <c r="D145" s="81">
        <v>207.54820000000001</v>
      </c>
      <c r="E145" s="81">
        <v>0</v>
      </c>
      <c r="F145" s="81">
        <v>8.9999999999999998E-4</v>
      </c>
      <c r="G145" s="81">
        <v>25686.615000000002</v>
      </c>
      <c r="H145" s="81">
        <v>13464.565500000001</v>
      </c>
    </row>
    <row r="146" spans="1:19">
      <c r="A146" s="81" t="s">
        <v>519</v>
      </c>
      <c r="B146" s="81">
        <v>29400.039400000001</v>
      </c>
      <c r="C146" s="81">
        <v>51.726799999999997</v>
      </c>
      <c r="D146" s="81">
        <v>197.19640000000001</v>
      </c>
      <c r="E146" s="81">
        <v>0</v>
      </c>
      <c r="F146" s="81">
        <v>8.9999999999999998E-4</v>
      </c>
      <c r="G146" s="81">
        <v>24405.655299999999</v>
      </c>
      <c r="H146" s="81">
        <v>12684.4079</v>
      </c>
    </row>
    <row r="147" spans="1:19">
      <c r="A147" s="81" t="s">
        <v>286</v>
      </c>
      <c r="B147" s="81">
        <v>33008.886500000001</v>
      </c>
      <c r="C147" s="81">
        <v>58.107100000000003</v>
      </c>
      <c r="D147" s="81">
        <v>221.64500000000001</v>
      </c>
      <c r="E147" s="81">
        <v>0</v>
      </c>
      <c r="F147" s="81">
        <v>1E-3</v>
      </c>
      <c r="G147" s="81">
        <v>27431.516800000001</v>
      </c>
      <c r="H147" s="81">
        <v>14244.506799999999</v>
      </c>
    </row>
    <row r="148" spans="1:19">
      <c r="A148" s="81" t="s">
        <v>520</v>
      </c>
      <c r="B148" s="81">
        <v>33817.813900000001</v>
      </c>
      <c r="C148" s="81">
        <v>59.544800000000002</v>
      </c>
      <c r="D148" s="81">
        <v>227.18510000000001</v>
      </c>
      <c r="E148" s="81">
        <v>0</v>
      </c>
      <c r="F148" s="81">
        <v>1E-3</v>
      </c>
      <c r="G148" s="81">
        <v>28117.1931</v>
      </c>
      <c r="H148" s="81">
        <v>14594.9681</v>
      </c>
    </row>
    <row r="149" spans="1:19">
      <c r="A149" s="81" t="s">
        <v>521</v>
      </c>
      <c r="B149" s="81">
        <v>33533.8897</v>
      </c>
      <c r="C149" s="81">
        <v>59.047600000000003</v>
      </c>
      <c r="D149" s="81">
        <v>225.2987</v>
      </c>
      <c r="E149" s="81">
        <v>0</v>
      </c>
      <c r="F149" s="81">
        <v>1E-3</v>
      </c>
      <c r="G149" s="81">
        <v>27883.7202</v>
      </c>
      <c r="H149" s="81">
        <v>14472.6994</v>
      </c>
    </row>
    <row r="150" spans="1:19">
      <c r="A150" s="81" t="s">
        <v>522</v>
      </c>
      <c r="B150" s="81">
        <v>36050.6109</v>
      </c>
      <c r="C150" s="81">
        <v>63.479399999999998</v>
      </c>
      <c r="D150" s="81">
        <v>242.21010000000001</v>
      </c>
      <c r="E150" s="81">
        <v>0</v>
      </c>
      <c r="F150" s="81">
        <v>1.1000000000000001E-3</v>
      </c>
      <c r="G150" s="81">
        <v>29976.741900000001</v>
      </c>
      <c r="H150" s="81">
        <v>15558.912200000001</v>
      </c>
    </row>
    <row r="151" spans="1:19">
      <c r="A151" s="81" t="s">
        <v>523</v>
      </c>
      <c r="B151" s="81">
        <v>32297.480899999999</v>
      </c>
      <c r="C151" s="81">
        <v>56.863900000000001</v>
      </c>
      <c r="D151" s="81">
        <v>216.9402</v>
      </c>
      <c r="E151" s="81">
        <v>0</v>
      </c>
      <c r="F151" s="81">
        <v>1E-3</v>
      </c>
      <c r="G151" s="81">
        <v>26849.243200000001</v>
      </c>
      <c r="H151" s="81">
        <v>13938.427799999999</v>
      </c>
    </row>
    <row r="152" spans="1:19">
      <c r="A152" s="81" t="s">
        <v>524</v>
      </c>
      <c r="B152" s="81">
        <v>31619.189299999998</v>
      </c>
      <c r="C152" s="81">
        <v>55.6419</v>
      </c>
      <c r="D152" s="81">
        <v>212.1653</v>
      </c>
      <c r="E152" s="81">
        <v>0</v>
      </c>
      <c r="F152" s="81">
        <v>1E-3</v>
      </c>
      <c r="G152" s="81">
        <v>26258.259300000002</v>
      </c>
      <c r="H152" s="81">
        <v>13642.9148</v>
      </c>
    </row>
    <row r="153" spans="1:19">
      <c r="A153" s="81" t="s">
        <v>525</v>
      </c>
      <c r="B153" s="81">
        <v>29476.491000000002</v>
      </c>
      <c r="C153" s="81">
        <v>51.846299999999999</v>
      </c>
      <c r="D153" s="81">
        <v>197.5915</v>
      </c>
      <c r="E153" s="81">
        <v>0</v>
      </c>
      <c r="F153" s="81">
        <v>8.9999999999999998E-4</v>
      </c>
      <c r="G153" s="81">
        <v>24454.543699999998</v>
      </c>
      <c r="H153" s="81">
        <v>12715.8941</v>
      </c>
    </row>
    <row r="154" spans="1:19">
      <c r="A154" s="81" t="s">
        <v>526</v>
      </c>
      <c r="B154" s="81">
        <v>28464.8488</v>
      </c>
      <c r="C154" s="81">
        <v>49.716000000000001</v>
      </c>
      <c r="D154" s="81">
        <v>188.048</v>
      </c>
      <c r="E154" s="81">
        <v>0</v>
      </c>
      <c r="F154" s="81">
        <v>8.9999999999999998E-4</v>
      </c>
      <c r="G154" s="81">
        <v>23273.1538</v>
      </c>
      <c r="H154" s="81">
        <v>12244.3176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375383.70669999998</v>
      </c>
      <c r="C156" s="81">
        <v>658.91240000000005</v>
      </c>
      <c r="D156" s="81">
        <v>2505.6945999999998</v>
      </c>
      <c r="E156" s="81">
        <v>0</v>
      </c>
      <c r="F156" s="81">
        <v>1.14E-2</v>
      </c>
      <c r="G156" s="81">
        <v>310111.62910000002</v>
      </c>
      <c r="H156" s="81">
        <v>161801.75080000001</v>
      </c>
    </row>
    <row r="157" spans="1:19">
      <c r="A157" s="81" t="s">
        <v>528</v>
      </c>
      <c r="B157" s="81">
        <v>26882.381000000001</v>
      </c>
      <c r="C157" s="81">
        <v>46.925199999999997</v>
      </c>
      <c r="D157" s="81">
        <v>177.38229999999999</v>
      </c>
      <c r="E157" s="81">
        <v>0</v>
      </c>
      <c r="F157" s="81">
        <v>8.0000000000000004E-4</v>
      </c>
      <c r="G157" s="81">
        <v>21953.121200000001</v>
      </c>
      <c r="H157" s="81">
        <v>11560.918100000001</v>
      </c>
    </row>
    <row r="158" spans="1:19">
      <c r="A158" s="81" t="s">
        <v>529</v>
      </c>
      <c r="B158" s="81">
        <v>36050.6109</v>
      </c>
      <c r="C158" s="81">
        <v>63.479399999999998</v>
      </c>
      <c r="D158" s="81">
        <v>242.21010000000001</v>
      </c>
      <c r="E158" s="81">
        <v>0</v>
      </c>
      <c r="F158" s="81">
        <v>1.1000000000000001E-3</v>
      </c>
      <c r="G158" s="81">
        <v>29976.741900000001</v>
      </c>
      <c r="H158" s="81">
        <v>15558.912200000001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161883000000</v>
      </c>
      <c r="C161" s="81">
        <v>148107.109</v>
      </c>
      <c r="D161" s="81" t="s">
        <v>548</v>
      </c>
      <c r="E161" s="81">
        <v>48247.487999999998</v>
      </c>
      <c r="F161" s="81">
        <v>50956.165000000001</v>
      </c>
      <c r="G161" s="81">
        <v>7552.7629999999999</v>
      </c>
      <c r="H161" s="81">
        <v>0</v>
      </c>
      <c r="I161" s="81">
        <v>41342.243000000002</v>
      </c>
      <c r="J161" s="81">
        <v>0</v>
      </c>
      <c r="K161" s="81">
        <v>8.4489999999999998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149184000000</v>
      </c>
      <c r="C162" s="81">
        <v>154884.10200000001</v>
      </c>
      <c r="D162" s="81" t="s">
        <v>549</v>
      </c>
      <c r="E162" s="81">
        <v>48247.487999999998</v>
      </c>
      <c r="F162" s="81">
        <v>51598.362999999998</v>
      </c>
      <c r="G162" s="81">
        <v>8918.3790000000008</v>
      </c>
      <c r="H162" s="81">
        <v>0</v>
      </c>
      <c r="I162" s="81">
        <v>46111.423000000003</v>
      </c>
      <c r="J162" s="81">
        <v>0</v>
      </c>
      <c r="K162" s="81">
        <v>8.4489999999999998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174555000000</v>
      </c>
      <c r="C163" s="81">
        <v>155890.85</v>
      </c>
      <c r="D163" s="81" t="s">
        <v>550</v>
      </c>
      <c r="E163" s="81">
        <v>48247.487999999998</v>
      </c>
      <c r="F163" s="81">
        <v>50956.165000000001</v>
      </c>
      <c r="G163" s="81">
        <v>9443.4950000000008</v>
      </c>
      <c r="H163" s="81">
        <v>0</v>
      </c>
      <c r="I163" s="81">
        <v>47235.252</v>
      </c>
      <c r="J163" s="81">
        <v>0</v>
      </c>
      <c r="K163" s="81">
        <v>8.4489999999999998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165850000000</v>
      </c>
      <c r="C164" s="81">
        <v>162880.61600000001</v>
      </c>
      <c r="D164" s="81" t="s">
        <v>551</v>
      </c>
      <c r="E164" s="81">
        <v>48247.487999999998</v>
      </c>
      <c r="F164" s="81">
        <v>50956.165000000001</v>
      </c>
      <c r="G164" s="81">
        <v>11362.378000000001</v>
      </c>
      <c r="H164" s="81">
        <v>0</v>
      </c>
      <c r="I164" s="81">
        <v>52306.135000000002</v>
      </c>
      <c r="J164" s="81">
        <v>0</v>
      </c>
      <c r="K164" s="81">
        <v>8.4489999999999998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186412000000</v>
      </c>
      <c r="C165" s="81">
        <v>168544.554</v>
      </c>
      <c r="D165" s="81" t="s">
        <v>552</v>
      </c>
      <c r="E165" s="81">
        <v>48247.487999999998</v>
      </c>
      <c r="F165" s="81">
        <v>50956.165000000001</v>
      </c>
      <c r="G165" s="81">
        <v>11558.562</v>
      </c>
      <c r="H165" s="81">
        <v>0</v>
      </c>
      <c r="I165" s="81">
        <v>57773.889000000003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191072000000</v>
      </c>
      <c r="C166" s="81">
        <v>177693.77</v>
      </c>
      <c r="D166" s="81" t="s">
        <v>553</v>
      </c>
      <c r="E166" s="81">
        <v>48247.487999999998</v>
      </c>
      <c r="F166" s="81">
        <v>50956.165000000001</v>
      </c>
      <c r="G166" s="81">
        <v>12277.954</v>
      </c>
      <c r="H166" s="81">
        <v>0</v>
      </c>
      <c r="I166" s="81">
        <v>66203.714000000007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189485000000</v>
      </c>
      <c r="C167" s="81">
        <v>175126.71799999999</v>
      </c>
      <c r="D167" s="81" t="s">
        <v>554</v>
      </c>
      <c r="E167" s="81">
        <v>48247.487999999998</v>
      </c>
      <c r="F167" s="81">
        <v>58341.440000000002</v>
      </c>
      <c r="G167" s="81">
        <v>11032.278</v>
      </c>
      <c r="H167" s="81">
        <v>0</v>
      </c>
      <c r="I167" s="81">
        <v>57497.063000000002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203709000000</v>
      </c>
      <c r="C168" s="81">
        <v>183815.92499999999</v>
      </c>
      <c r="D168" s="81" t="s">
        <v>555</v>
      </c>
      <c r="E168" s="81">
        <v>48247.487999999998</v>
      </c>
      <c r="F168" s="81">
        <v>50956.165000000001</v>
      </c>
      <c r="G168" s="81">
        <v>14420.755999999999</v>
      </c>
      <c r="H168" s="81">
        <v>0</v>
      </c>
      <c r="I168" s="81">
        <v>70183.066000000006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182456000000</v>
      </c>
      <c r="C169" s="81">
        <v>176004.89</v>
      </c>
      <c r="D169" s="81" t="s">
        <v>556</v>
      </c>
      <c r="E169" s="81">
        <v>48247.487999999998</v>
      </c>
      <c r="F169" s="81">
        <v>50956.165000000001</v>
      </c>
      <c r="G169" s="81">
        <v>13713.468000000001</v>
      </c>
      <c r="H169" s="81">
        <v>0</v>
      </c>
      <c r="I169" s="81">
        <v>63079.319000000003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178439000000</v>
      </c>
      <c r="C170" s="81">
        <v>167277.62700000001</v>
      </c>
      <c r="D170" s="81" t="s">
        <v>557</v>
      </c>
      <c r="E170" s="81">
        <v>48247.487999999998</v>
      </c>
      <c r="F170" s="81">
        <v>50956.165000000001</v>
      </c>
      <c r="G170" s="81">
        <v>13292.439</v>
      </c>
      <c r="H170" s="81">
        <v>0</v>
      </c>
      <c r="I170" s="81">
        <v>54773.084999999999</v>
      </c>
      <c r="J170" s="81">
        <v>0</v>
      </c>
      <c r="K170" s="81">
        <v>8.4489999999999998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166182000000</v>
      </c>
      <c r="C171" s="81">
        <v>155483.94399999999</v>
      </c>
      <c r="D171" s="81" t="s">
        <v>558</v>
      </c>
      <c r="E171" s="81">
        <v>48247.487999999998</v>
      </c>
      <c r="F171" s="81">
        <v>58341.440000000002</v>
      </c>
      <c r="G171" s="81">
        <v>6473.3469999999998</v>
      </c>
      <c r="H171" s="81">
        <v>0</v>
      </c>
      <c r="I171" s="81">
        <v>42413.22</v>
      </c>
      <c r="J171" s="81">
        <v>0</v>
      </c>
      <c r="K171" s="81">
        <v>8.4489999999999998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158154000000</v>
      </c>
      <c r="C172" s="81">
        <v>146107.921</v>
      </c>
      <c r="D172" s="81" t="s">
        <v>559</v>
      </c>
      <c r="E172" s="81">
        <v>48247.487999999998</v>
      </c>
      <c r="F172" s="81">
        <v>51598.362999999998</v>
      </c>
      <c r="G172" s="81">
        <v>7171.1390000000001</v>
      </c>
      <c r="H172" s="81">
        <v>0</v>
      </c>
      <c r="I172" s="81">
        <v>39082.482000000004</v>
      </c>
      <c r="J172" s="81">
        <v>0</v>
      </c>
      <c r="K172" s="81">
        <v>8.4489999999999998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2107380000000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149184000000</v>
      </c>
      <c r="C175" s="81">
        <v>146107.921</v>
      </c>
      <c r="D175" s="81"/>
      <c r="E175" s="81">
        <v>48247.487999999998</v>
      </c>
      <c r="F175" s="81">
        <v>50956.165000000001</v>
      </c>
      <c r="G175" s="81">
        <v>6473.3469999999998</v>
      </c>
      <c r="H175" s="81">
        <v>0</v>
      </c>
      <c r="I175" s="81">
        <v>39082.482000000004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203709000000</v>
      </c>
      <c r="C176" s="81">
        <v>183815.92499999999</v>
      </c>
      <c r="D176" s="81"/>
      <c r="E176" s="81">
        <v>48247.487999999998</v>
      </c>
      <c r="F176" s="81">
        <v>58341.440000000002</v>
      </c>
      <c r="G176" s="81">
        <v>14420.755999999999</v>
      </c>
      <c r="H176" s="81">
        <v>0</v>
      </c>
      <c r="I176" s="81">
        <v>70183.066000000006</v>
      </c>
      <c r="J176" s="81">
        <v>0</v>
      </c>
      <c r="K176" s="81">
        <v>8.4489999999999998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52025.66</v>
      </c>
      <c r="C179" s="81">
        <v>797.17</v>
      </c>
      <c r="D179" s="81">
        <v>0</v>
      </c>
      <c r="E179" s="81">
        <v>52822.83</v>
      </c>
    </row>
    <row r="180" spans="1:5">
      <c r="A180" s="81" t="s">
        <v>564</v>
      </c>
      <c r="B180" s="81">
        <v>10.44</v>
      </c>
      <c r="C180" s="81">
        <v>0.16</v>
      </c>
      <c r="D180" s="81">
        <v>0</v>
      </c>
      <c r="E180" s="81">
        <v>10.6</v>
      </c>
    </row>
    <row r="181" spans="1:5">
      <c r="A181" s="81" t="s">
        <v>565</v>
      </c>
      <c r="B181" s="81">
        <v>10.44</v>
      </c>
      <c r="C181" s="81">
        <v>0.16</v>
      </c>
      <c r="D181" s="81">
        <v>0</v>
      </c>
      <c r="E181" s="81">
        <v>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81"/>
  <sheetViews>
    <sheetView workbookViewId="0"/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2465.48</v>
      </c>
      <c r="C2" s="81">
        <v>494.86</v>
      </c>
      <c r="D2" s="81">
        <v>494.86</v>
      </c>
    </row>
    <row r="3" spans="1:7">
      <c r="A3" s="81" t="s">
        <v>312</v>
      </c>
      <c r="B3" s="81">
        <v>2465.48</v>
      </c>
      <c r="C3" s="81">
        <v>494.86</v>
      </c>
      <c r="D3" s="81">
        <v>494.86</v>
      </c>
    </row>
    <row r="4" spans="1:7">
      <c r="A4" s="81" t="s">
        <v>313</v>
      </c>
      <c r="B4" s="81">
        <v>506.93</v>
      </c>
      <c r="C4" s="81">
        <v>101.75</v>
      </c>
      <c r="D4" s="81">
        <v>101.75</v>
      </c>
    </row>
    <row r="5" spans="1:7">
      <c r="A5" s="81" t="s">
        <v>314</v>
      </c>
      <c r="B5" s="81">
        <v>506.93</v>
      </c>
      <c r="C5" s="81">
        <v>101.75</v>
      </c>
      <c r="D5" s="81">
        <v>101.75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432.53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492.68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42.88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106.22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0.88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31.69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2001.26</v>
      </c>
      <c r="C28" s="81">
        <v>464.22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322</v>
      </c>
      <c r="C55" s="81">
        <v>0.3</v>
      </c>
      <c r="D55" s="81">
        <v>0.70399999999999996</v>
      </c>
      <c r="E55" s="81">
        <v>0.79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322</v>
      </c>
      <c r="C57" s="81">
        <v>0.3</v>
      </c>
      <c r="D57" s="81">
        <v>0.70399999999999996</v>
      </c>
      <c r="E57" s="81">
        <v>0.79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322</v>
      </c>
      <c r="C59" s="81">
        <v>0.3</v>
      </c>
      <c r="D59" s="81">
        <v>0.70399999999999996</v>
      </c>
      <c r="E59" s="81">
        <v>0.79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322</v>
      </c>
      <c r="C61" s="81">
        <v>0.3</v>
      </c>
      <c r="D61" s="81">
        <v>0.70399999999999996</v>
      </c>
      <c r="E61" s="81">
        <v>0.79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322</v>
      </c>
      <c r="C63" s="81">
        <v>0.3</v>
      </c>
      <c r="D63" s="81">
        <v>0.70399999999999996</v>
      </c>
      <c r="E63" s="81">
        <v>0.79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322</v>
      </c>
      <c r="C64" s="81">
        <v>0.3</v>
      </c>
      <c r="D64" s="81">
        <v>0.70399999999999996</v>
      </c>
      <c r="E64" s="81">
        <v>0.79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322</v>
      </c>
      <c r="C65" s="81">
        <v>0.3</v>
      </c>
      <c r="D65" s="81">
        <v>0.70399999999999996</v>
      </c>
      <c r="E65" s="81">
        <v>0.79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322</v>
      </c>
      <c r="C66" s="81">
        <v>0.3</v>
      </c>
      <c r="D66" s="81">
        <v>0.70399999999999996</v>
      </c>
      <c r="E66" s="81">
        <v>0.79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322</v>
      </c>
      <c r="C67" s="81">
        <v>0.3</v>
      </c>
      <c r="D67" s="81">
        <v>0.70399999999999996</v>
      </c>
      <c r="E67" s="81">
        <v>0.79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322</v>
      </c>
      <c r="C68" s="81">
        <v>0.3</v>
      </c>
      <c r="D68" s="81">
        <v>0.70399999999999996</v>
      </c>
      <c r="E68" s="81">
        <v>0.79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322</v>
      </c>
      <c r="C69" s="81">
        <v>0.3</v>
      </c>
      <c r="D69" s="81">
        <v>0.70399999999999996</v>
      </c>
      <c r="E69" s="81">
        <v>0.79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322</v>
      </c>
      <c r="C70" s="81">
        <v>0.3</v>
      </c>
      <c r="D70" s="81">
        <v>0.70399999999999996</v>
      </c>
      <c r="E70" s="81">
        <v>0.79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322</v>
      </c>
      <c r="C71" s="81">
        <v>0.3</v>
      </c>
      <c r="D71" s="81">
        <v>0.70399999999999996</v>
      </c>
      <c r="E71" s="81">
        <v>0.79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322</v>
      </c>
      <c r="C72" s="81">
        <v>0.3</v>
      </c>
      <c r="D72" s="81">
        <v>0.70399999999999996</v>
      </c>
      <c r="E72" s="81">
        <v>0.79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322</v>
      </c>
      <c r="C73" s="81">
        <v>0.3</v>
      </c>
      <c r="D73" s="81">
        <v>0.70399999999999996</v>
      </c>
      <c r="E73" s="81">
        <v>0.79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322</v>
      </c>
      <c r="C74" s="81">
        <v>0.3</v>
      </c>
      <c r="D74" s="81">
        <v>0.70399999999999996</v>
      </c>
      <c r="E74" s="81">
        <v>0.79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322</v>
      </c>
      <c r="C75" s="81">
        <v>0.3</v>
      </c>
      <c r="D75" s="81">
        <v>0.70399999999999996</v>
      </c>
      <c r="E75" s="81">
        <v>0.79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322</v>
      </c>
      <c r="C76" s="81">
        <v>0.3</v>
      </c>
      <c r="D76" s="81">
        <v>0.70399999999999996</v>
      </c>
      <c r="E76" s="81">
        <v>0.79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322</v>
      </c>
      <c r="C77" s="81">
        <v>0.3</v>
      </c>
      <c r="D77" s="81">
        <v>0.70399999999999996</v>
      </c>
      <c r="E77" s="81">
        <v>0.79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322</v>
      </c>
      <c r="C78" s="81">
        <v>0.3</v>
      </c>
      <c r="D78" s="81">
        <v>0.70399999999999996</v>
      </c>
      <c r="E78" s="81">
        <v>0.79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322</v>
      </c>
      <c r="C79" s="81">
        <v>0.3</v>
      </c>
      <c r="D79" s="81">
        <v>0.70399999999999996</v>
      </c>
      <c r="E79" s="81">
        <v>0.79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322</v>
      </c>
      <c r="C80" s="81">
        <v>0.3</v>
      </c>
      <c r="D80" s="81">
        <v>0.70399999999999996</v>
      </c>
      <c r="E80" s="81">
        <v>0.79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322</v>
      </c>
      <c r="C81" s="81">
        <v>0.3</v>
      </c>
      <c r="D81" s="81">
        <v>0.70399999999999996</v>
      </c>
      <c r="E81" s="81">
        <v>0.79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322</v>
      </c>
      <c r="C82" s="81">
        <v>0.3</v>
      </c>
      <c r="D82" s="81">
        <v>0.70399999999999996</v>
      </c>
      <c r="E82" s="81">
        <v>0.79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360</v>
      </c>
      <c r="C86" s="81">
        <v>65.28</v>
      </c>
      <c r="D86" s="81">
        <v>65.28</v>
      </c>
      <c r="E86" s="81">
        <v>6.49</v>
      </c>
      <c r="F86" s="81">
        <v>0.25</v>
      </c>
      <c r="G86" s="81">
        <v>0.25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362</v>
      </c>
      <c r="C87" s="81">
        <v>43.52</v>
      </c>
      <c r="D87" s="81">
        <v>43.52</v>
      </c>
      <c r="E87" s="81">
        <v>6.49</v>
      </c>
      <c r="F87" s="81">
        <v>0.25</v>
      </c>
      <c r="G87" s="81">
        <v>0.25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406</v>
      </c>
      <c r="C88" s="81">
        <v>65.28</v>
      </c>
      <c r="D88" s="81">
        <v>65.28</v>
      </c>
      <c r="E88" s="81">
        <v>6.49</v>
      </c>
      <c r="F88" s="81">
        <v>0.61</v>
      </c>
      <c r="G88" s="81">
        <v>0.61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366</v>
      </c>
      <c r="C89" s="81">
        <v>43.52</v>
      </c>
      <c r="D89" s="81">
        <v>43.52</v>
      </c>
      <c r="E89" s="81">
        <v>6.49</v>
      </c>
      <c r="F89" s="81">
        <v>0.25</v>
      </c>
      <c r="G89" s="81">
        <v>0.25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360</v>
      </c>
      <c r="C90" s="81">
        <v>65.28</v>
      </c>
      <c r="D90" s="81">
        <v>65.28</v>
      </c>
      <c r="E90" s="81">
        <v>6.49</v>
      </c>
      <c r="F90" s="81">
        <v>0.25</v>
      </c>
      <c r="G90" s="81">
        <v>0.25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362</v>
      </c>
      <c r="C91" s="81">
        <v>43.52</v>
      </c>
      <c r="D91" s="81">
        <v>43.52</v>
      </c>
      <c r="E91" s="81">
        <v>6.49</v>
      </c>
      <c r="F91" s="81">
        <v>0.25</v>
      </c>
      <c r="G91" s="81">
        <v>0.25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406</v>
      </c>
      <c r="C92" s="81">
        <v>65.28</v>
      </c>
      <c r="D92" s="81">
        <v>65.28</v>
      </c>
      <c r="E92" s="81">
        <v>6.49</v>
      </c>
      <c r="F92" s="81">
        <v>0.61</v>
      </c>
      <c r="G92" s="81">
        <v>0.61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366</v>
      </c>
      <c r="C93" s="81">
        <v>43.52</v>
      </c>
      <c r="D93" s="81">
        <v>43.52</v>
      </c>
      <c r="E93" s="81">
        <v>6.49</v>
      </c>
      <c r="F93" s="81">
        <v>0.25</v>
      </c>
      <c r="G93" s="81">
        <v>0.25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360</v>
      </c>
      <c r="C94" s="81">
        <v>65.28</v>
      </c>
      <c r="D94" s="81">
        <v>65.28</v>
      </c>
      <c r="E94" s="81">
        <v>6.49</v>
      </c>
      <c r="F94" s="81">
        <v>0.25</v>
      </c>
      <c r="G94" s="81">
        <v>0.25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362</v>
      </c>
      <c r="C95" s="81">
        <v>43.52</v>
      </c>
      <c r="D95" s="81">
        <v>43.52</v>
      </c>
      <c r="E95" s="81">
        <v>6.49</v>
      </c>
      <c r="F95" s="81">
        <v>0.25</v>
      </c>
      <c r="G95" s="81">
        <v>0.25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406</v>
      </c>
      <c r="C96" s="81">
        <v>65.28</v>
      </c>
      <c r="D96" s="81">
        <v>65.28</v>
      </c>
      <c r="E96" s="81">
        <v>6.49</v>
      </c>
      <c r="F96" s="81">
        <v>0.61</v>
      </c>
      <c r="G96" s="81">
        <v>0.61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366</v>
      </c>
      <c r="C97" s="81">
        <v>43.52</v>
      </c>
      <c r="D97" s="81">
        <v>43.52</v>
      </c>
      <c r="E97" s="81">
        <v>6.49</v>
      </c>
      <c r="F97" s="81">
        <v>0.25</v>
      </c>
      <c r="G97" s="81">
        <v>0.25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6.49</v>
      </c>
      <c r="F98" s="81">
        <v>0.35799999999999998</v>
      </c>
      <c r="G98" s="81">
        <v>0.35799999999999998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6.49</v>
      </c>
      <c r="F99" s="81">
        <v>0.61</v>
      </c>
      <c r="G99" s="81">
        <v>0.61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6.49</v>
      </c>
      <c r="F100" s="81">
        <v>0.25</v>
      </c>
      <c r="G100" s="81">
        <v>0.25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447179.24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131429.51999999999</v>
      </c>
      <c r="D106" s="81">
        <v>98890.58</v>
      </c>
      <c r="E106" s="81">
        <v>32538.94</v>
      </c>
      <c r="F106" s="81">
        <v>0.75</v>
      </c>
      <c r="G106" s="81">
        <v>4.84</v>
      </c>
    </row>
    <row r="107" spans="1:11">
      <c r="A107" s="81" t="s">
        <v>378</v>
      </c>
      <c r="B107" s="81" t="s">
        <v>508</v>
      </c>
      <c r="C107" s="81">
        <v>150844.41</v>
      </c>
      <c r="D107" s="81">
        <v>114480.81</v>
      </c>
      <c r="E107" s="81">
        <v>36363.599999999999</v>
      </c>
      <c r="F107" s="81">
        <v>0.76</v>
      </c>
      <c r="G107" s="81">
        <v>4.93</v>
      </c>
    </row>
    <row r="108" spans="1:11">
      <c r="A108" s="81" t="s">
        <v>379</v>
      </c>
      <c r="B108" s="81" t="s">
        <v>508</v>
      </c>
      <c r="C108" s="81">
        <v>170081.46</v>
      </c>
      <c r="D108" s="81">
        <v>126270.41</v>
      </c>
      <c r="E108" s="81">
        <v>43811.06</v>
      </c>
      <c r="F108" s="81">
        <v>0.74</v>
      </c>
      <c r="G108" s="81">
        <v>4.68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14411.05</v>
      </c>
      <c r="D126" s="81">
        <v>0.99</v>
      </c>
    </row>
    <row r="127" spans="1:4">
      <c r="A127" s="81" t="s">
        <v>404</v>
      </c>
      <c r="B127" s="81" t="s">
        <v>452</v>
      </c>
      <c r="C127" s="81">
        <v>12566.49</v>
      </c>
      <c r="D127" s="81">
        <v>0.99</v>
      </c>
    </row>
    <row r="128" spans="1:4">
      <c r="A128" s="81" t="s">
        <v>405</v>
      </c>
      <c r="B128" s="81" t="s">
        <v>452</v>
      </c>
      <c r="C128" s="81">
        <v>11678.98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6.94</v>
      </c>
      <c r="F131" s="81">
        <v>18172.72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8.1300000000000008</v>
      </c>
      <c r="F132" s="81">
        <v>21279.66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1572.42</v>
      </c>
      <c r="E133" s="81">
        <v>8.6999999999999993</v>
      </c>
      <c r="F133" s="81">
        <v>22637.61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2630.91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40639.399899999997</v>
      </c>
      <c r="C143" s="81">
        <v>50.983400000000003</v>
      </c>
      <c r="D143" s="81">
        <v>197.5197</v>
      </c>
      <c r="E143" s="81">
        <v>0</v>
      </c>
      <c r="F143" s="81">
        <v>5.9999999999999995E-4</v>
      </c>
      <c r="G143" s="81">
        <v>67366.373500000002</v>
      </c>
      <c r="H143" s="81">
        <v>15881.9357</v>
      </c>
    </row>
    <row r="144" spans="1:8">
      <c r="A144" s="81" t="s">
        <v>517</v>
      </c>
      <c r="B144" s="81">
        <v>36328.955699999999</v>
      </c>
      <c r="C144" s="81">
        <v>45.543199999999999</v>
      </c>
      <c r="D144" s="81">
        <v>176.113</v>
      </c>
      <c r="E144" s="81">
        <v>0</v>
      </c>
      <c r="F144" s="81">
        <v>5.0000000000000001E-4</v>
      </c>
      <c r="G144" s="81">
        <v>60065.196100000001</v>
      </c>
      <c r="H144" s="81">
        <v>14193.204900000001</v>
      </c>
    </row>
    <row r="145" spans="1:19">
      <c r="A145" s="81" t="s">
        <v>518</v>
      </c>
      <c r="B145" s="81">
        <v>40680.259899999997</v>
      </c>
      <c r="C145" s="81">
        <v>52.351300000000002</v>
      </c>
      <c r="D145" s="81">
        <v>216.1585</v>
      </c>
      <c r="E145" s="81">
        <v>0</v>
      </c>
      <c r="F145" s="81">
        <v>5.9999999999999995E-4</v>
      </c>
      <c r="G145" s="81">
        <v>73730.018800000005</v>
      </c>
      <c r="H145" s="81">
        <v>16067.616900000001</v>
      </c>
    </row>
    <row r="146" spans="1:19">
      <c r="A146" s="81" t="s">
        <v>519</v>
      </c>
      <c r="B146" s="81">
        <v>37129.390599999999</v>
      </c>
      <c r="C146" s="81">
        <v>48.452100000000002</v>
      </c>
      <c r="D146" s="81">
        <v>206.68090000000001</v>
      </c>
      <c r="E146" s="81">
        <v>0</v>
      </c>
      <c r="F146" s="81">
        <v>5.9999999999999995E-4</v>
      </c>
      <c r="G146" s="81">
        <v>70500.376900000003</v>
      </c>
      <c r="H146" s="81">
        <v>14751.5409</v>
      </c>
    </row>
    <row r="147" spans="1:19">
      <c r="A147" s="81" t="s">
        <v>286</v>
      </c>
      <c r="B147" s="81">
        <v>41733.071799999998</v>
      </c>
      <c r="C147" s="81">
        <v>54.758299999999998</v>
      </c>
      <c r="D147" s="81">
        <v>236.4888</v>
      </c>
      <c r="E147" s="81">
        <v>0</v>
      </c>
      <c r="F147" s="81">
        <v>6.9999999999999999E-4</v>
      </c>
      <c r="G147" s="81">
        <v>80669.396200000003</v>
      </c>
      <c r="H147" s="81">
        <v>16619.071800000002</v>
      </c>
    </row>
    <row r="148" spans="1:19">
      <c r="A148" s="81" t="s">
        <v>520</v>
      </c>
      <c r="B148" s="81">
        <v>44172.554199999999</v>
      </c>
      <c r="C148" s="81">
        <v>58.009799999999998</v>
      </c>
      <c r="D148" s="81">
        <v>251.02199999999999</v>
      </c>
      <c r="E148" s="81">
        <v>0</v>
      </c>
      <c r="F148" s="81">
        <v>6.9999999999999999E-4</v>
      </c>
      <c r="G148" s="81">
        <v>85627.091</v>
      </c>
      <c r="H148" s="81">
        <v>17597.059099999999</v>
      </c>
    </row>
    <row r="149" spans="1:19">
      <c r="A149" s="81" t="s">
        <v>521</v>
      </c>
      <c r="B149" s="81">
        <v>44598.886500000001</v>
      </c>
      <c r="C149" s="81">
        <v>58.573799999999999</v>
      </c>
      <c r="D149" s="81">
        <v>253.50229999999999</v>
      </c>
      <c r="E149" s="81">
        <v>0</v>
      </c>
      <c r="F149" s="81">
        <v>6.9999999999999999E-4</v>
      </c>
      <c r="G149" s="81">
        <v>86473.173899999994</v>
      </c>
      <c r="H149" s="81">
        <v>17767.427100000001</v>
      </c>
    </row>
    <row r="150" spans="1:19">
      <c r="A150" s="81" t="s">
        <v>522</v>
      </c>
      <c r="B150" s="81">
        <v>47046.119899999998</v>
      </c>
      <c r="C150" s="81">
        <v>61.783200000000001</v>
      </c>
      <c r="D150" s="81">
        <v>267.34679999999997</v>
      </c>
      <c r="E150" s="81">
        <v>0</v>
      </c>
      <c r="F150" s="81">
        <v>8.0000000000000004E-4</v>
      </c>
      <c r="G150" s="81">
        <v>91195.686000000002</v>
      </c>
      <c r="H150" s="81">
        <v>18741.757600000001</v>
      </c>
    </row>
    <row r="151" spans="1:19">
      <c r="A151" s="81" t="s">
        <v>523</v>
      </c>
      <c r="B151" s="81">
        <v>40246.072800000002</v>
      </c>
      <c r="C151" s="81">
        <v>52.841900000000003</v>
      </c>
      <c r="D151" s="81">
        <v>228.548</v>
      </c>
      <c r="E151" s="81">
        <v>0</v>
      </c>
      <c r="F151" s="81">
        <v>5.9999999999999995E-4</v>
      </c>
      <c r="G151" s="81">
        <v>77960.844299999997</v>
      </c>
      <c r="H151" s="81">
        <v>16031.3837</v>
      </c>
    </row>
    <row r="152" spans="1:19">
      <c r="A152" s="81" t="s">
        <v>524</v>
      </c>
      <c r="B152" s="81">
        <v>39261.615100000003</v>
      </c>
      <c r="C152" s="81">
        <v>51.351999999999997</v>
      </c>
      <c r="D152" s="81">
        <v>220.19380000000001</v>
      </c>
      <c r="E152" s="81">
        <v>0</v>
      </c>
      <c r="F152" s="81">
        <v>5.9999999999999995E-4</v>
      </c>
      <c r="G152" s="81">
        <v>75110.255699999994</v>
      </c>
      <c r="H152" s="81">
        <v>15613.8051</v>
      </c>
    </row>
    <row r="153" spans="1:19">
      <c r="A153" s="81" t="s">
        <v>525</v>
      </c>
      <c r="B153" s="81">
        <v>37578.109100000001</v>
      </c>
      <c r="C153" s="81">
        <v>48.636400000000002</v>
      </c>
      <c r="D153" s="81">
        <v>203.5581</v>
      </c>
      <c r="E153" s="81">
        <v>0</v>
      </c>
      <c r="F153" s="81">
        <v>5.9999999999999995E-4</v>
      </c>
      <c r="G153" s="81">
        <v>69433.402499999997</v>
      </c>
      <c r="H153" s="81">
        <v>14878.0887</v>
      </c>
    </row>
    <row r="154" spans="1:19">
      <c r="A154" s="81" t="s">
        <v>526</v>
      </c>
      <c r="B154" s="81">
        <v>40064.743300000002</v>
      </c>
      <c r="C154" s="81">
        <v>50.258000000000003</v>
      </c>
      <c r="D154" s="81">
        <v>194.66390000000001</v>
      </c>
      <c r="E154" s="81">
        <v>0</v>
      </c>
      <c r="F154" s="81">
        <v>5.9999999999999995E-4</v>
      </c>
      <c r="G154" s="81">
        <v>66392.356400000004</v>
      </c>
      <c r="H154" s="81">
        <v>15656.7814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489479.1789</v>
      </c>
      <c r="C156" s="81">
        <v>633.54309999999998</v>
      </c>
      <c r="D156" s="81">
        <v>2651.7959000000001</v>
      </c>
      <c r="E156" s="81">
        <v>0</v>
      </c>
      <c r="F156" s="81">
        <v>7.4999999999999997E-3</v>
      </c>
      <c r="G156" s="81">
        <v>904524.17150000005</v>
      </c>
      <c r="H156" s="81">
        <v>193799.6728</v>
      </c>
    </row>
    <row r="157" spans="1:19">
      <c r="A157" s="81" t="s">
        <v>528</v>
      </c>
      <c r="B157" s="81">
        <v>36328.955699999999</v>
      </c>
      <c r="C157" s="81">
        <v>45.543199999999999</v>
      </c>
      <c r="D157" s="81">
        <v>176.113</v>
      </c>
      <c r="E157" s="81">
        <v>0</v>
      </c>
      <c r="F157" s="81">
        <v>5.0000000000000001E-4</v>
      </c>
      <c r="G157" s="81">
        <v>60065.196100000001</v>
      </c>
      <c r="H157" s="81">
        <v>14193.204900000001</v>
      </c>
    </row>
    <row r="158" spans="1:19">
      <c r="A158" s="81" t="s">
        <v>529</v>
      </c>
      <c r="B158" s="81">
        <v>47046.119899999998</v>
      </c>
      <c r="C158" s="81">
        <v>61.783200000000001</v>
      </c>
      <c r="D158" s="81">
        <v>267.34679999999997</v>
      </c>
      <c r="E158" s="81">
        <v>0</v>
      </c>
      <c r="F158" s="81">
        <v>8.0000000000000004E-4</v>
      </c>
      <c r="G158" s="81">
        <v>91195.686000000002</v>
      </c>
      <c r="H158" s="81">
        <v>18741.757600000001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149048000000</v>
      </c>
      <c r="C161" s="81">
        <v>142088.943</v>
      </c>
      <c r="D161" s="81" t="s">
        <v>566</v>
      </c>
      <c r="E161" s="81">
        <v>48247.487999999998</v>
      </c>
      <c r="F161" s="81">
        <v>58341.440000000002</v>
      </c>
      <c r="G161" s="81">
        <v>5345.3890000000001</v>
      </c>
      <c r="H161" s="81">
        <v>0</v>
      </c>
      <c r="I161" s="81">
        <v>30124.916000000001</v>
      </c>
      <c r="J161" s="81">
        <v>0</v>
      </c>
      <c r="K161" s="81">
        <v>29.709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132894000000</v>
      </c>
      <c r="C162" s="81">
        <v>136765.033</v>
      </c>
      <c r="D162" s="81" t="s">
        <v>567</v>
      </c>
      <c r="E162" s="81">
        <v>48247.487999999998</v>
      </c>
      <c r="F162" s="81">
        <v>58341.440000000002</v>
      </c>
      <c r="G162" s="81">
        <v>5345.3890000000001</v>
      </c>
      <c r="H162" s="81">
        <v>0</v>
      </c>
      <c r="I162" s="81">
        <v>24812.521000000001</v>
      </c>
      <c r="J162" s="81">
        <v>0</v>
      </c>
      <c r="K162" s="81">
        <v>18.193999999999999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163128000000</v>
      </c>
      <c r="C163" s="81">
        <v>142396.878</v>
      </c>
      <c r="D163" s="81" t="s">
        <v>568</v>
      </c>
      <c r="E163" s="81">
        <v>48247.487999999998</v>
      </c>
      <c r="F163" s="81">
        <v>58341.440000000002</v>
      </c>
      <c r="G163" s="81">
        <v>5690.5479999999998</v>
      </c>
      <c r="H163" s="81">
        <v>0</v>
      </c>
      <c r="I163" s="81">
        <v>30108.011999999999</v>
      </c>
      <c r="J163" s="81">
        <v>0</v>
      </c>
      <c r="K163" s="81">
        <v>9.39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155982000000</v>
      </c>
      <c r="C164" s="81">
        <v>145440</v>
      </c>
      <c r="D164" s="81" t="s">
        <v>569</v>
      </c>
      <c r="E164" s="81">
        <v>48247.487999999998</v>
      </c>
      <c r="F164" s="81">
        <v>58341.440000000002</v>
      </c>
      <c r="G164" s="81">
        <v>5812.7</v>
      </c>
      <c r="H164" s="81">
        <v>0</v>
      </c>
      <c r="I164" s="81">
        <v>33029.921999999999</v>
      </c>
      <c r="J164" s="81">
        <v>0</v>
      </c>
      <c r="K164" s="81">
        <v>8.4489999999999998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178481000000</v>
      </c>
      <c r="C165" s="81">
        <v>169256.144</v>
      </c>
      <c r="D165" s="81" t="s">
        <v>570</v>
      </c>
      <c r="E165" s="81">
        <v>48247.487999999998</v>
      </c>
      <c r="F165" s="81">
        <v>50956.165000000001</v>
      </c>
      <c r="G165" s="81">
        <v>10946.72</v>
      </c>
      <c r="H165" s="81">
        <v>0</v>
      </c>
      <c r="I165" s="81">
        <v>59097.322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189450000000</v>
      </c>
      <c r="C166" s="81">
        <v>172688.44899999999</v>
      </c>
      <c r="D166" s="81" t="s">
        <v>571</v>
      </c>
      <c r="E166" s="81">
        <v>48247.487999999998</v>
      </c>
      <c r="F166" s="81">
        <v>50956.165000000001</v>
      </c>
      <c r="G166" s="81">
        <v>12853.432000000001</v>
      </c>
      <c r="H166" s="81">
        <v>0</v>
      </c>
      <c r="I166" s="81">
        <v>60622.915000000001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191322000000</v>
      </c>
      <c r="C167" s="81">
        <v>182619.878</v>
      </c>
      <c r="D167" s="81" t="s">
        <v>572</v>
      </c>
      <c r="E167" s="81">
        <v>48247.487999999998</v>
      </c>
      <c r="F167" s="81">
        <v>50956.165000000001</v>
      </c>
      <c r="G167" s="81">
        <v>14399.806</v>
      </c>
      <c r="H167" s="81">
        <v>0</v>
      </c>
      <c r="I167" s="81">
        <v>69007.968999999997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201771000000</v>
      </c>
      <c r="C168" s="81">
        <v>180753.83900000001</v>
      </c>
      <c r="D168" s="81" t="s">
        <v>573</v>
      </c>
      <c r="E168" s="81">
        <v>48247.487999999998</v>
      </c>
      <c r="F168" s="81">
        <v>50956.165000000001</v>
      </c>
      <c r="G168" s="81">
        <v>14665.713</v>
      </c>
      <c r="H168" s="81">
        <v>0</v>
      </c>
      <c r="I168" s="81">
        <v>66876.021999999997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172489000000</v>
      </c>
      <c r="C169" s="81">
        <v>165700.236</v>
      </c>
      <c r="D169" s="81" t="s">
        <v>574</v>
      </c>
      <c r="E169" s="81">
        <v>48247.487999999998</v>
      </c>
      <c r="F169" s="81">
        <v>50956.165000000001</v>
      </c>
      <c r="G169" s="81">
        <v>8732.9500000000007</v>
      </c>
      <c r="H169" s="81">
        <v>0</v>
      </c>
      <c r="I169" s="81">
        <v>57755.184000000001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166182000000</v>
      </c>
      <c r="C170" s="81">
        <v>153489.179</v>
      </c>
      <c r="D170" s="81" t="s">
        <v>575</v>
      </c>
      <c r="E170" s="81">
        <v>48247.487999999998</v>
      </c>
      <c r="F170" s="81">
        <v>58341.440000000002</v>
      </c>
      <c r="G170" s="81">
        <v>6039.0529999999999</v>
      </c>
      <c r="H170" s="81">
        <v>0</v>
      </c>
      <c r="I170" s="81">
        <v>40852.748</v>
      </c>
      <c r="J170" s="81">
        <v>0</v>
      </c>
      <c r="K170" s="81">
        <v>8.4489999999999998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153622000000</v>
      </c>
      <c r="C171" s="81">
        <v>146626.76500000001</v>
      </c>
      <c r="D171" s="81" t="s">
        <v>576</v>
      </c>
      <c r="E171" s="81">
        <v>48247.487999999998</v>
      </c>
      <c r="F171" s="81">
        <v>58341.440000000002</v>
      </c>
      <c r="G171" s="81">
        <v>5674.567</v>
      </c>
      <c r="H171" s="81">
        <v>0</v>
      </c>
      <c r="I171" s="81">
        <v>34354.82</v>
      </c>
      <c r="J171" s="81">
        <v>0</v>
      </c>
      <c r="K171" s="81">
        <v>8.4489999999999998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146893000000</v>
      </c>
      <c r="C172" s="81">
        <v>140016.68299999999</v>
      </c>
      <c r="D172" s="81" t="s">
        <v>577</v>
      </c>
      <c r="E172" s="81">
        <v>48247.487999999998</v>
      </c>
      <c r="F172" s="81">
        <v>58341.440000000002</v>
      </c>
      <c r="G172" s="81">
        <v>5345.3890000000001</v>
      </c>
      <c r="H172" s="81">
        <v>0</v>
      </c>
      <c r="I172" s="81">
        <v>28065.417000000001</v>
      </c>
      <c r="J172" s="81">
        <v>0</v>
      </c>
      <c r="K172" s="81">
        <v>16.948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2001260000000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132894000000</v>
      </c>
      <c r="C175" s="81">
        <v>136765.033</v>
      </c>
      <c r="D175" s="81"/>
      <c r="E175" s="81">
        <v>48247.487999999998</v>
      </c>
      <c r="F175" s="81">
        <v>50956.165000000001</v>
      </c>
      <c r="G175" s="81">
        <v>5345.3890000000001</v>
      </c>
      <c r="H175" s="81">
        <v>0</v>
      </c>
      <c r="I175" s="81">
        <v>24812.521000000001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201771000000</v>
      </c>
      <c r="C176" s="81">
        <v>182619.878</v>
      </c>
      <c r="D176" s="81"/>
      <c r="E176" s="81">
        <v>48247.487999999998</v>
      </c>
      <c r="F176" s="81">
        <v>58341.440000000002</v>
      </c>
      <c r="G176" s="81">
        <v>14665.713</v>
      </c>
      <c r="H176" s="81">
        <v>0</v>
      </c>
      <c r="I176" s="81">
        <v>69007.968999999997</v>
      </c>
      <c r="J176" s="81">
        <v>0</v>
      </c>
      <c r="K176" s="81">
        <v>29.709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66912.66</v>
      </c>
      <c r="C179" s="81">
        <v>3738.7</v>
      </c>
      <c r="D179" s="81">
        <v>0</v>
      </c>
      <c r="E179" s="81">
        <v>70651.360000000001</v>
      </c>
    </row>
    <row r="180" spans="1:5">
      <c r="A180" s="81" t="s">
        <v>564</v>
      </c>
      <c r="B180" s="81">
        <v>13.43</v>
      </c>
      <c r="C180" s="81">
        <v>0.75</v>
      </c>
      <c r="D180" s="81">
        <v>0</v>
      </c>
      <c r="E180" s="81">
        <v>14.18</v>
      </c>
    </row>
    <row r="181" spans="1:5">
      <c r="A181" s="81" t="s">
        <v>565</v>
      </c>
      <c r="B181" s="81">
        <v>13.43</v>
      </c>
      <c r="C181" s="81">
        <v>0.75</v>
      </c>
      <c r="D181" s="81">
        <v>0</v>
      </c>
      <c r="E181" s="81">
        <v>14.18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81"/>
  <sheetViews>
    <sheetView workbookViewId="0"/>
  </sheetViews>
  <sheetFormatPr defaultRowHeight="10.5"/>
  <cols>
    <col min="1" max="1" width="45.83203125" bestFit="1" customWidth="1"/>
    <col min="2" max="2" width="54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" bestFit="1" customWidth="1"/>
    <col min="21" max="21" width="50.1640625" bestFit="1" customWidth="1"/>
    <col min="22" max="23" width="44.83203125" bestFit="1" customWidth="1"/>
    <col min="24" max="24" width="45.33203125" bestFit="1" customWidth="1"/>
    <col min="25" max="25" width="44.83203125" bestFit="1" customWidth="1"/>
    <col min="26" max="26" width="42.6640625" bestFit="1" customWidth="1"/>
    <col min="27" max="27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2400.84</v>
      </c>
      <c r="C2" s="81">
        <v>481.88</v>
      </c>
      <c r="D2" s="81">
        <v>481.88</v>
      </c>
    </row>
    <row r="3" spans="1:7">
      <c r="A3" s="81" t="s">
        <v>312</v>
      </c>
      <c r="B3" s="81">
        <v>2400.84</v>
      </c>
      <c r="C3" s="81">
        <v>481.88</v>
      </c>
      <c r="D3" s="81">
        <v>481.88</v>
      </c>
    </row>
    <row r="4" spans="1:7">
      <c r="A4" s="81" t="s">
        <v>313</v>
      </c>
      <c r="B4" s="81">
        <v>6680.18</v>
      </c>
      <c r="C4" s="81">
        <v>1340.81</v>
      </c>
      <c r="D4" s="81">
        <v>1340.81</v>
      </c>
    </row>
    <row r="5" spans="1:7">
      <c r="A5" s="81" t="s">
        <v>314</v>
      </c>
      <c r="B5" s="81">
        <v>6680.18</v>
      </c>
      <c r="C5" s="81">
        <v>1340.81</v>
      </c>
      <c r="D5" s="81">
        <v>1340.81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411.76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431.83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42.87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125.59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0.77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29.42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1959.67</v>
      </c>
      <c r="C28" s="81">
        <v>441.17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322</v>
      </c>
      <c r="C55" s="81">
        <v>0.3</v>
      </c>
      <c r="D55" s="81">
        <v>0.70399999999999996</v>
      </c>
      <c r="E55" s="81">
        <v>0.79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322</v>
      </c>
      <c r="C57" s="81">
        <v>0.3</v>
      </c>
      <c r="D57" s="81">
        <v>0.70399999999999996</v>
      </c>
      <c r="E57" s="81">
        <v>0.79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322</v>
      </c>
      <c r="C59" s="81">
        <v>0.3</v>
      </c>
      <c r="D59" s="81">
        <v>0.70399999999999996</v>
      </c>
      <c r="E59" s="81">
        <v>0.79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322</v>
      </c>
      <c r="C61" s="81">
        <v>0.3</v>
      </c>
      <c r="D61" s="81">
        <v>0.70399999999999996</v>
      </c>
      <c r="E61" s="81">
        <v>0.79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322</v>
      </c>
      <c r="C63" s="81">
        <v>0.3</v>
      </c>
      <c r="D63" s="81">
        <v>0.70399999999999996</v>
      </c>
      <c r="E63" s="81">
        <v>0.79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322</v>
      </c>
      <c r="C64" s="81">
        <v>0.3</v>
      </c>
      <c r="D64" s="81">
        <v>0.70399999999999996</v>
      </c>
      <c r="E64" s="81">
        <v>0.79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322</v>
      </c>
      <c r="C65" s="81">
        <v>0.3</v>
      </c>
      <c r="D65" s="81">
        <v>0.70399999999999996</v>
      </c>
      <c r="E65" s="81">
        <v>0.79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322</v>
      </c>
      <c r="C66" s="81">
        <v>0.3</v>
      </c>
      <c r="D66" s="81">
        <v>0.70399999999999996</v>
      </c>
      <c r="E66" s="81">
        <v>0.79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322</v>
      </c>
      <c r="C67" s="81">
        <v>0.3</v>
      </c>
      <c r="D67" s="81">
        <v>0.70399999999999996</v>
      </c>
      <c r="E67" s="81">
        <v>0.79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322</v>
      </c>
      <c r="C68" s="81">
        <v>0.3</v>
      </c>
      <c r="D68" s="81">
        <v>0.70399999999999996</v>
      </c>
      <c r="E68" s="81">
        <v>0.79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322</v>
      </c>
      <c r="C69" s="81">
        <v>0.3</v>
      </c>
      <c r="D69" s="81">
        <v>0.70399999999999996</v>
      </c>
      <c r="E69" s="81">
        <v>0.79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322</v>
      </c>
      <c r="C70" s="81">
        <v>0.3</v>
      </c>
      <c r="D70" s="81">
        <v>0.70399999999999996</v>
      </c>
      <c r="E70" s="81">
        <v>0.79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322</v>
      </c>
      <c r="C71" s="81">
        <v>0.3</v>
      </c>
      <c r="D71" s="81">
        <v>0.70399999999999996</v>
      </c>
      <c r="E71" s="81">
        <v>0.79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322</v>
      </c>
      <c r="C72" s="81">
        <v>0.3</v>
      </c>
      <c r="D72" s="81">
        <v>0.70399999999999996</v>
      </c>
      <c r="E72" s="81">
        <v>0.79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322</v>
      </c>
      <c r="C73" s="81">
        <v>0.3</v>
      </c>
      <c r="D73" s="81">
        <v>0.70399999999999996</v>
      </c>
      <c r="E73" s="81">
        <v>0.79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322</v>
      </c>
      <c r="C74" s="81">
        <v>0.3</v>
      </c>
      <c r="D74" s="81">
        <v>0.70399999999999996</v>
      </c>
      <c r="E74" s="81">
        <v>0.79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322</v>
      </c>
      <c r="C75" s="81">
        <v>0.3</v>
      </c>
      <c r="D75" s="81">
        <v>0.70399999999999996</v>
      </c>
      <c r="E75" s="81">
        <v>0.79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322</v>
      </c>
      <c r="C76" s="81">
        <v>0.3</v>
      </c>
      <c r="D76" s="81">
        <v>0.70399999999999996</v>
      </c>
      <c r="E76" s="81">
        <v>0.79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322</v>
      </c>
      <c r="C77" s="81">
        <v>0.3</v>
      </c>
      <c r="D77" s="81">
        <v>0.70399999999999996</v>
      </c>
      <c r="E77" s="81">
        <v>0.79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322</v>
      </c>
      <c r="C78" s="81">
        <v>0.3</v>
      </c>
      <c r="D78" s="81">
        <v>0.70399999999999996</v>
      </c>
      <c r="E78" s="81">
        <v>0.79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322</v>
      </c>
      <c r="C79" s="81">
        <v>0.3</v>
      </c>
      <c r="D79" s="81">
        <v>0.70399999999999996</v>
      </c>
      <c r="E79" s="81">
        <v>0.79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322</v>
      </c>
      <c r="C80" s="81">
        <v>0.3</v>
      </c>
      <c r="D80" s="81">
        <v>0.70399999999999996</v>
      </c>
      <c r="E80" s="81">
        <v>0.79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322</v>
      </c>
      <c r="C81" s="81">
        <v>0.3</v>
      </c>
      <c r="D81" s="81">
        <v>0.70399999999999996</v>
      </c>
      <c r="E81" s="81">
        <v>0.79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322</v>
      </c>
      <c r="C82" s="81">
        <v>0.3</v>
      </c>
      <c r="D82" s="81">
        <v>0.70399999999999996</v>
      </c>
      <c r="E82" s="81">
        <v>0.79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360</v>
      </c>
      <c r="C86" s="81">
        <v>65.28</v>
      </c>
      <c r="D86" s="81">
        <v>65.28</v>
      </c>
      <c r="E86" s="81">
        <v>6.49</v>
      </c>
      <c r="F86" s="81">
        <v>0.25</v>
      </c>
      <c r="G86" s="81">
        <v>0.25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362</v>
      </c>
      <c r="C87" s="81">
        <v>43.52</v>
      </c>
      <c r="D87" s="81">
        <v>43.52</v>
      </c>
      <c r="E87" s="81">
        <v>6.49</v>
      </c>
      <c r="F87" s="81">
        <v>0.25</v>
      </c>
      <c r="G87" s="81">
        <v>0.25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406</v>
      </c>
      <c r="C88" s="81">
        <v>65.28</v>
      </c>
      <c r="D88" s="81">
        <v>65.28</v>
      </c>
      <c r="E88" s="81">
        <v>6.49</v>
      </c>
      <c r="F88" s="81">
        <v>0.61</v>
      </c>
      <c r="G88" s="81">
        <v>0.61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366</v>
      </c>
      <c r="C89" s="81">
        <v>43.52</v>
      </c>
      <c r="D89" s="81">
        <v>43.52</v>
      </c>
      <c r="E89" s="81">
        <v>6.49</v>
      </c>
      <c r="F89" s="81">
        <v>0.25</v>
      </c>
      <c r="G89" s="81">
        <v>0.25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360</v>
      </c>
      <c r="C90" s="81">
        <v>65.28</v>
      </c>
      <c r="D90" s="81">
        <v>65.28</v>
      </c>
      <c r="E90" s="81">
        <v>6.49</v>
      </c>
      <c r="F90" s="81">
        <v>0.25</v>
      </c>
      <c r="G90" s="81">
        <v>0.25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362</v>
      </c>
      <c r="C91" s="81">
        <v>43.52</v>
      </c>
      <c r="D91" s="81">
        <v>43.52</v>
      </c>
      <c r="E91" s="81">
        <v>6.49</v>
      </c>
      <c r="F91" s="81">
        <v>0.25</v>
      </c>
      <c r="G91" s="81">
        <v>0.25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406</v>
      </c>
      <c r="C92" s="81">
        <v>65.28</v>
      </c>
      <c r="D92" s="81">
        <v>65.28</v>
      </c>
      <c r="E92" s="81">
        <v>6.49</v>
      </c>
      <c r="F92" s="81">
        <v>0.61</v>
      </c>
      <c r="G92" s="81">
        <v>0.61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366</v>
      </c>
      <c r="C93" s="81">
        <v>43.52</v>
      </c>
      <c r="D93" s="81">
        <v>43.52</v>
      </c>
      <c r="E93" s="81">
        <v>6.49</v>
      </c>
      <c r="F93" s="81">
        <v>0.25</v>
      </c>
      <c r="G93" s="81">
        <v>0.25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360</v>
      </c>
      <c r="C94" s="81">
        <v>65.28</v>
      </c>
      <c r="D94" s="81">
        <v>65.28</v>
      </c>
      <c r="E94" s="81">
        <v>6.49</v>
      </c>
      <c r="F94" s="81">
        <v>0.25</v>
      </c>
      <c r="G94" s="81">
        <v>0.25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362</v>
      </c>
      <c r="C95" s="81">
        <v>43.52</v>
      </c>
      <c r="D95" s="81">
        <v>43.52</v>
      </c>
      <c r="E95" s="81">
        <v>6.49</v>
      </c>
      <c r="F95" s="81">
        <v>0.25</v>
      </c>
      <c r="G95" s="81">
        <v>0.25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406</v>
      </c>
      <c r="C96" s="81">
        <v>65.28</v>
      </c>
      <c r="D96" s="81">
        <v>65.28</v>
      </c>
      <c r="E96" s="81">
        <v>6.49</v>
      </c>
      <c r="F96" s="81">
        <v>0.61</v>
      </c>
      <c r="G96" s="81">
        <v>0.61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366</v>
      </c>
      <c r="C97" s="81">
        <v>43.52</v>
      </c>
      <c r="D97" s="81">
        <v>43.52</v>
      </c>
      <c r="E97" s="81">
        <v>6.49</v>
      </c>
      <c r="F97" s="81">
        <v>0.25</v>
      </c>
      <c r="G97" s="81">
        <v>0.25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6.49</v>
      </c>
      <c r="F98" s="81">
        <v>0.35799999999999998</v>
      </c>
      <c r="G98" s="81">
        <v>0.35799999999999998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6.49</v>
      </c>
      <c r="F99" s="81">
        <v>0.61</v>
      </c>
      <c r="G99" s="81">
        <v>0.61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6.49</v>
      </c>
      <c r="F100" s="81">
        <v>0.25</v>
      </c>
      <c r="G100" s="81">
        <v>0.25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496374.84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125305.08</v>
      </c>
      <c r="D106" s="81">
        <v>98660.46</v>
      </c>
      <c r="E106" s="81">
        <v>26644.62</v>
      </c>
      <c r="F106" s="81">
        <v>0.79</v>
      </c>
      <c r="G106" s="81">
        <v>5.38</v>
      </c>
    </row>
    <row r="107" spans="1:11">
      <c r="A107" s="81" t="s">
        <v>378</v>
      </c>
      <c r="B107" s="81" t="s">
        <v>508</v>
      </c>
      <c r="C107" s="81">
        <v>158362.88</v>
      </c>
      <c r="D107" s="81">
        <v>125375.67999999999</v>
      </c>
      <c r="E107" s="81">
        <v>32987.19</v>
      </c>
      <c r="F107" s="81">
        <v>0.79</v>
      </c>
      <c r="G107" s="81">
        <v>5.42</v>
      </c>
    </row>
    <row r="108" spans="1:11">
      <c r="A108" s="81" t="s">
        <v>379</v>
      </c>
      <c r="B108" s="81" t="s">
        <v>508</v>
      </c>
      <c r="C108" s="81">
        <v>176187.92</v>
      </c>
      <c r="D108" s="81">
        <v>140713.41</v>
      </c>
      <c r="E108" s="81">
        <v>35474.51</v>
      </c>
      <c r="F108" s="81">
        <v>0.8</v>
      </c>
      <c r="G108" s="81">
        <v>4.8600000000000003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7796.99</v>
      </c>
      <c r="D126" s="81">
        <v>0.99</v>
      </c>
    </row>
    <row r="127" spans="1:4">
      <c r="A127" s="81" t="s">
        <v>404</v>
      </c>
      <c r="B127" s="81" t="s">
        <v>452</v>
      </c>
      <c r="C127" s="81">
        <v>4726.21</v>
      </c>
      <c r="D127" s="81">
        <v>0.99</v>
      </c>
    </row>
    <row r="128" spans="1:4">
      <c r="A128" s="81" t="s">
        <v>405</v>
      </c>
      <c r="B128" s="81" t="s">
        <v>452</v>
      </c>
      <c r="C128" s="81">
        <v>2845.6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7.34</v>
      </c>
      <c r="F131" s="81">
        <v>19209.240000000002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9.39</v>
      </c>
      <c r="F132" s="81">
        <v>24413.9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1388.3</v>
      </c>
      <c r="E133" s="81">
        <v>10.64</v>
      </c>
      <c r="F133" s="81">
        <v>24444.05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2920.34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32208.985499999999</v>
      </c>
      <c r="C143" s="81">
        <v>50.0184</v>
      </c>
      <c r="D143" s="81">
        <v>150.46680000000001</v>
      </c>
      <c r="E143" s="81">
        <v>0</v>
      </c>
      <c r="F143" s="81">
        <v>4.0000000000000002E-4</v>
      </c>
      <c r="G143" s="82">
        <v>1111280</v>
      </c>
      <c r="H143" s="81">
        <v>13249.0923</v>
      </c>
    </row>
    <row r="144" spans="1:8">
      <c r="A144" s="81" t="s">
        <v>517</v>
      </c>
      <c r="B144" s="81">
        <v>28865.7804</v>
      </c>
      <c r="C144" s="81">
        <v>45.279899999999998</v>
      </c>
      <c r="D144" s="81">
        <v>138.1277</v>
      </c>
      <c r="E144" s="81">
        <v>0</v>
      </c>
      <c r="F144" s="81">
        <v>4.0000000000000002E-4</v>
      </c>
      <c r="G144" s="82">
        <v>1020170</v>
      </c>
      <c r="H144" s="81">
        <v>11919.7083</v>
      </c>
    </row>
    <row r="145" spans="1:19">
      <c r="A145" s="81" t="s">
        <v>518</v>
      </c>
      <c r="B145" s="81">
        <v>32867.544900000001</v>
      </c>
      <c r="C145" s="81">
        <v>53.847000000000001</v>
      </c>
      <c r="D145" s="81">
        <v>173.84139999999999</v>
      </c>
      <c r="E145" s="81">
        <v>0</v>
      </c>
      <c r="F145" s="81">
        <v>5.0000000000000001E-4</v>
      </c>
      <c r="G145" s="82">
        <v>1284070</v>
      </c>
      <c r="H145" s="81">
        <v>13803.7291</v>
      </c>
    </row>
    <row r="146" spans="1:19">
      <c r="A146" s="81" t="s">
        <v>519</v>
      </c>
      <c r="B146" s="81">
        <v>30130.466899999999</v>
      </c>
      <c r="C146" s="81">
        <v>50.318300000000001</v>
      </c>
      <c r="D146" s="81">
        <v>166.2764</v>
      </c>
      <c r="E146" s="81">
        <v>0</v>
      </c>
      <c r="F146" s="81">
        <v>5.0000000000000001E-4</v>
      </c>
      <c r="G146" s="82">
        <v>1228250</v>
      </c>
      <c r="H146" s="81">
        <v>12750.8271</v>
      </c>
    </row>
    <row r="147" spans="1:19">
      <c r="A147" s="81" t="s">
        <v>286</v>
      </c>
      <c r="B147" s="81">
        <v>33999.401599999997</v>
      </c>
      <c r="C147" s="81">
        <v>57.273800000000001</v>
      </c>
      <c r="D147" s="81">
        <v>191.20359999999999</v>
      </c>
      <c r="E147" s="81">
        <v>0</v>
      </c>
      <c r="F147" s="81">
        <v>5.0000000000000001E-4</v>
      </c>
      <c r="G147" s="82">
        <v>1412400</v>
      </c>
      <c r="H147" s="81">
        <v>14438.1021</v>
      </c>
    </row>
    <row r="148" spans="1:19">
      <c r="A148" s="81" t="s">
        <v>520</v>
      </c>
      <c r="B148" s="81">
        <v>39133.184699999998</v>
      </c>
      <c r="C148" s="81">
        <v>66.048299999999998</v>
      </c>
      <c r="D148" s="81">
        <v>220.98830000000001</v>
      </c>
      <c r="E148" s="81">
        <v>0</v>
      </c>
      <c r="F148" s="81">
        <v>5.9999999999999995E-4</v>
      </c>
      <c r="G148" s="82">
        <v>1632420</v>
      </c>
      <c r="H148" s="81">
        <v>16630.974600000001</v>
      </c>
    </row>
    <row r="149" spans="1:19">
      <c r="A149" s="81" t="s">
        <v>521</v>
      </c>
      <c r="B149" s="81">
        <v>40103.905200000001</v>
      </c>
      <c r="C149" s="81">
        <v>67.703999999999994</v>
      </c>
      <c r="D149" s="81">
        <v>226.59559999999999</v>
      </c>
      <c r="E149" s="81">
        <v>0</v>
      </c>
      <c r="F149" s="81">
        <v>5.9999999999999995E-4</v>
      </c>
      <c r="G149" s="82">
        <v>1673850</v>
      </c>
      <c r="H149" s="81">
        <v>17045.2696</v>
      </c>
    </row>
    <row r="150" spans="1:19">
      <c r="A150" s="81" t="s">
        <v>522</v>
      </c>
      <c r="B150" s="81">
        <v>41455.285300000003</v>
      </c>
      <c r="C150" s="81">
        <v>69.982299999999995</v>
      </c>
      <c r="D150" s="81">
        <v>234.20869999999999</v>
      </c>
      <c r="E150" s="81">
        <v>0</v>
      </c>
      <c r="F150" s="81">
        <v>5.9999999999999995E-4</v>
      </c>
      <c r="G150" s="82">
        <v>1730080</v>
      </c>
      <c r="H150" s="81">
        <v>17619.329900000001</v>
      </c>
    </row>
    <row r="151" spans="1:19">
      <c r="A151" s="81" t="s">
        <v>523</v>
      </c>
      <c r="B151" s="81">
        <v>35593.507799999999</v>
      </c>
      <c r="C151" s="81">
        <v>60.057299999999998</v>
      </c>
      <c r="D151" s="81">
        <v>200.8783</v>
      </c>
      <c r="E151" s="81">
        <v>0</v>
      </c>
      <c r="F151" s="81">
        <v>5.0000000000000001E-4</v>
      </c>
      <c r="G151" s="82">
        <v>1483870</v>
      </c>
      <c r="H151" s="81">
        <v>15124.9746</v>
      </c>
    </row>
    <row r="152" spans="1:19">
      <c r="A152" s="81" t="s">
        <v>524</v>
      </c>
      <c r="B152" s="81">
        <v>32091.55</v>
      </c>
      <c r="C152" s="81">
        <v>53.716500000000003</v>
      </c>
      <c r="D152" s="81">
        <v>177.9898</v>
      </c>
      <c r="E152" s="81">
        <v>0</v>
      </c>
      <c r="F152" s="81">
        <v>5.0000000000000001E-4</v>
      </c>
      <c r="G152" s="82">
        <v>1314780</v>
      </c>
      <c r="H152" s="81">
        <v>13593.189200000001</v>
      </c>
    </row>
    <row r="153" spans="1:19">
      <c r="A153" s="81" t="s">
        <v>525</v>
      </c>
      <c r="B153" s="81">
        <v>30500.350600000002</v>
      </c>
      <c r="C153" s="81">
        <v>49.796399999999998</v>
      </c>
      <c r="D153" s="81">
        <v>160.0735</v>
      </c>
      <c r="E153" s="81">
        <v>0</v>
      </c>
      <c r="F153" s="81">
        <v>4.0000000000000002E-4</v>
      </c>
      <c r="G153" s="82">
        <v>1182370</v>
      </c>
      <c r="H153" s="81">
        <v>12792.115599999999</v>
      </c>
    </row>
    <row r="154" spans="1:19">
      <c r="A154" s="81" t="s">
        <v>526</v>
      </c>
      <c r="B154" s="81">
        <v>32481.308300000001</v>
      </c>
      <c r="C154" s="81">
        <v>49.9818</v>
      </c>
      <c r="D154" s="81">
        <v>148.4151</v>
      </c>
      <c r="E154" s="81">
        <v>0</v>
      </c>
      <c r="F154" s="81">
        <v>4.0000000000000002E-4</v>
      </c>
      <c r="G154" s="82">
        <v>1096100</v>
      </c>
      <c r="H154" s="81">
        <v>13314.6494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409431.27120000002</v>
      </c>
      <c r="C156" s="81">
        <v>674.02419999999995</v>
      </c>
      <c r="D156" s="81">
        <v>2189.0652</v>
      </c>
      <c r="E156" s="81">
        <v>0</v>
      </c>
      <c r="F156" s="81">
        <v>6.0000000000000001E-3</v>
      </c>
      <c r="G156" s="82">
        <v>16169600</v>
      </c>
      <c r="H156" s="81">
        <v>172281.96179999999</v>
      </c>
    </row>
    <row r="157" spans="1:19">
      <c r="A157" s="81" t="s">
        <v>528</v>
      </c>
      <c r="B157" s="81">
        <v>28865.7804</v>
      </c>
      <c r="C157" s="81">
        <v>45.279899999999998</v>
      </c>
      <c r="D157" s="81">
        <v>138.1277</v>
      </c>
      <c r="E157" s="81">
        <v>0</v>
      </c>
      <c r="F157" s="81">
        <v>4.0000000000000002E-4</v>
      </c>
      <c r="G157" s="82">
        <v>1020170</v>
      </c>
      <c r="H157" s="81">
        <v>11919.7083</v>
      </c>
    </row>
    <row r="158" spans="1:19">
      <c r="A158" s="81" t="s">
        <v>529</v>
      </c>
      <c r="B158" s="81">
        <v>41455.285300000003</v>
      </c>
      <c r="C158" s="81">
        <v>69.982299999999995</v>
      </c>
      <c r="D158" s="81">
        <v>234.20869999999999</v>
      </c>
      <c r="E158" s="81">
        <v>0</v>
      </c>
      <c r="F158" s="81">
        <v>5.9999999999999995E-4</v>
      </c>
      <c r="G158" s="82">
        <v>1730080</v>
      </c>
      <c r="H158" s="81">
        <v>17619.329900000001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134680000000</v>
      </c>
      <c r="C161" s="81">
        <v>126848.164</v>
      </c>
      <c r="D161" s="81" t="s">
        <v>578</v>
      </c>
      <c r="E161" s="81">
        <v>48247.487999999998</v>
      </c>
      <c r="F161" s="81">
        <v>51598.362999999998</v>
      </c>
      <c r="G161" s="81">
        <v>5935.8609999999999</v>
      </c>
      <c r="H161" s="81">
        <v>0</v>
      </c>
      <c r="I161" s="81">
        <v>21058.003000000001</v>
      </c>
      <c r="J161" s="81">
        <v>0</v>
      </c>
      <c r="K161" s="81">
        <v>8.4489999999999998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123639000000</v>
      </c>
      <c r="C162" s="81">
        <v>128931.84699999999</v>
      </c>
      <c r="D162" s="81" t="s">
        <v>579</v>
      </c>
      <c r="E162" s="81">
        <v>48247.487999999998</v>
      </c>
      <c r="F162" s="81">
        <v>51598.362999999998</v>
      </c>
      <c r="G162" s="81">
        <v>6113.7730000000001</v>
      </c>
      <c r="H162" s="81">
        <v>0</v>
      </c>
      <c r="I162" s="81">
        <v>22963.773000000001</v>
      </c>
      <c r="J162" s="81">
        <v>0</v>
      </c>
      <c r="K162" s="81">
        <v>8.4489999999999998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155622000000</v>
      </c>
      <c r="C163" s="81">
        <v>139685.35200000001</v>
      </c>
      <c r="D163" s="81" t="s">
        <v>580</v>
      </c>
      <c r="E163" s="81">
        <v>48247.487999999998</v>
      </c>
      <c r="F163" s="81">
        <v>50956.165000000001</v>
      </c>
      <c r="G163" s="81">
        <v>7393.8879999999999</v>
      </c>
      <c r="H163" s="81">
        <v>0</v>
      </c>
      <c r="I163" s="81">
        <v>33079.360999999997</v>
      </c>
      <c r="J163" s="81">
        <v>0</v>
      </c>
      <c r="K163" s="81">
        <v>8.4489999999999998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148856000000</v>
      </c>
      <c r="C164" s="81">
        <v>143857.546</v>
      </c>
      <c r="D164" s="81" t="s">
        <v>581</v>
      </c>
      <c r="E164" s="81">
        <v>48247.487999999998</v>
      </c>
      <c r="F164" s="81">
        <v>50956.165000000001</v>
      </c>
      <c r="G164" s="81">
        <v>8859.2819999999992</v>
      </c>
      <c r="H164" s="81">
        <v>0</v>
      </c>
      <c r="I164" s="81">
        <v>35786.161</v>
      </c>
      <c r="J164" s="81">
        <v>0</v>
      </c>
      <c r="K164" s="81">
        <v>8.4489999999999998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171175000000</v>
      </c>
      <c r="C165" s="81">
        <v>168977.19500000001</v>
      </c>
      <c r="D165" s="81" t="s">
        <v>582</v>
      </c>
      <c r="E165" s="81">
        <v>48247.487999999998</v>
      </c>
      <c r="F165" s="81">
        <v>50956.165000000001</v>
      </c>
      <c r="G165" s="81">
        <v>14006.234</v>
      </c>
      <c r="H165" s="81">
        <v>0</v>
      </c>
      <c r="I165" s="81">
        <v>55758.858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197840000000</v>
      </c>
      <c r="C166" s="81">
        <v>202578.34299999999</v>
      </c>
      <c r="D166" s="81" t="s">
        <v>583</v>
      </c>
      <c r="E166" s="81">
        <v>48247.487999999998</v>
      </c>
      <c r="F166" s="81">
        <v>50956.165000000001</v>
      </c>
      <c r="G166" s="81">
        <v>19061.917000000001</v>
      </c>
      <c r="H166" s="81">
        <v>0</v>
      </c>
      <c r="I166" s="81">
        <v>84304.323999999993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202860000000</v>
      </c>
      <c r="C167" s="81">
        <v>202632.587</v>
      </c>
      <c r="D167" s="81" t="s">
        <v>584</v>
      </c>
      <c r="E167" s="81">
        <v>48247.487999999998</v>
      </c>
      <c r="F167" s="81">
        <v>50956.165000000001</v>
      </c>
      <c r="G167" s="81">
        <v>18307.517</v>
      </c>
      <c r="H167" s="81">
        <v>0</v>
      </c>
      <c r="I167" s="81">
        <v>85112.967000000004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209676000000</v>
      </c>
      <c r="C168" s="81">
        <v>201789.079</v>
      </c>
      <c r="D168" s="81" t="s">
        <v>585</v>
      </c>
      <c r="E168" s="81">
        <v>48247.487999999998</v>
      </c>
      <c r="F168" s="81">
        <v>50956.165000000001</v>
      </c>
      <c r="G168" s="81">
        <v>18875.431</v>
      </c>
      <c r="H168" s="81">
        <v>0</v>
      </c>
      <c r="I168" s="81">
        <v>83701.544999999998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179837000000</v>
      </c>
      <c r="C169" s="81">
        <v>184051.467</v>
      </c>
      <c r="D169" s="81" t="s">
        <v>586</v>
      </c>
      <c r="E169" s="81">
        <v>48247.487999999998</v>
      </c>
      <c r="F169" s="81">
        <v>50956.165000000001</v>
      </c>
      <c r="G169" s="81">
        <v>16859.035</v>
      </c>
      <c r="H169" s="81">
        <v>0</v>
      </c>
      <c r="I169" s="81">
        <v>67980.328999999998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159343000000</v>
      </c>
      <c r="C170" s="81">
        <v>148912.44200000001</v>
      </c>
      <c r="D170" s="81" t="s">
        <v>587</v>
      </c>
      <c r="E170" s="81">
        <v>48247.487999999998</v>
      </c>
      <c r="F170" s="81">
        <v>50956.165000000001</v>
      </c>
      <c r="G170" s="81">
        <v>9717.9529999999995</v>
      </c>
      <c r="H170" s="81">
        <v>0</v>
      </c>
      <c r="I170" s="81">
        <v>39982.385999999999</v>
      </c>
      <c r="J170" s="81">
        <v>0</v>
      </c>
      <c r="K170" s="81">
        <v>8.4489999999999998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143296000000</v>
      </c>
      <c r="C171" s="81">
        <v>136343.049</v>
      </c>
      <c r="D171" s="81" t="s">
        <v>588</v>
      </c>
      <c r="E171" s="81">
        <v>48247.487999999998</v>
      </c>
      <c r="F171" s="81">
        <v>51598.362999999998</v>
      </c>
      <c r="G171" s="81">
        <v>7075.6530000000002</v>
      </c>
      <c r="H171" s="81">
        <v>0</v>
      </c>
      <c r="I171" s="81">
        <v>29413.095000000001</v>
      </c>
      <c r="J171" s="81">
        <v>0</v>
      </c>
      <c r="K171" s="81">
        <v>8.4489999999999998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132840000000</v>
      </c>
      <c r="C172" s="81">
        <v>129940.61500000001</v>
      </c>
      <c r="D172" s="81" t="s">
        <v>589</v>
      </c>
      <c r="E172" s="81">
        <v>48247.487999999998</v>
      </c>
      <c r="F172" s="81">
        <v>51598.362999999998</v>
      </c>
      <c r="G172" s="81">
        <v>5955.2669999999998</v>
      </c>
      <c r="H172" s="81">
        <v>0</v>
      </c>
      <c r="I172" s="81">
        <v>24122.383000000002</v>
      </c>
      <c r="J172" s="81">
        <v>0</v>
      </c>
      <c r="K172" s="81">
        <v>17.113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1959670000000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123639000000</v>
      </c>
      <c r="C175" s="81">
        <v>126848.164</v>
      </c>
      <c r="D175" s="81"/>
      <c r="E175" s="81">
        <v>48247.487999999998</v>
      </c>
      <c r="F175" s="81">
        <v>50956.165000000001</v>
      </c>
      <c r="G175" s="81">
        <v>5935.8609999999999</v>
      </c>
      <c r="H175" s="81">
        <v>0</v>
      </c>
      <c r="I175" s="81">
        <v>21058.003000000001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209676000000</v>
      </c>
      <c r="C176" s="81">
        <v>202632.587</v>
      </c>
      <c r="D176" s="81"/>
      <c r="E176" s="81">
        <v>48247.487999999998</v>
      </c>
      <c r="F176" s="81">
        <v>51598.362999999998</v>
      </c>
      <c r="G176" s="81">
        <v>19061.917000000001</v>
      </c>
      <c r="H176" s="81">
        <v>0</v>
      </c>
      <c r="I176" s="81">
        <v>85112.967000000004</v>
      </c>
      <c r="J176" s="81">
        <v>0</v>
      </c>
      <c r="K176" s="81">
        <v>17.113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55992.39</v>
      </c>
      <c r="C179" s="81">
        <v>3616.62</v>
      </c>
      <c r="D179" s="81">
        <v>0</v>
      </c>
      <c r="E179" s="81">
        <v>59609.01</v>
      </c>
    </row>
    <row r="180" spans="1:5">
      <c r="A180" s="81" t="s">
        <v>564</v>
      </c>
      <c r="B180" s="81">
        <v>11.24</v>
      </c>
      <c r="C180" s="81">
        <v>0.73</v>
      </c>
      <c r="D180" s="81">
        <v>0</v>
      </c>
      <c r="E180" s="81">
        <v>11.96</v>
      </c>
    </row>
    <row r="181" spans="1:5">
      <c r="A181" s="81" t="s">
        <v>565</v>
      </c>
      <c r="B181" s="81">
        <v>11.24</v>
      </c>
      <c r="C181" s="81">
        <v>0.73</v>
      </c>
      <c r="D181" s="81">
        <v>0</v>
      </c>
      <c r="E181" s="81">
        <v>11.96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81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2497.52</v>
      </c>
      <c r="C2" s="81">
        <v>501.29</v>
      </c>
      <c r="D2" s="81">
        <v>501.29</v>
      </c>
    </row>
    <row r="3" spans="1:7">
      <c r="A3" s="81" t="s">
        <v>312</v>
      </c>
      <c r="B3" s="81">
        <v>2497.52</v>
      </c>
      <c r="C3" s="81">
        <v>501.29</v>
      </c>
      <c r="D3" s="81">
        <v>501.29</v>
      </c>
    </row>
    <row r="4" spans="1:7">
      <c r="A4" s="81" t="s">
        <v>313</v>
      </c>
      <c r="B4" s="81">
        <v>6948.54</v>
      </c>
      <c r="C4" s="81">
        <v>1394.68</v>
      </c>
      <c r="D4" s="81">
        <v>1394.68</v>
      </c>
    </row>
    <row r="5" spans="1:7">
      <c r="A5" s="81" t="s">
        <v>314</v>
      </c>
      <c r="B5" s="81">
        <v>6948.54</v>
      </c>
      <c r="C5" s="81">
        <v>1394.68</v>
      </c>
      <c r="D5" s="81">
        <v>1394.68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604.07000000000005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352.41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42.94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102.85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1.1299999999999999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35.5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1857.95</v>
      </c>
      <c r="C28" s="81">
        <v>639.57000000000005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322</v>
      </c>
      <c r="C55" s="81">
        <v>0.3</v>
      </c>
      <c r="D55" s="81">
        <v>0.70399999999999996</v>
      </c>
      <c r="E55" s="81">
        <v>0.79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322</v>
      </c>
      <c r="C57" s="81">
        <v>0.3</v>
      </c>
      <c r="D57" s="81">
        <v>0.70399999999999996</v>
      </c>
      <c r="E57" s="81">
        <v>0.79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322</v>
      </c>
      <c r="C59" s="81">
        <v>0.3</v>
      </c>
      <c r="D59" s="81">
        <v>0.70399999999999996</v>
      </c>
      <c r="E59" s="81">
        <v>0.79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322</v>
      </c>
      <c r="C61" s="81">
        <v>0.3</v>
      </c>
      <c r="D61" s="81">
        <v>0.70399999999999996</v>
      </c>
      <c r="E61" s="81">
        <v>0.79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322</v>
      </c>
      <c r="C63" s="81">
        <v>0.3</v>
      </c>
      <c r="D63" s="81">
        <v>0.70399999999999996</v>
      </c>
      <c r="E63" s="81">
        <v>0.79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322</v>
      </c>
      <c r="C64" s="81">
        <v>0.3</v>
      </c>
      <c r="D64" s="81">
        <v>0.70399999999999996</v>
      </c>
      <c r="E64" s="81">
        <v>0.79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322</v>
      </c>
      <c r="C65" s="81">
        <v>0.3</v>
      </c>
      <c r="D65" s="81">
        <v>0.70399999999999996</v>
      </c>
      <c r="E65" s="81">
        <v>0.79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322</v>
      </c>
      <c r="C66" s="81">
        <v>0.3</v>
      </c>
      <c r="D66" s="81">
        <v>0.70399999999999996</v>
      </c>
      <c r="E66" s="81">
        <v>0.79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322</v>
      </c>
      <c r="C67" s="81">
        <v>0.3</v>
      </c>
      <c r="D67" s="81">
        <v>0.70399999999999996</v>
      </c>
      <c r="E67" s="81">
        <v>0.79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322</v>
      </c>
      <c r="C68" s="81">
        <v>0.3</v>
      </c>
      <c r="D68" s="81">
        <v>0.70399999999999996</v>
      </c>
      <c r="E68" s="81">
        <v>0.79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322</v>
      </c>
      <c r="C69" s="81">
        <v>0.3</v>
      </c>
      <c r="D69" s="81">
        <v>0.70399999999999996</v>
      </c>
      <c r="E69" s="81">
        <v>0.79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322</v>
      </c>
      <c r="C70" s="81">
        <v>0.3</v>
      </c>
      <c r="D70" s="81">
        <v>0.70399999999999996</v>
      </c>
      <c r="E70" s="81">
        <v>0.79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322</v>
      </c>
      <c r="C71" s="81">
        <v>0.3</v>
      </c>
      <c r="D71" s="81">
        <v>0.70399999999999996</v>
      </c>
      <c r="E71" s="81">
        <v>0.79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322</v>
      </c>
      <c r="C72" s="81">
        <v>0.3</v>
      </c>
      <c r="D72" s="81">
        <v>0.70399999999999996</v>
      </c>
      <c r="E72" s="81">
        <v>0.79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322</v>
      </c>
      <c r="C73" s="81">
        <v>0.3</v>
      </c>
      <c r="D73" s="81">
        <v>0.70399999999999996</v>
      </c>
      <c r="E73" s="81">
        <v>0.79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322</v>
      </c>
      <c r="C74" s="81">
        <v>0.3</v>
      </c>
      <c r="D74" s="81">
        <v>0.70399999999999996</v>
      </c>
      <c r="E74" s="81">
        <v>0.79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322</v>
      </c>
      <c r="C75" s="81">
        <v>0.3</v>
      </c>
      <c r="D75" s="81">
        <v>0.70399999999999996</v>
      </c>
      <c r="E75" s="81">
        <v>0.79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322</v>
      </c>
      <c r="C76" s="81">
        <v>0.3</v>
      </c>
      <c r="D76" s="81">
        <v>0.70399999999999996</v>
      </c>
      <c r="E76" s="81">
        <v>0.79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322</v>
      </c>
      <c r="C77" s="81">
        <v>0.3</v>
      </c>
      <c r="D77" s="81">
        <v>0.70399999999999996</v>
      </c>
      <c r="E77" s="81">
        <v>0.79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322</v>
      </c>
      <c r="C78" s="81">
        <v>0.3</v>
      </c>
      <c r="D78" s="81">
        <v>0.70399999999999996</v>
      </c>
      <c r="E78" s="81">
        <v>0.79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322</v>
      </c>
      <c r="C79" s="81">
        <v>0.3</v>
      </c>
      <c r="D79" s="81">
        <v>0.70399999999999996</v>
      </c>
      <c r="E79" s="81">
        <v>0.79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322</v>
      </c>
      <c r="C80" s="81">
        <v>0.3</v>
      </c>
      <c r="D80" s="81">
        <v>0.70399999999999996</v>
      </c>
      <c r="E80" s="81">
        <v>0.79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322</v>
      </c>
      <c r="C81" s="81">
        <v>0.3</v>
      </c>
      <c r="D81" s="81">
        <v>0.70399999999999996</v>
      </c>
      <c r="E81" s="81">
        <v>0.79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322</v>
      </c>
      <c r="C82" s="81">
        <v>0.3</v>
      </c>
      <c r="D82" s="81">
        <v>0.70399999999999996</v>
      </c>
      <c r="E82" s="81">
        <v>0.79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407</v>
      </c>
      <c r="C86" s="81">
        <v>65.28</v>
      </c>
      <c r="D86" s="81">
        <v>65.28</v>
      </c>
      <c r="E86" s="81">
        <v>3.18</v>
      </c>
      <c r="F86" s="81">
        <v>0.26200000000000001</v>
      </c>
      <c r="G86" s="81">
        <v>0.318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408</v>
      </c>
      <c r="C87" s="81">
        <v>43.52</v>
      </c>
      <c r="D87" s="81">
        <v>43.52</v>
      </c>
      <c r="E87" s="81">
        <v>3.18</v>
      </c>
      <c r="F87" s="81">
        <v>0.26200000000000001</v>
      </c>
      <c r="G87" s="81">
        <v>0.318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409</v>
      </c>
      <c r="C88" s="81">
        <v>65.28</v>
      </c>
      <c r="D88" s="81">
        <v>65.28</v>
      </c>
      <c r="E88" s="81">
        <v>3.18</v>
      </c>
      <c r="F88" s="81">
        <v>0.40200000000000002</v>
      </c>
      <c r="G88" s="81">
        <v>0.622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410</v>
      </c>
      <c r="C89" s="81">
        <v>43.52</v>
      </c>
      <c r="D89" s="81">
        <v>43.52</v>
      </c>
      <c r="E89" s="81">
        <v>3.18</v>
      </c>
      <c r="F89" s="81">
        <v>0.26200000000000001</v>
      </c>
      <c r="G89" s="81">
        <v>0.318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407</v>
      </c>
      <c r="C90" s="81">
        <v>65.28</v>
      </c>
      <c r="D90" s="81">
        <v>65.28</v>
      </c>
      <c r="E90" s="81">
        <v>3.18</v>
      </c>
      <c r="F90" s="81">
        <v>0.26200000000000001</v>
      </c>
      <c r="G90" s="81">
        <v>0.318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408</v>
      </c>
      <c r="C91" s="81">
        <v>43.52</v>
      </c>
      <c r="D91" s="81">
        <v>43.52</v>
      </c>
      <c r="E91" s="81">
        <v>3.18</v>
      </c>
      <c r="F91" s="81">
        <v>0.26200000000000001</v>
      </c>
      <c r="G91" s="81">
        <v>0.318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409</v>
      </c>
      <c r="C92" s="81">
        <v>65.28</v>
      </c>
      <c r="D92" s="81">
        <v>65.28</v>
      </c>
      <c r="E92" s="81">
        <v>3.18</v>
      </c>
      <c r="F92" s="81">
        <v>0.40200000000000002</v>
      </c>
      <c r="G92" s="81">
        <v>0.622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410</v>
      </c>
      <c r="C93" s="81">
        <v>43.52</v>
      </c>
      <c r="D93" s="81">
        <v>43.52</v>
      </c>
      <c r="E93" s="81">
        <v>3.18</v>
      </c>
      <c r="F93" s="81">
        <v>0.26200000000000001</v>
      </c>
      <c r="G93" s="81">
        <v>0.318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407</v>
      </c>
      <c r="C94" s="81">
        <v>65.28</v>
      </c>
      <c r="D94" s="81">
        <v>65.28</v>
      </c>
      <c r="E94" s="81">
        <v>3.18</v>
      </c>
      <c r="F94" s="81">
        <v>0.26200000000000001</v>
      </c>
      <c r="G94" s="81">
        <v>0.318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408</v>
      </c>
      <c r="C95" s="81">
        <v>43.52</v>
      </c>
      <c r="D95" s="81">
        <v>43.52</v>
      </c>
      <c r="E95" s="81">
        <v>3.18</v>
      </c>
      <c r="F95" s="81">
        <v>0.26200000000000001</v>
      </c>
      <c r="G95" s="81">
        <v>0.318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409</v>
      </c>
      <c r="C96" s="81">
        <v>65.28</v>
      </c>
      <c r="D96" s="81">
        <v>65.28</v>
      </c>
      <c r="E96" s="81">
        <v>3.18</v>
      </c>
      <c r="F96" s="81">
        <v>0.40200000000000002</v>
      </c>
      <c r="G96" s="81">
        <v>0.622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410</v>
      </c>
      <c r="C97" s="81">
        <v>43.52</v>
      </c>
      <c r="D97" s="81">
        <v>43.52</v>
      </c>
      <c r="E97" s="81">
        <v>3.18</v>
      </c>
      <c r="F97" s="81">
        <v>0.26200000000000001</v>
      </c>
      <c r="G97" s="81">
        <v>0.318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3.18</v>
      </c>
      <c r="F98" s="81">
        <v>0.30399999999999999</v>
      </c>
      <c r="G98" s="81">
        <v>0.40899999999999997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3.18</v>
      </c>
      <c r="F99" s="81">
        <v>0.40200000000000002</v>
      </c>
      <c r="G99" s="81">
        <v>0.622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3.18</v>
      </c>
      <c r="F100" s="81">
        <v>0.26200000000000001</v>
      </c>
      <c r="G100" s="81">
        <v>0.318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433810.49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125201.31</v>
      </c>
      <c r="D106" s="81">
        <v>96063.6</v>
      </c>
      <c r="E106" s="81">
        <v>29137.71</v>
      </c>
      <c r="F106" s="81">
        <v>0.77</v>
      </c>
      <c r="G106" s="81">
        <v>5.0599999999999996</v>
      </c>
    </row>
    <row r="107" spans="1:11">
      <c r="A107" s="81" t="s">
        <v>378</v>
      </c>
      <c r="B107" s="81" t="s">
        <v>508</v>
      </c>
      <c r="C107" s="81">
        <v>147367.57999999999</v>
      </c>
      <c r="D107" s="81">
        <v>113222.85</v>
      </c>
      <c r="E107" s="81">
        <v>34144.730000000003</v>
      </c>
      <c r="F107" s="81">
        <v>0.77</v>
      </c>
      <c r="G107" s="81">
        <v>5.07</v>
      </c>
    </row>
    <row r="108" spans="1:11">
      <c r="A108" s="81" t="s">
        <v>379</v>
      </c>
      <c r="B108" s="81" t="s">
        <v>508</v>
      </c>
      <c r="C108" s="81">
        <v>162090.12</v>
      </c>
      <c r="D108" s="81">
        <v>123193.99</v>
      </c>
      <c r="E108" s="81">
        <v>38896.129999999997</v>
      </c>
      <c r="F108" s="81">
        <v>0.76</v>
      </c>
      <c r="G108" s="81">
        <v>4.92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19074.25</v>
      </c>
      <c r="D126" s="81">
        <v>0.99</v>
      </c>
    </row>
    <row r="127" spans="1:4">
      <c r="A127" s="81" t="s">
        <v>404</v>
      </c>
      <c r="B127" s="81" t="s">
        <v>452</v>
      </c>
      <c r="C127" s="81">
        <v>17196.09</v>
      </c>
      <c r="D127" s="81">
        <v>0.99</v>
      </c>
    </row>
    <row r="128" spans="1:4">
      <c r="A128" s="81" t="s">
        <v>405</v>
      </c>
      <c r="B128" s="81" t="s">
        <v>452</v>
      </c>
      <c r="C128" s="81">
        <v>16307.81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6.92</v>
      </c>
      <c r="F131" s="81">
        <v>18111.36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8.17</v>
      </c>
      <c r="F132" s="81">
        <v>21383.14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1572.42</v>
      </c>
      <c r="E133" s="81">
        <v>8.76</v>
      </c>
      <c r="F133" s="81">
        <v>22794.83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2552.25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35933.480100000001</v>
      </c>
      <c r="C143" s="81">
        <v>60.3538</v>
      </c>
      <c r="D143" s="81">
        <v>136.12370000000001</v>
      </c>
      <c r="E143" s="81">
        <v>0</v>
      </c>
      <c r="F143" s="81">
        <v>5.0000000000000001E-4</v>
      </c>
      <c r="G143" s="81">
        <v>242056.52009999999</v>
      </c>
      <c r="H143" s="81">
        <v>14998.229799999999</v>
      </c>
    </row>
    <row r="144" spans="1:8">
      <c r="A144" s="81" t="s">
        <v>517</v>
      </c>
      <c r="B144" s="81">
        <v>30521.390500000001</v>
      </c>
      <c r="C144" s="81">
        <v>52.717500000000001</v>
      </c>
      <c r="D144" s="81">
        <v>122.7484</v>
      </c>
      <c r="E144" s="81">
        <v>0</v>
      </c>
      <c r="F144" s="81">
        <v>5.0000000000000001E-4</v>
      </c>
      <c r="G144" s="81">
        <v>218289.63990000001</v>
      </c>
      <c r="H144" s="81">
        <v>12873.551100000001</v>
      </c>
    </row>
    <row r="145" spans="1:19">
      <c r="A145" s="81" t="s">
        <v>518</v>
      </c>
      <c r="B145" s="81">
        <v>33462.476999999999</v>
      </c>
      <c r="C145" s="81">
        <v>61.009599999999999</v>
      </c>
      <c r="D145" s="81">
        <v>150.3227</v>
      </c>
      <c r="E145" s="81">
        <v>0</v>
      </c>
      <c r="F145" s="81">
        <v>5.9999999999999995E-4</v>
      </c>
      <c r="G145" s="81">
        <v>267362.20890000003</v>
      </c>
      <c r="H145" s="81">
        <v>14410.7142</v>
      </c>
    </row>
    <row r="146" spans="1:19">
      <c r="A146" s="81" t="s">
        <v>519</v>
      </c>
      <c r="B146" s="81">
        <v>30201.213599999999</v>
      </c>
      <c r="C146" s="81">
        <v>56.638100000000001</v>
      </c>
      <c r="D146" s="81">
        <v>143.39080000000001</v>
      </c>
      <c r="E146" s="81">
        <v>0</v>
      </c>
      <c r="F146" s="81">
        <v>5.0000000000000001E-4</v>
      </c>
      <c r="G146" s="81">
        <v>255049.0105</v>
      </c>
      <c r="H146" s="81">
        <v>13151.6571</v>
      </c>
    </row>
    <row r="147" spans="1:19">
      <c r="A147" s="81" t="s">
        <v>286</v>
      </c>
      <c r="B147" s="81">
        <v>32299.712500000001</v>
      </c>
      <c r="C147" s="81">
        <v>61.973100000000002</v>
      </c>
      <c r="D147" s="81">
        <v>160.2149</v>
      </c>
      <c r="E147" s="81">
        <v>0</v>
      </c>
      <c r="F147" s="81">
        <v>5.9999999999999995E-4</v>
      </c>
      <c r="G147" s="81">
        <v>284987.19290000002</v>
      </c>
      <c r="H147" s="81">
        <v>14194.738600000001</v>
      </c>
    </row>
    <row r="148" spans="1:19">
      <c r="A148" s="81" t="s">
        <v>520</v>
      </c>
      <c r="B148" s="81">
        <v>33799.494299999998</v>
      </c>
      <c r="C148" s="81">
        <v>65.117699999999999</v>
      </c>
      <c r="D148" s="81">
        <v>168.96270000000001</v>
      </c>
      <c r="E148" s="81">
        <v>0</v>
      </c>
      <c r="F148" s="81">
        <v>5.9999999999999995E-4</v>
      </c>
      <c r="G148" s="81">
        <v>300550.09379999997</v>
      </c>
      <c r="H148" s="81">
        <v>14878.4992</v>
      </c>
    </row>
    <row r="149" spans="1:19">
      <c r="A149" s="81" t="s">
        <v>521</v>
      </c>
      <c r="B149" s="81">
        <v>33910.880299999997</v>
      </c>
      <c r="C149" s="81">
        <v>65.339200000000005</v>
      </c>
      <c r="D149" s="81">
        <v>169.55369999999999</v>
      </c>
      <c r="E149" s="81">
        <v>0</v>
      </c>
      <c r="F149" s="81">
        <v>5.9999999999999995E-4</v>
      </c>
      <c r="G149" s="81">
        <v>301601.38900000002</v>
      </c>
      <c r="H149" s="81">
        <v>14928.174800000001</v>
      </c>
    </row>
    <row r="150" spans="1:19">
      <c r="A150" s="81" t="s">
        <v>522</v>
      </c>
      <c r="B150" s="81">
        <v>36135.357799999998</v>
      </c>
      <c r="C150" s="81">
        <v>69.629099999999994</v>
      </c>
      <c r="D150" s="81">
        <v>180.69460000000001</v>
      </c>
      <c r="E150" s="81">
        <v>0</v>
      </c>
      <c r="F150" s="81">
        <v>6.9999999999999999E-4</v>
      </c>
      <c r="G150" s="81">
        <v>321418.75939999998</v>
      </c>
      <c r="H150" s="81">
        <v>15907.7786</v>
      </c>
    </row>
    <row r="151" spans="1:19">
      <c r="A151" s="81" t="s">
        <v>523</v>
      </c>
      <c r="B151" s="81">
        <v>31913.587200000002</v>
      </c>
      <c r="C151" s="81">
        <v>61.430199999999999</v>
      </c>
      <c r="D151" s="81">
        <v>159.26990000000001</v>
      </c>
      <c r="E151" s="81">
        <v>0</v>
      </c>
      <c r="F151" s="81">
        <v>5.9999999999999995E-4</v>
      </c>
      <c r="G151" s="81">
        <v>283308.0638</v>
      </c>
      <c r="H151" s="81">
        <v>14043.328299999999</v>
      </c>
    </row>
    <row r="152" spans="1:19">
      <c r="A152" s="81" t="s">
        <v>524</v>
      </c>
      <c r="B152" s="81">
        <v>30955.805499999999</v>
      </c>
      <c r="C152" s="81">
        <v>58.403799999999997</v>
      </c>
      <c r="D152" s="81">
        <v>148.6919</v>
      </c>
      <c r="E152" s="81">
        <v>0</v>
      </c>
      <c r="F152" s="81">
        <v>5.0000000000000001E-4</v>
      </c>
      <c r="G152" s="81">
        <v>264481.30420000001</v>
      </c>
      <c r="H152" s="81">
        <v>13512.630800000001</v>
      </c>
    </row>
    <row r="153" spans="1:19">
      <c r="A153" s="81" t="s">
        <v>525</v>
      </c>
      <c r="B153" s="81">
        <v>31335.451099999998</v>
      </c>
      <c r="C153" s="81">
        <v>56.5381</v>
      </c>
      <c r="D153" s="81">
        <v>137.85849999999999</v>
      </c>
      <c r="E153" s="81">
        <v>0</v>
      </c>
      <c r="F153" s="81">
        <v>5.0000000000000001E-4</v>
      </c>
      <c r="G153" s="81">
        <v>245187.67939999999</v>
      </c>
      <c r="H153" s="81">
        <v>13439.9007</v>
      </c>
    </row>
    <row r="154" spans="1:19">
      <c r="A154" s="81" t="s">
        <v>526</v>
      </c>
      <c r="B154" s="81">
        <v>33665.962899999999</v>
      </c>
      <c r="C154" s="81">
        <v>57.831099999999999</v>
      </c>
      <c r="D154" s="81">
        <v>133.83709999999999</v>
      </c>
      <c r="E154" s="81">
        <v>0</v>
      </c>
      <c r="F154" s="81">
        <v>5.0000000000000001E-4</v>
      </c>
      <c r="G154" s="81">
        <v>238005.58749999999</v>
      </c>
      <c r="H154" s="81">
        <v>14170.5427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394134.81300000002</v>
      </c>
      <c r="C156" s="81">
        <v>726.98149999999998</v>
      </c>
      <c r="D156" s="81">
        <v>1811.6690000000001</v>
      </c>
      <c r="E156" s="81">
        <v>0</v>
      </c>
      <c r="F156" s="81">
        <v>6.7000000000000002E-3</v>
      </c>
      <c r="G156" s="82">
        <v>3222300</v>
      </c>
      <c r="H156" s="81">
        <v>170509.74600000001</v>
      </c>
    </row>
    <row r="157" spans="1:19">
      <c r="A157" s="81" t="s">
        <v>528</v>
      </c>
      <c r="B157" s="81">
        <v>30201.213599999999</v>
      </c>
      <c r="C157" s="81">
        <v>52.717500000000001</v>
      </c>
      <c r="D157" s="81">
        <v>122.7484</v>
      </c>
      <c r="E157" s="81">
        <v>0</v>
      </c>
      <c r="F157" s="81">
        <v>5.0000000000000001E-4</v>
      </c>
      <c r="G157" s="81">
        <v>218289.63990000001</v>
      </c>
      <c r="H157" s="81">
        <v>12873.551100000001</v>
      </c>
    </row>
    <row r="158" spans="1:19">
      <c r="A158" s="81" t="s">
        <v>529</v>
      </c>
      <c r="B158" s="81">
        <v>36135.357799999998</v>
      </c>
      <c r="C158" s="81">
        <v>69.629099999999994</v>
      </c>
      <c r="D158" s="81">
        <v>180.69460000000001</v>
      </c>
      <c r="E158" s="81">
        <v>0</v>
      </c>
      <c r="F158" s="81">
        <v>6.9999999999999999E-4</v>
      </c>
      <c r="G158" s="81">
        <v>321418.75939999998</v>
      </c>
      <c r="H158" s="81">
        <v>15907.7786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139567000000</v>
      </c>
      <c r="C161" s="81">
        <v>129499.216</v>
      </c>
      <c r="D161" s="81" t="s">
        <v>590</v>
      </c>
      <c r="E161" s="81">
        <v>48247.487999999998</v>
      </c>
      <c r="F161" s="81">
        <v>58341.440000000002</v>
      </c>
      <c r="G161" s="81">
        <v>5362.5519999999997</v>
      </c>
      <c r="H161" s="81">
        <v>0</v>
      </c>
      <c r="I161" s="81">
        <v>17482.561000000002</v>
      </c>
      <c r="J161" s="81">
        <v>0</v>
      </c>
      <c r="K161" s="81">
        <v>65.174000000000007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125864000000</v>
      </c>
      <c r="C162" s="81">
        <v>131436.52299999999</v>
      </c>
      <c r="D162" s="81" t="s">
        <v>591</v>
      </c>
      <c r="E162" s="81">
        <v>48247.487999999998</v>
      </c>
      <c r="F162" s="81">
        <v>58341.440000000002</v>
      </c>
      <c r="G162" s="81">
        <v>5362.5519999999997</v>
      </c>
      <c r="H162" s="81">
        <v>0</v>
      </c>
      <c r="I162" s="81">
        <v>19431.102999999999</v>
      </c>
      <c r="J162" s="81">
        <v>0</v>
      </c>
      <c r="K162" s="81">
        <v>53.94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154159000000</v>
      </c>
      <c r="C163" s="81">
        <v>131791.99100000001</v>
      </c>
      <c r="D163" s="81" t="s">
        <v>592</v>
      </c>
      <c r="E163" s="81">
        <v>48247.487999999998</v>
      </c>
      <c r="F163" s="81">
        <v>58341.440000000002</v>
      </c>
      <c r="G163" s="81">
        <v>5362.5519999999997</v>
      </c>
      <c r="H163" s="81">
        <v>0</v>
      </c>
      <c r="I163" s="81">
        <v>19810.402999999998</v>
      </c>
      <c r="J163" s="81">
        <v>0</v>
      </c>
      <c r="K163" s="81">
        <v>30.108000000000001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147059000000</v>
      </c>
      <c r="C164" s="81">
        <v>138023.82800000001</v>
      </c>
      <c r="D164" s="81" t="s">
        <v>593</v>
      </c>
      <c r="E164" s="81">
        <v>48247.487999999998</v>
      </c>
      <c r="F164" s="81">
        <v>50956.165000000001</v>
      </c>
      <c r="G164" s="81">
        <v>6637.6559999999999</v>
      </c>
      <c r="H164" s="81">
        <v>0</v>
      </c>
      <c r="I164" s="81">
        <v>32174.07</v>
      </c>
      <c r="J164" s="81">
        <v>0</v>
      </c>
      <c r="K164" s="81">
        <v>8.4489999999999998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164321000000</v>
      </c>
      <c r="C165" s="81">
        <v>154585.28599999999</v>
      </c>
      <c r="D165" s="81" t="s">
        <v>594</v>
      </c>
      <c r="E165" s="81">
        <v>48247.487999999998</v>
      </c>
      <c r="F165" s="81">
        <v>50956.165000000001</v>
      </c>
      <c r="G165" s="81">
        <v>10376.709000000001</v>
      </c>
      <c r="H165" s="81">
        <v>0</v>
      </c>
      <c r="I165" s="81">
        <v>44996.474000000002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173294000000</v>
      </c>
      <c r="C166" s="81">
        <v>164208.071</v>
      </c>
      <c r="D166" s="81" t="s">
        <v>595</v>
      </c>
      <c r="E166" s="81">
        <v>48247.487999999998</v>
      </c>
      <c r="F166" s="81">
        <v>50956.165000000001</v>
      </c>
      <c r="G166" s="81">
        <v>12095.896000000001</v>
      </c>
      <c r="H166" s="81">
        <v>0</v>
      </c>
      <c r="I166" s="81">
        <v>52900.072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173901000000</v>
      </c>
      <c r="C167" s="81">
        <v>180484.402</v>
      </c>
      <c r="D167" s="81" t="s">
        <v>596</v>
      </c>
      <c r="E167" s="81">
        <v>48247.487999999998</v>
      </c>
      <c r="F167" s="81">
        <v>50956.165000000001</v>
      </c>
      <c r="G167" s="81">
        <v>15490.991</v>
      </c>
      <c r="H167" s="81">
        <v>0</v>
      </c>
      <c r="I167" s="81">
        <v>65781.308000000005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185327000000</v>
      </c>
      <c r="C168" s="81">
        <v>165581.53099999999</v>
      </c>
      <c r="D168" s="81" t="s">
        <v>597</v>
      </c>
      <c r="E168" s="81">
        <v>48247.487999999998</v>
      </c>
      <c r="F168" s="81">
        <v>50956.165000000001</v>
      </c>
      <c r="G168" s="81">
        <v>12069.061</v>
      </c>
      <c r="H168" s="81">
        <v>0</v>
      </c>
      <c r="I168" s="81">
        <v>54300.368000000002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163353000000</v>
      </c>
      <c r="C169" s="81">
        <v>158773.91399999999</v>
      </c>
      <c r="D169" s="81" t="s">
        <v>598</v>
      </c>
      <c r="E169" s="81">
        <v>48247.487999999998</v>
      </c>
      <c r="F169" s="81">
        <v>50956.165000000001</v>
      </c>
      <c r="G169" s="81">
        <v>11463.379000000001</v>
      </c>
      <c r="H169" s="81">
        <v>0</v>
      </c>
      <c r="I169" s="81">
        <v>48098.432000000001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152497000000</v>
      </c>
      <c r="C170" s="81">
        <v>140671.32500000001</v>
      </c>
      <c r="D170" s="81" t="s">
        <v>599</v>
      </c>
      <c r="E170" s="81">
        <v>48247.487999999998</v>
      </c>
      <c r="F170" s="81">
        <v>51598.362999999998</v>
      </c>
      <c r="G170" s="81">
        <v>7070.2759999999998</v>
      </c>
      <c r="H170" s="81">
        <v>0</v>
      </c>
      <c r="I170" s="81">
        <v>33746.748</v>
      </c>
      <c r="J170" s="81">
        <v>0</v>
      </c>
      <c r="K170" s="81">
        <v>8.4489999999999998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141373000000</v>
      </c>
      <c r="C171" s="81">
        <v>131838.076</v>
      </c>
      <c r="D171" s="81" t="s">
        <v>600</v>
      </c>
      <c r="E171" s="81">
        <v>48247.487999999998</v>
      </c>
      <c r="F171" s="81">
        <v>58341.440000000002</v>
      </c>
      <c r="G171" s="81">
        <v>5362.5519999999997</v>
      </c>
      <c r="H171" s="81">
        <v>0</v>
      </c>
      <c r="I171" s="81">
        <v>19844.861000000001</v>
      </c>
      <c r="J171" s="81">
        <v>0</v>
      </c>
      <c r="K171" s="81">
        <v>41.734000000000002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137232000000</v>
      </c>
      <c r="C172" s="81">
        <v>133763.07699999999</v>
      </c>
      <c r="D172" s="81" t="s">
        <v>601</v>
      </c>
      <c r="E172" s="81">
        <v>48247.487999999998</v>
      </c>
      <c r="F172" s="81">
        <v>58341.440000000002</v>
      </c>
      <c r="G172" s="81">
        <v>5362.5519999999997</v>
      </c>
      <c r="H172" s="81">
        <v>0</v>
      </c>
      <c r="I172" s="81">
        <v>21707.901999999998</v>
      </c>
      <c r="J172" s="81">
        <v>0</v>
      </c>
      <c r="K172" s="81">
        <v>103.69499999999999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1857950000000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125864000000</v>
      </c>
      <c r="C175" s="81">
        <v>129499.216</v>
      </c>
      <c r="D175" s="81"/>
      <c r="E175" s="81">
        <v>48247.487999999998</v>
      </c>
      <c r="F175" s="81">
        <v>50956.165000000001</v>
      </c>
      <c r="G175" s="81">
        <v>5362.5519999999997</v>
      </c>
      <c r="H175" s="81">
        <v>0</v>
      </c>
      <c r="I175" s="81">
        <v>17482.561000000002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185327000000</v>
      </c>
      <c r="C176" s="81">
        <v>180484.402</v>
      </c>
      <c r="D176" s="81"/>
      <c r="E176" s="81">
        <v>48247.487999999998</v>
      </c>
      <c r="F176" s="81">
        <v>58341.440000000002</v>
      </c>
      <c r="G176" s="81">
        <v>15490.991</v>
      </c>
      <c r="H176" s="81">
        <v>0</v>
      </c>
      <c r="I176" s="81">
        <v>65781.308000000005</v>
      </c>
      <c r="J176" s="81">
        <v>0</v>
      </c>
      <c r="K176" s="81">
        <v>103.69499999999999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51436.639999999999</v>
      </c>
      <c r="C179" s="81">
        <v>6134.54</v>
      </c>
      <c r="D179" s="81">
        <v>0</v>
      </c>
      <c r="E179" s="81">
        <v>57571.18</v>
      </c>
    </row>
    <row r="180" spans="1:5">
      <c r="A180" s="81" t="s">
        <v>564</v>
      </c>
      <c r="B180" s="81">
        <v>10.32</v>
      </c>
      <c r="C180" s="81">
        <v>1.23</v>
      </c>
      <c r="D180" s="81">
        <v>0</v>
      </c>
      <c r="E180" s="81">
        <v>11.56</v>
      </c>
    </row>
    <row r="181" spans="1:5">
      <c r="A181" s="81" t="s">
        <v>565</v>
      </c>
      <c r="B181" s="81">
        <v>10.32</v>
      </c>
      <c r="C181" s="81">
        <v>1.23</v>
      </c>
      <c r="D181" s="81">
        <v>0</v>
      </c>
      <c r="E181" s="81">
        <v>11.56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81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1969.24</v>
      </c>
      <c r="C2" s="81">
        <v>395.26</v>
      </c>
      <c r="D2" s="81">
        <v>395.26</v>
      </c>
    </row>
    <row r="3" spans="1:7">
      <c r="A3" s="81" t="s">
        <v>312</v>
      </c>
      <c r="B3" s="81">
        <v>1969.24</v>
      </c>
      <c r="C3" s="81">
        <v>395.26</v>
      </c>
      <c r="D3" s="81">
        <v>395.26</v>
      </c>
    </row>
    <row r="4" spans="1:7">
      <c r="A4" s="81" t="s">
        <v>313</v>
      </c>
      <c r="B4" s="81">
        <v>5564.64</v>
      </c>
      <c r="C4" s="81">
        <v>1116.9100000000001</v>
      </c>
      <c r="D4" s="81">
        <v>1116.9100000000001</v>
      </c>
    </row>
    <row r="5" spans="1:7">
      <c r="A5" s="81" t="s">
        <v>314</v>
      </c>
      <c r="B5" s="81">
        <v>5564.64</v>
      </c>
      <c r="C5" s="81">
        <v>1116.9100000000001</v>
      </c>
      <c r="D5" s="81">
        <v>1116.9100000000001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229.91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215.54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42.93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86.94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0.54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34.770000000000003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1704.56</v>
      </c>
      <c r="C28" s="81">
        <v>264.68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322</v>
      </c>
      <c r="C55" s="81">
        <v>0.3</v>
      </c>
      <c r="D55" s="81">
        <v>0.70399999999999996</v>
      </c>
      <c r="E55" s="81">
        <v>0.79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322</v>
      </c>
      <c r="C57" s="81">
        <v>0.3</v>
      </c>
      <c r="D57" s="81">
        <v>0.70399999999999996</v>
      </c>
      <c r="E57" s="81">
        <v>0.79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322</v>
      </c>
      <c r="C59" s="81">
        <v>0.3</v>
      </c>
      <c r="D59" s="81">
        <v>0.70399999999999996</v>
      </c>
      <c r="E59" s="81">
        <v>0.79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322</v>
      </c>
      <c r="C61" s="81">
        <v>0.3</v>
      </c>
      <c r="D61" s="81">
        <v>0.70399999999999996</v>
      </c>
      <c r="E61" s="81">
        <v>0.79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322</v>
      </c>
      <c r="C63" s="81">
        <v>0.3</v>
      </c>
      <c r="D63" s="81">
        <v>0.70399999999999996</v>
      </c>
      <c r="E63" s="81">
        <v>0.79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322</v>
      </c>
      <c r="C64" s="81">
        <v>0.3</v>
      </c>
      <c r="D64" s="81">
        <v>0.70399999999999996</v>
      </c>
      <c r="E64" s="81">
        <v>0.79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322</v>
      </c>
      <c r="C65" s="81">
        <v>0.3</v>
      </c>
      <c r="D65" s="81">
        <v>0.70399999999999996</v>
      </c>
      <c r="E65" s="81">
        <v>0.79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322</v>
      </c>
      <c r="C66" s="81">
        <v>0.3</v>
      </c>
      <c r="D66" s="81">
        <v>0.70399999999999996</v>
      </c>
      <c r="E66" s="81">
        <v>0.79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322</v>
      </c>
      <c r="C67" s="81">
        <v>0.3</v>
      </c>
      <c r="D67" s="81">
        <v>0.70399999999999996</v>
      </c>
      <c r="E67" s="81">
        <v>0.79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322</v>
      </c>
      <c r="C68" s="81">
        <v>0.3</v>
      </c>
      <c r="D68" s="81">
        <v>0.70399999999999996</v>
      </c>
      <c r="E68" s="81">
        <v>0.79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322</v>
      </c>
      <c r="C69" s="81">
        <v>0.3</v>
      </c>
      <c r="D69" s="81">
        <v>0.70399999999999996</v>
      </c>
      <c r="E69" s="81">
        <v>0.79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322</v>
      </c>
      <c r="C70" s="81">
        <v>0.3</v>
      </c>
      <c r="D70" s="81">
        <v>0.70399999999999996</v>
      </c>
      <c r="E70" s="81">
        <v>0.79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322</v>
      </c>
      <c r="C71" s="81">
        <v>0.3</v>
      </c>
      <c r="D71" s="81">
        <v>0.70399999999999996</v>
      </c>
      <c r="E71" s="81">
        <v>0.79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322</v>
      </c>
      <c r="C72" s="81">
        <v>0.3</v>
      </c>
      <c r="D72" s="81">
        <v>0.70399999999999996</v>
      </c>
      <c r="E72" s="81">
        <v>0.79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322</v>
      </c>
      <c r="C73" s="81">
        <v>0.3</v>
      </c>
      <c r="D73" s="81">
        <v>0.70399999999999996</v>
      </c>
      <c r="E73" s="81">
        <v>0.79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322</v>
      </c>
      <c r="C74" s="81">
        <v>0.3</v>
      </c>
      <c r="D74" s="81">
        <v>0.70399999999999996</v>
      </c>
      <c r="E74" s="81">
        <v>0.79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322</v>
      </c>
      <c r="C75" s="81">
        <v>0.3</v>
      </c>
      <c r="D75" s="81">
        <v>0.70399999999999996</v>
      </c>
      <c r="E75" s="81">
        <v>0.79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322</v>
      </c>
      <c r="C76" s="81">
        <v>0.3</v>
      </c>
      <c r="D76" s="81">
        <v>0.70399999999999996</v>
      </c>
      <c r="E76" s="81">
        <v>0.79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322</v>
      </c>
      <c r="C77" s="81">
        <v>0.3</v>
      </c>
      <c r="D77" s="81">
        <v>0.70399999999999996</v>
      </c>
      <c r="E77" s="81">
        <v>0.79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322</v>
      </c>
      <c r="C78" s="81">
        <v>0.3</v>
      </c>
      <c r="D78" s="81">
        <v>0.70399999999999996</v>
      </c>
      <c r="E78" s="81">
        <v>0.79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322</v>
      </c>
      <c r="C79" s="81">
        <v>0.3</v>
      </c>
      <c r="D79" s="81">
        <v>0.70399999999999996</v>
      </c>
      <c r="E79" s="81">
        <v>0.79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322</v>
      </c>
      <c r="C80" s="81">
        <v>0.3</v>
      </c>
      <c r="D80" s="81">
        <v>0.70399999999999996</v>
      </c>
      <c r="E80" s="81">
        <v>0.79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322</v>
      </c>
      <c r="C81" s="81">
        <v>0.3</v>
      </c>
      <c r="D81" s="81">
        <v>0.70399999999999996</v>
      </c>
      <c r="E81" s="81">
        <v>0.79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322</v>
      </c>
      <c r="C82" s="81">
        <v>0.3</v>
      </c>
      <c r="D82" s="81">
        <v>0.70399999999999996</v>
      </c>
      <c r="E82" s="81">
        <v>0.79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407</v>
      </c>
      <c r="C86" s="81">
        <v>65.28</v>
      </c>
      <c r="D86" s="81">
        <v>65.28</v>
      </c>
      <c r="E86" s="81">
        <v>3.18</v>
      </c>
      <c r="F86" s="81">
        <v>0.26200000000000001</v>
      </c>
      <c r="G86" s="81">
        <v>0.318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408</v>
      </c>
      <c r="C87" s="81">
        <v>43.52</v>
      </c>
      <c r="D87" s="81">
        <v>43.52</v>
      </c>
      <c r="E87" s="81">
        <v>3.18</v>
      </c>
      <c r="F87" s="81">
        <v>0.26200000000000001</v>
      </c>
      <c r="G87" s="81">
        <v>0.318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409</v>
      </c>
      <c r="C88" s="81">
        <v>65.28</v>
      </c>
      <c r="D88" s="81">
        <v>65.28</v>
      </c>
      <c r="E88" s="81">
        <v>3.18</v>
      </c>
      <c r="F88" s="81">
        <v>0.40200000000000002</v>
      </c>
      <c r="G88" s="81">
        <v>0.622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410</v>
      </c>
      <c r="C89" s="81">
        <v>43.52</v>
      </c>
      <c r="D89" s="81">
        <v>43.52</v>
      </c>
      <c r="E89" s="81">
        <v>3.18</v>
      </c>
      <c r="F89" s="81">
        <v>0.26200000000000001</v>
      </c>
      <c r="G89" s="81">
        <v>0.318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407</v>
      </c>
      <c r="C90" s="81">
        <v>65.28</v>
      </c>
      <c r="D90" s="81">
        <v>65.28</v>
      </c>
      <c r="E90" s="81">
        <v>3.18</v>
      </c>
      <c r="F90" s="81">
        <v>0.26200000000000001</v>
      </c>
      <c r="G90" s="81">
        <v>0.318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408</v>
      </c>
      <c r="C91" s="81">
        <v>43.52</v>
      </c>
      <c r="D91" s="81">
        <v>43.52</v>
      </c>
      <c r="E91" s="81">
        <v>3.18</v>
      </c>
      <c r="F91" s="81">
        <v>0.26200000000000001</v>
      </c>
      <c r="G91" s="81">
        <v>0.318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409</v>
      </c>
      <c r="C92" s="81">
        <v>65.28</v>
      </c>
      <c r="D92" s="81">
        <v>65.28</v>
      </c>
      <c r="E92" s="81">
        <v>3.18</v>
      </c>
      <c r="F92" s="81">
        <v>0.40200000000000002</v>
      </c>
      <c r="G92" s="81">
        <v>0.622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410</v>
      </c>
      <c r="C93" s="81">
        <v>43.52</v>
      </c>
      <c r="D93" s="81">
        <v>43.52</v>
      </c>
      <c r="E93" s="81">
        <v>3.18</v>
      </c>
      <c r="F93" s="81">
        <v>0.26200000000000001</v>
      </c>
      <c r="G93" s="81">
        <v>0.318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407</v>
      </c>
      <c r="C94" s="81">
        <v>65.28</v>
      </c>
      <c r="D94" s="81">
        <v>65.28</v>
      </c>
      <c r="E94" s="81">
        <v>3.18</v>
      </c>
      <c r="F94" s="81">
        <v>0.26200000000000001</v>
      </c>
      <c r="G94" s="81">
        <v>0.318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408</v>
      </c>
      <c r="C95" s="81">
        <v>43.52</v>
      </c>
      <c r="D95" s="81">
        <v>43.52</v>
      </c>
      <c r="E95" s="81">
        <v>3.18</v>
      </c>
      <c r="F95" s="81">
        <v>0.26200000000000001</v>
      </c>
      <c r="G95" s="81">
        <v>0.318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409</v>
      </c>
      <c r="C96" s="81">
        <v>65.28</v>
      </c>
      <c r="D96" s="81">
        <v>65.28</v>
      </c>
      <c r="E96" s="81">
        <v>3.18</v>
      </c>
      <c r="F96" s="81">
        <v>0.40200000000000002</v>
      </c>
      <c r="G96" s="81">
        <v>0.622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410</v>
      </c>
      <c r="C97" s="81">
        <v>43.52</v>
      </c>
      <c r="D97" s="81">
        <v>43.52</v>
      </c>
      <c r="E97" s="81">
        <v>3.18</v>
      </c>
      <c r="F97" s="81">
        <v>0.26200000000000001</v>
      </c>
      <c r="G97" s="81">
        <v>0.318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3.18</v>
      </c>
      <c r="F98" s="81">
        <v>0.30399999999999999</v>
      </c>
      <c r="G98" s="81">
        <v>0.40899999999999997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3.18</v>
      </c>
      <c r="F99" s="81">
        <v>0.40200000000000002</v>
      </c>
      <c r="G99" s="81">
        <v>0.622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3.18</v>
      </c>
      <c r="F100" s="81">
        <v>0.26200000000000001</v>
      </c>
      <c r="G100" s="81">
        <v>0.318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409912.13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104988.28</v>
      </c>
      <c r="D106" s="81">
        <v>83849.440000000002</v>
      </c>
      <c r="E106" s="81">
        <v>21138.84</v>
      </c>
      <c r="F106" s="81">
        <v>0.8</v>
      </c>
      <c r="G106" s="81">
        <v>5.58</v>
      </c>
    </row>
    <row r="107" spans="1:11">
      <c r="A107" s="81" t="s">
        <v>378</v>
      </c>
      <c r="B107" s="81" t="s">
        <v>508</v>
      </c>
      <c r="C107" s="81">
        <v>128303.01</v>
      </c>
      <c r="D107" s="81">
        <v>102469.88</v>
      </c>
      <c r="E107" s="81">
        <v>25833.14</v>
      </c>
      <c r="F107" s="81">
        <v>0.8</v>
      </c>
      <c r="G107" s="81">
        <v>5.58</v>
      </c>
    </row>
    <row r="108" spans="1:11">
      <c r="A108" s="81" t="s">
        <v>379</v>
      </c>
      <c r="B108" s="81" t="s">
        <v>508</v>
      </c>
      <c r="C108" s="81">
        <v>127382.99</v>
      </c>
      <c r="D108" s="81">
        <v>101735.09</v>
      </c>
      <c r="E108" s="81">
        <v>25647.89</v>
      </c>
      <c r="F108" s="81">
        <v>0.8</v>
      </c>
      <c r="G108" s="81">
        <v>5.59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5647.88</v>
      </c>
      <c r="D126" s="81">
        <v>0.99</v>
      </c>
    </row>
    <row r="127" spans="1:4">
      <c r="A127" s="81" t="s">
        <v>404</v>
      </c>
      <c r="B127" s="81" t="s">
        <v>452</v>
      </c>
      <c r="C127" s="81">
        <v>3457.74</v>
      </c>
      <c r="D127" s="81">
        <v>0.99</v>
      </c>
    </row>
    <row r="128" spans="1:4">
      <c r="A128" s="81" t="s">
        <v>405</v>
      </c>
      <c r="B128" s="81" t="s">
        <v>452</v>
      </c>
      <c r="C128" s="81">
        <v>3546.22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6.34</v>
      </c>
      <c r="F131" s="81">
        <v>16604.73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7.75</v>
      </c>
      <c r="F132" s="81">
        <v>20292.14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1572.42</v>
      </c>
      <c r="E133" s="81">
        <v>7.7</v>
      </c>
      <c r="F133" s="81">
        <v>20146.63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2411.65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14211.007799999999</v>
      </c>
      <c r="C143" s="81">
        <v>12.305199999999999</v>
      </c>
      <c r="D143" s="81">
        <v>106.8111</v>
      </c>
      <c r="E143" s="81">
        <v>0</v>
      </c>
      <c r="F143" s="81">
        <v>1E-4</v>
      </c>
      <c r="G143" s="81">
        <v>644395.62970000005</v>
      </c>
      <c r="H143" s="81">
        <v>5244.3301000000001</v>
      </c>
    </row>
    <row r="144" spans="1:8">
      <c r="A144" s="81" t="s">
        <v>517</v>
      </c>
      <c r="B144" s="81">
        <v>12396.5532</v>
      </c>
      <c r="C144" s="81">
        <v>10.7165</v>
      </c>
      <c r="D144" s="81">
        <v>96.319299999999998</v>
      </c>
      <c r="E144" s="81">
        <v>0</v>
      </c>
      <c r="F144" s="81">
        <v>0</v>
      </c>
      <c r="G144" s="81">
        <v>581111.19480000006</v>
      </c>
      <c r="H144" s="81">
        <v>4584.3342000000002</v>
      </c>
    </row>
    <row r="145" spans="1:19">
      <c r="A145" s="81" t="s">
        <v>518</v>
      </c>
      <c r="B145" s="81">
        <v>14240.127500000001</v>
      </c>
      <c r="C145" s="81">
        <v>12.2859</v>
      </c>
      <c r="D145" s="81">
        <v>114.9888</v>
      </c>
      <c r="E145" s="81">
        <v>0</v>
      </c>
      <c r="F145" s="81">
        <v>1E-4</v>
      </c>
      <c r="G145" s="81">
        <v>693765.03359999997</v>
      </c>
      <c r="H145" s="81">
        <v>5279.3584000000001</v>
      </c>
    </row>
    <row r="146" spans="1:19">
      <c r="A146" s="81" t="s">
        <v>519</v>
      </c>
      <c r="B146" s="81">
        <v>12633.6543</v>
      </c>
      <c r="C146" s="81">
        <v>10.8703</v>
      </c>
      <c r="D146" s="81">
        <v>107.31910000000001</v>
      </c>
      <c r="E146" s="81">
        <v>0</v>
      </c>
      <c r="F146" s="81">
        <v>1E-4</v>
      </c>
      <c r="G146" s="81">
        <v>647511.75780000002</v>
      </c>
      <c r="H146" s="81">
        <v>4699.9553999999998</v>
      </c>
    </row>
    <row r="147" spans="1:19">
      <c r="A147" s="81" t="s">
        <v>286</v>
      </c>
      <c r="B147" s="81">
        <v>13455.1294</v>
      </c>
      <c r="C147" s="81">
        <v>11.5535</v>
      </c>
      <c r="D147" s="81">
        <v>118.51260000000001</v>
      </c>
      <c r="E147" s="81">
        <v>0</v>
      </c>
      <c r="F147" s="81">
        <v>1E-4</v>
      </c>
      <c r="G147" s="81">
        <v>715063.28209999995</v>
      </c>
      <c r="H147" s="81">
        <v>5018.4201999999996</v>
      </c>
    </row>
    <row r="148" spans="1:19">
      <c r="A148" s="81" t="s">
        <v>520</v>
      </c>
      <c r="B148" s="81">
        <v>13321.982900000001</v>
      </c>
      <c r="C148" s="81">
        <v>11.422499999999999</v>
      </c>
      <c r="D148" s="81">
        <v>120.33069999999999</v>
      </c>
      <c r="E148" s="81">
        <v>0</v>
      </c>
      <c r="F148" s="81">
        <v>1E-4</v>
      </c>
      <c r="G148" s="81">
        <v>726043.43949999998</v>
      </c>
      <c r="H148" s="81">
        <v>4977.8849</v>
      </c>
    </row>
    <row r="149" spans="1:19">
      <c r="A149" s="81" t="s">
        <v>521</v>
      </c>
      <c r="B149" s="81">
        <v>13227.7691</v>
      </c>
      <c r="C149" s="81">
        <v>11.3293</v>
      </c>
      <c r="D149" s="81">
        <v>121.6934</v>
      </c>
      <c r="E149" s="81">
        <v>0</v>
      </c>
      <c r="F149" s="81">
        <v>1E-4</v>
      </c>
      <c r="G149" s="81">
        <v>734273.51919999998</v>
      </c>
      <c r="H149" s="81">
        <v>4949.4350000000004</v>
      </c>
    </row>
    <row r="150" spans="1:19">
      <c r="A150" s="81" t="s">
        <v>522</v>
      </c>
      <c r="B150" s="81">
        <v>14760.0856</v>
      </c>
      <c r="C150" s="81">
        <v>12.6417</v>
      </c>
      <c r="D150" s="81">
        <v>135.79419999999999</v>
      </c>
      <c r="E150" s="81">
        <v>0</v>
      </c>
      <c r="F150" s="81">
        <v>1E-4</v>
      </c>
      <c r="G150" s="81">
        <v>819354.44330000004</v>
      </c>
      <c r="H150" s="81">
        <v>5522.7930999999999</v>
      </c>
    </row>
    <row r="151" spans="1:19">
      <c r="A151" s="81" t="s">
        <v>523</v>
      </c>
      <c r="B151" s="81">
        <v>13142.8472</v>
      </c>
      <c r="C151" s="81">
        <v>11.26</v>
      </c>
      <c r="D151" s="81">
        <v>120.3103</v>
      </c>
      <c r="E151" s="81">
        <v>0</v>
      </c>
      <c r="F151" s="81">
        <v>1E-4</v>
      </c>
      <c r="G151" s="81">
        <v>725925.68960000004</v>
      </c>
      <c r="H151" s="81">
        <v>4915.8234000000002</v>
      </c>
    </row>
    <row r="152" spans="1:19">
      <c r="A152" s="81" t="s">
        <v>524</v>
      </c>
      <c r="B152" s="81">
        <v>13235.095600000001</v>
      </c>
      <c r="C152" s="81">
        <v>11.353</v>
      </c>
      <c r="D152" s="81">
        <v>118.64619999999999</v>
      </c>
      <c r="E152" s="81">
        <v>0</v>
      </c>
      <c r="F152" s="81">
        <v>1E-4</v>
      </c>
      <c r="G152" s="81">
        <v>715876.75190000003</v>
      </c>
      <c r="H152" s="81">
        <v>4942.6737999999996</v>
      </c>
    </row>
    <row r="153" spans="1:19">
      <c r="A153" s="81" t="s">
        <v>525</v>
      </c>
      <c r="B153" s="81">
        <v>13157.1644</v>
      </c>
      <c r="C153" s="81">
        <v>11.327</v>
      </c>
      <c r="D153" s="81">
        <v>110.6444</v>
      </c>
      <c r="E153" s="81">
        <v>0</v>
      </c>
      <c r="F153" s="81">
        <v>1E-4</v>
      </c>
      <c r="G153" s="81">
        <v>667570.74289999995</v>
      </c>
      <c r="H153" s="81">
        <v>4891.2884000000004</v>
      </c>
    </row>
    <row r="154" spans="1:19">
      <c r="A154" s="81" t="s">
        <v>526</v>
      </c>
      <c r="B154" s="81">
        <v>13742.582700000001</v>
      </c>
      <c r="C154" s="81">
        <v>11.8817</v>
      </c>
      <c r="D154" s="81">
        <v>106.4979</v>
      </c>
      <c r="E154" s="81">
        <v>0</v>
      </c>
      <c r="F154" s="81">
        <v>1E-4</v>
      </c>
      <c r="G154" s="81">
        <v>642519.31389999995</v>
      </c>
      <c r="H154" s="81">
        <v>5081.2518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161523.99979999999</v>
      </c>
      <c r="C156" s="81">
        <v>138.94649999999999</v>
      </c>
      <c r="D156" s="81">
        <v>1377.8679999999999</v>
      </c>
      <c r="E156" s="81">
        <v>0</v>
      </c>
      <c r="F156" s="81">
        <v>5.9999999999999995E-4</v>
      </c>
      <c r="G156" s="82">
        <v>8313410</v>
      </c>
      <c r="H156" s="81">
        <v>60107.548699999999</v>
      </c>
    </row>
    <row r="157" spans="1:19">
      <c r="A157" s="81" t="s">
        <v>528</v>
      </c>
      <c r="B157" s="81">
        <v>12396.5532</v>
      </c>
      <c r="C157" s="81">
        <v>10.7165</v>
      </c>
      <c r="D157" s="81">
        <v>96.319299999999998</v>
      </c>
      <c r="E157" s="81">
        <v>0</v>
      </c>
      <c r="F157" s="81">
        <v>0</v>
      </c>
      <c r="G157" s="81">
        <v>581111.19480000006</v>
      </c>
      <c r="H157" s="81">
        <v>4584.3342000000002</v>
      </c>
    </row>
    <row r="158" spans="1:19">
      <c r="A158" s="81" t="s">
        <v>529</v>
      </c>
      <c r="B158" s="81">
        <v>14760.0856</v>
      </c>
      <c r="C158" s="81">
        <v>12.6417</v>
      </c>
      <c r="D158" s="81">
        <v>135.79419999999999</v>
      </c>
      <c r="E158" s="81">
        <v>0</v>
      </c>
      <c r="F158" s="81">
        <v>1E-4</v>
      </c>
      <c r="G158" s="81">
        <v>819354.44330000004</v>
      </c>
      <c r="H158" s="81">
        <v>5522.7930999999999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132125000000</v>
      </c>
      <c r="C161" s="81">
        <v>124607.37</v>
      </c>
      <c r="D161" s="81" t="s">
        <v>602</v>
      </c>
      <c r="E161" s="81">
        <v>48247.487999999998</v>
      </c>
      <c r="F161" s="81">
        <v>51598.362999999998</v>
      </c>
      <c r="G161" s="81">
        <v>5379.643</v>
      </c>
      <c r="H161" s="81">
        <v>0</v>
      </c>
      <c r="I161" s="81">
        <v>19373.425999999999</v>
      </c>
      <c r="J161" s="81">
        <v>0</v>
      </c>
      <c r="K161" s="81">
        <v>8.4489999999999998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119150000000</v>
      </c>
      <c r="C162" s="81">
        <v>124175.72900000001</v>
      </c>
      <c r="D162" s="81" t="s">
        <v>603</v>
      </c>
      <c r="E162" s="81">
        <v>48247.487999999998</v>
      </c>
      <c r="F162" s="81">
        <v>50788.728000000003</v>
      </c>
      <c r="G162" s="81">
        <v>5548.3040000000001</v>
      </c>
      <c r="H162" s="81">
        <v>0</v>
      </c>
      <c r="I162" s="81">
        <v>19582.758999999998</v>
      </c>
      <c r="J162" s="81">
        <v>0</v>
      </c>
      <c r="K162" s="81">
        <v>8.4489999999999998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142248000000</v>
      </c>
      <c r="C163" s="81">
        <v>123887.159</v>
      </c>
      <c r="D163" s="81" t="s">
        <v>604</v>
      </c>
      <c r="E163" s="81">
        <v>48247.487999999998</v>
      </c>
      <c r="F163" s="81">
        <v>51598.362999999998</v>
      </c>
      <c r="G163" s="81">
        <v>5323.7780000000002</v>
      </c>
      <c r="H163" s="81">
        <v>0</v>
      </c>
      <c r="I163" s="81">
        <v>18709.080999999998</v>
      </c>
      <c r="J163" s="81">
        <v>0</v>
      </c>
      <c r="K163" s="81">
        <v>8.4489999999999998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132764000000</v>
      </c>
      <c r="C164" s="81">
        <v>127612.59299999999</v>
      </c>
      <c r="D164" s="81" t="s">
        <v>605</v>
      </c>
      <c r="E164" s="81">
        <v>48247.487999999998</v>
      </c>
      <c r="F164" s="81">
        <v>51598.362999999998</v>
      </c>
      <c r="G164" s="81">
        <v>5561.6319999999996</v>
      </c>
      <c r="H164" s="81">
        <v>0</v>
      </c>
      <c r="I164" s="81">
        <v>22196.66</v>
      </c>
      <c r="J164" s="81">
        <v>0</v>
      </c>
      <c r="K164" s="81">
        <v>8.4489999999999998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146615000000</v>
      </c>
      <c r="C165" s="81">
        <v>140260.66099999999</v>
      </c>
      <c r="D165" s="81" t="s">
        <v>606</v>
      </c>
      <c r="E165" s="81">
        <v>48247.487999999998</v>
      </c>
      <c r="F165" s="81">
        <v>58341.440000000002</v>
      </c>
      <c r="G165" s="81">
        <v>5580.7839999999997</v>
      </c>
      <c r="H165" s="81">
        <v>0</v>
      </c>
      <c r="I165" s="81">
        <v>28082.499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148866000000</v>
      </c>
      <c r="C166" s="81">
        <v>135485.848</v>
      </c>
      <c r="D166" s="81" t="s">
        <v>607</v>
      </c>
      <c r="E166" s="81">
        <v>48247.487999999998</v>
      </c>
      <c r="F166" s="81">
        <v>58341.440000000002</v>
      </c>
      <c r="G166" s="81">
        <v>5230.4250000000002</v>
      </c>
      <c r="H166" s="81">
        <v>0</v>
      </c>
      <c r="I166" s="81">
        <v>23658.045999999998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150554000000</v>
      </c>
      <c r="C167" s="81">
        <v>142219.37400000001</v>
      </c>
      <c r="D167" s="81" t="s">
        <v>608</v>
      </c>
      <c r="E167" s="81">
        <v>48247.487999999998</v>
      </c>
      <c r="F167" s="81">
        <v>58341.440000000002</v>
      </c>
      <c r="G167" s="81">
        <v>6084.1170000000002</v>
      </c>
      <c r="H167" s="81">
        <v>0</v>
      </c>
      <c r="I167" s="81">
        <v>29537.879000000001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167998000000</v>
      </c>
      <c r="C168" s="81">
        <v>152173.541</v>
      </c>
      <c r="D168" s="81" t="s">
        <v>609</v>
      </c>
      <c r="E168" s="81">
        <v>48247.487999999998</v>
      </c>
      <c r="F168" s="81">
        <v>50956.165000000001</v>
      </c>
      <c r="G168" s="81">
        <v>7509.9319999999998</v>
      </c>
      <c r="H168" s="81">
        <v>0</v>
      </c>
      <c r="I168" s="81">
        <v>45451.506000000001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148842000000</v>
      </c>
      <c r="C169" s="81">
        <v>144903.644</v>
      </c>
      <c r="D169" s="81" t="s">
        <v>610</v>
      </c>
      <c r="E169" s="81">
        <v>48247.487999999998</v>
      </c>
      <c r="F169" s="81">
        <v>50956.165000000001</v>
      </c>
      <c r="G169" s="81">
        <v>10208.822</v>
      </c>
      <c r="H169" s="81">
        <v>0</v>
      </c>
      <c r="I169" s="81">
        <v>35482.718999999997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146782000000</v>
      </c>
      <c r="C170" s="81">
        <v>133931.20000000001</v>
      </c>
      <c r="D170" s="81" t="s">
        <v>611</v>
      </c>
      <c r="E170" s="81">
        <v>48247.487999999998</v>
      </c>
      <c r="F170" s="81">
        <v>51598.362999999998</v>
      </c>
      <c r="G170" s="81">
        <v>6150.1869999999999</v>
      </c>
      <c r="H170" s="81">
        <v>0</v>
      </c>
      <c r="I170" s="81">
        <v>27926.712</v>
      </c>
      <c r="J170" s="81">
        <v>0</v>
      </c>
      <c r="K170" s="81">
        <v>8.4489999999999998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136877000000</v>
      </c>
      <c r="C171" s="81">
        <v>127414.82799999999</v>
      </c>
      <c r="D171" s="81" t="s">
        <v>612</v>
      </c>
      <c r="E171" s="81">
        <v>48247.487999999998</v>
      </c>
      <c r="F171" s="81">
        <v>51598.362999999998</v>
      </c>
      <c r="G171" s="81">
        <v>5824.34</v>
      </c>
      <c r="H171" s="81">
        <v>0</v>
      </c>
      <c r="I171" s="81">
        <v>21736.187000000002</v>
      </c>
      <c r="J171" s="81">
        <v>0</v>
      </c>
      <c r="K171" s="81">
        <v>8.4489999999999998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131741000000</v>
      </c>
      <c r="C172" s="81">
        <v>125944.534</v>
      </c>
      <c r="D172" s="81" t="s">
        <v>613</v>
      </c>
      <c r="E172" s="81">
        <v>48247.487999999998</v>
      </c>
      <c r="F172" s="81">
        <v>51598.362999999998</v>
      </c>
      <c r="G172" s="81">
        <v>5797.7920000000004</v>
      </c>
      <c r="H172" s="81">
        <v>0</v>
      </c>
      <c r="I172" s="81">
        <v>20292.441999999999</v>
      </c>
      <c r="J172" s="81">
        <v>0</v>
      </c>
      <c r="K172" s="81">
        <v>8.4489999999999998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1704560000000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119150000000</v>
      </c>
      <c r="C175" s="81">
        <v>123887.159</v>
      </c>
      <c r="D175" s="81"/>
      <c r="E175" s="81">
        <v>48247.487999999998</v>
      </c>
      <c r="F175" s="81">
        <v>50788.728000000003</v>
      </c>
      <c r="G175" s="81">
        <v>5230.4250000000002</v>
      </c>
      <c r="H175" s="81">
        <v>0</v>
      </c>
      <c r="I175" s="81">
        <v>18709.080999999998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167998000000</v>
      </c>
      <c r="C176" s="81">
        <v>152173.541</v>
      </c>
      <c r="D176" s="81"/>
      <c r="E176" s="81">
        <v>48247.487999999998</v>
      </c>
      <c r="F176" s="81">
        <v>58341.440000000002</v>
      </c>
      <c r="G176" s="81">
        <v>10208.822</v>
      </c>
      <c r="H176" s="81">
        <v>0</v>
      </c>
      <c r="I176" s="81">
        <v>45451.506000000001</v>
      </c>
      <c r="J176" s="81">
        <v>0</v>
      </c>
      <c r="K176" s="81">
        <v>8.4489999999999998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62378.77</v>
      </c>
      <c r="C179" s="81">
        <v>2281.39</v>
      </c>
      <c r="D179" s="81">
        <v>0</v>
      </c>
      <c r="E179" s="81">
        <v>64660.160000000003</v>
      </c>
    </row>
    <row r="180" spans="1:5">
      <c r="A180" s="81" t="s">
        <v>564</v>
      </c>
      <c r="B180" s="81">
        <v>12.52</v>
      </c>
      <c r="C180" s="81">
        <v>0.46</v>
      </c>
      <c r="D180" s="81">
        <v>0</v>
      </c>
      <c r="E180" s="81">
        <v>12.98</v>
      </c>
    </row>
    <row r="181" spans="1:5">
      <c r="A181" s="81" t="s">
        <v>565</v>
      </c>
      <c r="B181" s="81">
        <v>12.52</v>
      </c>
      <c r="C181" s="81">
        <v>0.46</v>
      </c>
      <c r="D181" s="81">
        <v>0</v>
      </c>
      <c r="E181" s="81">
        <v>12.98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81"/>
  <sheetViews>
    <sheetView workbookViewId="0"/>
  </sheetViews>
  <sheetFormatPr defaultRowHeight="10.5"/>
  <cols>
    <col min="1" max="1" width="45.83203125" bestFit="1" customWidth="1"/>
    <col min="2" max="2" width="55.16406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4.83203125" customWidth="1"/>
    <col min="18" max="18" width="42.6640625" customWidth="1"/>
    <col min="19" max="19" width="48.1640625" customWidth="1"/>
    <col min="20" max="20" width="45.33203125" bestFit="1" customWidth="1"/>
    <col min="21" max="21" width="44.83203125" bestFit="1" customWidth="1"/>
    <col min="22" max="22" width="42.6640625" bestFit="1" customWidth="1"/>
    <col min="23" max="23" width="48.1640625" bestFit="1" customWidth="1"/>
  </cols>
  <sheetData>
    <row r="1" spans="1:7">
      <c r="A1" s="77"/>
      <c r="B1" s="81" t="s">
        <v>429</v>
      </c>
      <c r="C1" s="81" t="s">
        <v>430</v>
      </c>
      <c r="D1" s="81" t="s">
        <v>431</v>
      </c>
    </row>
    <row r="2" spans="1:7">
      <c r="A2" s="81" t="s">
        <v>311</v>
      </c>
      <c r="B2" s="81">
        <v>2304.88</v>
      </c>
      <c r="C2" s="81">
        <v>462.62</v>
      </c>
      <c r="D2" s="81">
        <v>462.62</v>
      </c>
    </row>
    <row r="3" spans="1:7">
      <c r="A3" s="81" t="s">
        <v>312</v>
      </c>
      <c r="B3" s="81">
        <v>2304.88</v>
      </c>
      <c r="C3" s="81">
        <v>462.62</v>
      </c>
      <c r="D3" s="81">
        <v>462.62</v>
      </c>
    </row>
    <row r="4" spans="1:7">
      <c r="A4" s="81" t="s">
        <v>313</v>
      </c>
      <c r="B4" s="81">
        <v>7091.21</v>
      </c>
      <c r="C4" s="81">
        <v>1423.31</v>
      </c>
      <c r="D4" s="81">
        <v>1423.31</v>
      </c>
    </row>
    <row r="5" spans="1:7">
      <c r="A5" s="81" t="s">
        <v>314</v>
      </c>
      <c r="B5" s="81">
        <v>7091.21</v>
      </c>
      <c r="C5" s="81">
        <v>1423.31</v>
      </c>
      <c r="D5" s="81">
        <v>1423.31</v>
      </c>
    </row>
    <row r="7" spans="1:7">
      <c r="A7" s="77"/>
      <c r="B7" s="81" t="s">
        <v>432</v>
      </c>
    </row>
    <row r="8" spans="1:7">
      <c r="A8" s="81" t="s">
        <v>315</v>
      </c>
      <c r="B8" s="81">
        <v>4982.1899999999996</v>
      </c>
    </row>
    <row r="9" spans="1:7">
      <c r="A9" s="81" t="s">
        <v>316</v>
      </c>
      <c r="B9" s="81">
        <v>4982.1899999999996</v>
      </c>
    </row>
    <row r="10" spans="1:7">
      <c r="A10" s="81" t="s">
        <v>433</v>
      </c>
      <c r="B10" s="81">
        <v>0</v>
      </c>
    </row>
    <row r="12" spans="1:7">
      <c r="A12" s="77"/>
      <c r="B12" s="81" t="s">
        <v>477</v>
      </c>
      <c r="C12" s="81" t="s">
        <v>478</v>
      </c>
      <c r="D12" s="81" t="s">
        <v>479</v>
      </c>
      <c r="E12" s="81" t="s">
        <v>480</v>
      </c>
      <c r="F12" s="81" t="s">
        <v>481</v>
      </c>
      <c r="G12" s="81" t="s">
        <v>482</v>
      </c>
    </row>
    <row r="13" spans="1:7">
      <c r="A13" s="81" t="s">
        <v>73</v>
      </c>
      <c r="B13" s="81">
        <v>0</v>
      </c>
      <c r="C13" s="81">
        <v>431.98</v>
      </c>
      <c r="D13" s="81">
        <v>0</v>
      </c>
      <c r="E13" s="81">
        <v>0</v>
      </c>
      <c r="F13" s="81">
        <v>0</v>
      </c>
      <c r="G13" s="81">
        <v>0</v>
      </c>
    </row>
    <row r="14" spans="1:7">
      <c r="A14" s="81" t="s">
        <v>74</v>
      </c>
      <c r="B14" s="81">
        <v>318.93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>
      <c r="A15" s="81" t="s">
        <v>82</v>
      </c>
      <c r="B15" s="81">
        <v>552.57000000000005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>
      <c r="A16" s="81" t="s">
        <v>83</v>
      </c>
      <c r="B16" s="81">
        <v>42.89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10">
      <c r="A17" s="81" t="s">
        <v>84</v>
      </c>
      <c r="B17" s="81">
        <v>806.04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10">
      <c r="A18" s="81" t="s">
        <v>85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10">
      <c r="A19" s="81" t="s">
        <v>86</v>
      </c>
      <c r="B19" s="81">
        <v>119.51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</row>
    <row r="20" spans="1:10">
      <c r="A20" s="81" t="s">
        <v>87</v>
      </c>
      <c r="B20" s="81">
        <v>0.82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</row>
    <row r="21" spans="1:10">
      <c r="A21" s="81" t="s">
        <v>88</v>
      </c>
      <c r="B21" s="81">
        <v>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</row>
    <row r="22" spans="1:10">
      <c r="A22" s="81" t="s">
        <v>89</v>
      </c>
      <c r="B22" s="81">
        <v>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</row>
    <row r="23" spans="1:10">
      <c r="A23" s="81" t="s">
        <v>68</v>
      </c>
      <c r="B23" s="81">
        <v>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</row>
    <row r="24" spans="1:10">
      <c r="A24" s="81" t="s">
        <v>90</v>
      </c>
      <c r="B24" s="81">
        <v>0</v>
      </c>
      <c r="C24" s="81">
        <v>32.15</v>
      </c>
      <c r="D24" s="81">
        <v>0</v>
      </c>
      <c r="E24" s="81">
        <v>0</v>
      </c>
      <c r="F24" s="81">
        <v>0</v>
      </c>
      <c r="G24" s="81">
        <v>174.77</v>
      </c>
    </row>
    <row r="25" spans="1:10">
      <c r="A25" s="81" t="s">
        <v>91</v>
      </c>
      <c r="B25" s="81">
        <v>0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</row>
    <row r="26" spans="1:10">
      <c r="A26" s="81" t="s">
        <v>92</v>
      </c>
      <c r="B26" s="81">
        <v>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</row>
    <row r="27" spans="1:10">
      <c r="A27" s="81"/>
      <c r="B27" s="81"/>
      <c r="C27" s="81"/>
      <c r="D27" s="81"/>
      <c r="E27" s="81"/>
      <c r="F27" s="81"/>
      <c r="G27" s="81"/>
    </row>
    <row r="28" spans="1:10">
      <c r="A28" s="81" t="s">
        <v>93</v>
      </c>
      <c r="B28" s="81">
        <v>1840.76</v>
      </c>
      <c r="C28" s="81">
        <v>464.12</v>
      </c>
      <c r="D28" s="81">
        <v>0</v>
      </c>
      <c r="E28" s="81">
        <v>0</v>
      </c>
      <c r="F28" s="81">
        <v>0</v>
      </c>
      <c r="G28" s="81">
        <v>174.77</v>
      </c>
    </row>
    <row r="30" spans="1:10">
      <c r="A30" s="77"/>
      <c r="B30" s="81" t="s">
        <v>432</v>
      </c>
      <c r="C30" s="81" t="s">
        <v>2</v>
      </c>
      <c r="D30" s="81" t="s">
        <v>483</v>
      </c>
      <c r="E30" s="81" t="s">
        <v>484</v>
      </c>
      <c r="F30" s="81" t="s">
        <v>485</v>
      </c>
      <c r="G30" s="81" t="s">
        <v>486</v>
      </c>
      <c r="H30" s="81" t="s">
        <v>487</v>
      </c>
      <c r="I30" s="81" t="s">
        <v>488</v>
      </c>
      <c r="J30" s="81" t="s">
        <v>489</v>
      </c>
    </row>
    <row r="31" spans="1:10">
      <c r="A31" s="81" t="s">
        <v>457</v>
      </c>
      <c r="B31" s="81">
        <v>983.54</v>
      </c>
      <c r="C31" s="81" t="s">
        <v>3</v>
      </c>
      <c r="D31" s="81">
        <v>2698.04</v>
      </c>
      <c r="E31" s="81">
        <v>1</v>
      </c>
      <c r="F31" s="81">
        <v>0</v>
      </c>
      <c r="G31" s="81">
        <v>0</v>
      </c>
      <c r="H31" s="81">
        <v>10.76</v>
      </c>
      <c r="I31" s="81">
        <v>18.59</v>
      </c>
      <c r="J31" s="81">
        <v>40.717399999999998</v>
      </c>
    </row>
    <row r="32" spans="1:10">
      <c r="A32" s="81" t="s">
        <v>458</v>
      </c>
      <c r="B32" s="81">
        <v>207.34</v>
      </c>
      <c r="C32" s="81" t="s">
        <v>3</v>
      </c>
      <c r="D32" s="81">
        <v>568.77</v>
      </c>
      <c r="E32" s="81">
        <v>1</v>
      </c>
      <c r="F32" s="81">
        <v>136.91999999999999</v>
      </c>
      <c r="G32" s="81">
        <v>65.28</v>
      </c>
      <c r="H32" s="81">
        <v>10.76</v>
      </c>
      <c r="I32" s="81">
        <v>18.59</v>
      </c>
      <c r="J32" s="81">
        <v>8.07</v>
      </c>
    </row>
    <row r="33" spans="1:10">
      <c r="A33" s="81" t="s">
        <v>459</v>
      </c>
      <c r="B33" s="81">
        <v>131.26</v>
      </c>
      <c r="C33" s="81" t="s">
        <v>3</v>
      </c>
      <c r="D33" s="81">
        <v>360.08</v>
      </c>
      <c r="E33" s="81">
        <v>1</v>
      </c>
      <c r="F33" s="81">
        <v>91.28</v>
      </c>
      <c r="G33" s="81">
        <v>43.52</v>
      </c>
      <c r="H33" s="81">
        <v>10.76</v>
      </c>
      <c r="I33" s="81">
        <v>18.59</v>
      </c>
      <c r="J33" s="81">
        <v>8.07</v>
      </c>
    </row>
    <row r="34" spans="1:10">
      <c r="A34" s="81" t="s">
        <v>460</v>
      </c>
      <c r="B34" s="81">
        <v>207.34</v>
      </c>
      <c r="C34" s="81" t="s">
        <v>3</v>
      </c>
      <c r="D34" s="81">
        <v>568.77</v>
      </c>
      <c r="E34" s="81">
        <v>1</v>
      </c>
      <c r="F34" s="81">
        <v>136.91999999999999</v>
      </c>
      <c r="G34" s="81">
        <v>65.28</v>
      </c>
      <c r="H34" s="81">
        <v>10.76</v>
      </c>
      <c r="I34" s="81">
        <v>18.59</v>
      </c>
      <c r="J34" s="81">
        <v>8.07</v>
      </c>
    </row>
    <row r="35" spans="1:10">
      <c r="A35" s="81" t="s">
        <v>461</v>
      </c>
      <c r="B35" s="81">
        <v>131.25</v>
      </c>
      <c r="C35" s="81" t="s">
        <v>3</v>
      </c>
      <c r="D35" s="81">
        <v>360.05</v>
      </c>
      <c r="E35" s="81">
        <v>1</v>
      </c>
      <c r="F35" s="81">
        <v>91.28</v>
      </c>
      <c r="G35" s="81">
        <v>43.52</v>
      </c>
      <c r="H35" s="81">
        <v>10.76</v>
      </c>
      <c r="I35" s="81">
        <v>18.59</v>
      </c>
      <c r="J35" s="81">
        <v>8.07</v>
      </c>
    </row>
    <row r="36" spans="1:10">
      <c r="A36" s="81" t="s">
        <v>462</v>
      </c>
      <c r="B36" s="81">
        <v>983.54</v>
      </c>
      <c r="C36" s="81" t="s">
        <v>3</v>
      </c>
      <c r="D36" s="81">
        <v>2698.04</v>
      </c>
      <c r="E36" s="81">
        <v>1</v>
      </c>
      <c r="F36" s="81">
        <v>0</v>
      </c>
      <c r="G36" s="81">
        <v>0</v>
      </c>
      <c r="H36" s="81">
        <v>10.76</v>
      </c>
      <c r="I36" s="81">
        <v>18.59</v>
      </c>
      <c r="J36" s="81">
        <v>8.07</v>
      </c>
    </row>
    <row r="37" spans="1:10">
      <c r="A37" s="81" t="s">
        <v>463</v>
      </c>
      <c r="B37" s="81">
        <v>207.34</v>
      </c>
      <c r="C37" s="81" t="s">
        <v>3</v>
      </c>
      <c r="D37" s="81">
        <v>568.77</v>
      </c>
      <c r="E37" s="81">
        <v>1</v>
      </c>
      <c r="F37" s="81">
        <v>136.91999999999999</v>
      </c>
      <c r="G37" s="81">
        <v>65.28</v>
      </c>
      <c r="H37" s="81">
        <v>10.76</v>
      </c>
      <c r="I37" s="81">
        <v>18.59</v>
      </c>
      <c r="J37" s="81">
        <v>8.07</v>
      </c>
    </row>
    <row r="38" spans="1:10">
      <c r="A38" s="81" t="s">
        <v>464</v>
      </c>
      <c r="B38" s="81">
        <v>131.26</v>
      </c>
      <c r="C38" s="81" t="s">
        <v>3</v>
      </c>
      <c r="D38" s="81">
        <v>360.08</v>
      </c>
      <c r="E38" s="81">
        <v>1</v>
      </c>
      <c r="F38" s="81">
        <v>91.28</v>
      </c>
      <c r="G38" s="81">
        <v>43.52</v>
      </c>
      <c r="H38" s="81">
        <v>10.76</v>
      </c>
      <c r="I38" s="81">
        <v>18.59</v>
      </c>
      <c r="J38" s="81">
        <v>8.07</v>
      </c>
    </row>
    <row r="39" spans="1:10">
      <c r="A39" s="81" t="s">
        <v>465</v>
      </c>
      <c r="B39" s="81">
        <v>207.34</v>
      </c>
      <c r="C39" s="81" t="s">
        <v>3</v>
      </c>
      <c r="D39" s="81">
        <v>568.77</v>
      </c>
      <c r="E39" s="81">
        <v>1</v>
      </c>
      <c r="F39" s="81">
        <v>136.91999999999999</v>
      </c>
      <c r="G39" s="81">
        <v>65.28</v>
      </c>
      <c r="H39" s="81">
        <v>10.76</v>
      </c>
      <c r="I39" s="81">
        <v>18.59</v>
      </c>
      <c r="J39" s="81">
        <v>8.07</v>
      </c>
    </row>
    <row r="40" spans="1:10">
      <c r="A40" s="81" t="s">
        <v>466</v>
      </c>
      <c r="B40" s="81">
        <v>131.25</v>
      </c>
      <c r="C40" s="81" t="s">
        <v>3</v>
      </c>
      <c r="D40" s="81">
        <v>360.05</v>
      </c>
      <c r="E40" s="81">
        <v>1</v>
      </c>
      <c r="F40" s="81">
        <v>91.28</v>
      </c>
      <c r="G40" s="81">
        <v>43.52</v>
      </c>
      <c r="H40" s="81">
        <v>10.76</v>
      </c>
      <c r="I40" s="81">
        <v>18.59</v>
      </c>
      <c r="J40" s="81">
        <v>8.07</v>
      </c>
    </row>
    <row r="41" spans="1:10">
      <c r="A41" s="81" t="s">
        <v>467</v>
      </c>
      <c r="B41" s="81">
        <v>983.54</v>
      </c>
      <c r="C41" s="81" t="s">
        <v>3</v>
      </c>
      <c r="D41" s="81">
        <v>2698.04</v>
      </c>
      <c r="E41" s="81">
        <v>1</v>
      </c>
      <c r="F41" s="81">
        <v>0</v>
      </c>
      <c r="G41" s="81">
        <v>0</v>
      </c>
      <c r="H41" s="81">
        <v>10.76</v>
      </c>
      <c r="I41" s="81">
        <v>18.59</v>
      </c>
      <c r="J41" s="81">
        <v>8.07</v>
      </c>
    </row>
    <row r="42" spans="1:10">
      <c r="A42" s="81" t="s">
        <v>468</v>
      </c>
      <c r="B42" s="81">
        <v>207.34</v>
      </c>
      <c r="C42" s="81" t="s">
        <v>3</v>
      </c>
      <c r="D42" s="81">
        <v>568.77</v>
      </c>
      <c r="E42" s="81">
        <v>1</v>
      </c>
      <c r="F42" s="81">
        <v>136.91999999999999</v>
      </c>
      <c r="G42" s="81">
        <v>65.28</v>
      </c>
      <c r="H42" s="81">
        <v>10.76</v>
      </c>
      <c r="I42" s="81">
        <v>18.59</v>
      </c>
      <c r="J42" s="81">
        <v>8.07</v>
      </c>
    </row>
    <row r="43" spans="1:10">
      <c r="A43" s="81" t="s">
        <v>469</v>
      </c>
      <c r="B43" s="81">
        <v>131.26</v>
      </c>
      <c r="C43" s="81" t="s">
        <v>3</v>
      </c>
      <c r="D43" s="81">
        <v>360.08</v>
      </c>
      <c r="E43" s="81">
        <v>1</v>
      </c>
      <c r="F43" s="81">
        <v>91.28</v>
      </c>
      <c r="G43" s="81">
        <v>43.52</v>
      </c>
      <c r="H43" s="81">
        <v>10.76</v>
      </c>
      <c r="I43" s="81">
        <v>18.59</v>
      </c>
      <c r="J43" s="81">
        <v>8.07</v>
      </c>
    </row>
    <row r="44" spans="1:10">
      <c r="A44" s="81" t="s">
        <v>470</v>
      </c>
      <c r="B44" s="81">
        <v>207.34</v>
      </c>
      <c r="C44" s="81" t="s">
        <v>3</v>
      </c>
      <c r="D44" s="81">
        <v>568.77</v>
      </c>
      <c r="E44" s="81">
        <v>1</v>
      </c>
      <c r="F44" s="81">
        <v>136.91999999999999</v>
      </c>
      <c r="G44" s="81">
        <v>65.28</v>
      </c>
      <c r="H44" s="81">
        <v>10.76</v>
      </c>
      <c r="I44" s="81">
        <v>18.59</v>
      </c>
      <c r="J44" s="81">
        <v>8.07</v>
      </c>
    </row>
    <row r="45" spans="1:10">
      <c r="A45" s="81" t="s">
        <v>471</v>
      </c>
      <c r="B45" s="81">
        <v>131.25</v>
      </c>
      <c r="C45" s="81" t="s">
        <v>3</v>
      </c>
      <c r="D45" s="81">
        <v>360.05</v>
      </c>
      <c r="E45" s="81">
        <v>1</v>
      </c>
      <c r="F45" s="81">
        <v>91.28</v>
      </c>
      <c r="G45" s="81">
        <v>43.52</v>
      </c>
      <c r="H45" s="81">
        <v>10.76</v>
      </c>
      <c r="I45" s="81">
        <v>18.59</v>
      </c>
      <c r="J45" s="81">
        <v>8.07</v>
      </c>
    </row>
    <row r="46" spans="1:10">
      <c r="A46" s="81" t="s">
        <v>472</v>
      </c>
      <c r="B46" s="81">
        <v>1660.73</v>
      </c>
      <c r="C46" s="81" t="s">
        <v>67</v>
      </c>
      <c r="D46" s="81">
        <v>2024.76</v>
      </c>
      <c r="E46" s="81">
        <v>1</v>
      </c>
      <c r="F46" s="81">
        <v>202.84</v>
      </c>
      <c r="G46" s="81">
        <v>0</v>
      </c>
      <c r="H46" s="81">
        <v>0</v>
      </c>
      <c r="I46" s="81"/>
      <c r="J46" s="81">
        <v>0</v>
      </c>
    </row>
    <row r="47" spans="1:10">
      <c r="A47" s="81" t="s">
        <v>473</v>
      </c>
      <c r="B47" s="81">
        <v>1660.73</v>
      </c>
      <c r="C47" s="81" t="s">
        <v>67</v>
      </c>
      <c r="D47" s="81">
        <v>2024.76</v>
      </c>
      <c r="E47" s="81">
        <v>1</v>
      </c>
      <c r="F47" s="81">
        <v>202.84</v>
      </c>
      <c r="G47" s="81">
        <v>0</v>
      </c>
      <c r="H47" s="81">
        <v>0</v>
      </c>
      <c r="I47" s="81"/>
      <c r="J47" s="81">
        <v>0</v>
      </c>
    </row>
    <row r="48" spans="1:10">
      <c r="A48" s="81" t="s">
        <v>474</v>
      </c>
      <c r="B48" s="81">
        <v>1660.73</v>
      </c>
      <c r="C48" s="81" t="s">
        <v>67</v>
      </c>
      <c r="D48" s="81">
        <v>2024.76</v>
      </c>
      <c r="E48" s="81">
        <v>1</v>
      </c>
      <c r="F48" s="81">
        <v>202.84</v>
      </c>
      <c r="G48" s="81">
        <v>0</v>
      </c>
      <c r="H48" s="81">
        <v>0</v>
      </c>
      <c r="I48" s="81"/>
      <c r="J48" s="81">
        <v>0</v>
      </c>
    </row>
    <row r="49" spans="1:10">
      <c r="A49" s="81" t="s">
        <v>243</v>
      </c>
      <c r="B49" s="81">
        <v>9964.3700000000008</v>
      </c>
      <c r="C49" s="81"/>
      <c r="D49" s="81">
        <v>19741.41</v>
      </c>
      <c r="E49" s="81"/>
      <c r="F49" s="81">
        <v>1977.67</v>
      </c>
      <c r="G49" s="81">
        <v>652.83000000000004</v>
      </c>
      <c r="H49" s="81">
        <v>5.38</v>
      </c>
      <c r="I49" s="81">
        <v>37.17</v>
      </c>
      <c r="J49" s="81">
        <v>7.2575000000000003</v>
      </c>
    </row>
    <row r="50" spans="1:10">
      <c r="A50" s="81" t="s">
        <v>490</v>
      </c>
      <c r="B50" s="81">
        <v>4982.1899999999996</v>
      </c>
      <c r="C50" s="81"/>
      <c r="D50" s="81">
        <v>13667.13</v>
      </c>
      <c r="E50" s="81"/>
      <c r="F50" s="81">
        <v>1369.16</v>
      </c>
      <c r="G50" s="81">
        <v>652.83000000000004</v>
      </c>
      <c r="H50" s="81">
        <v>10.76</v>
      </c>
      <c r="I50" s="81">
        <v>18.59</v>
      </c>
      <c r="J50" s="81">
        <v>14.514900000000001</v>
      </c>
    </row>
    <row r="51" spans="1:10">
      <c r="A51" s="81" t="s">
        <v>491</v>
      </c>
      <c r="B51" s="81">
        <v>4982.1899999999996</v>
      </c>
      <c r="C51" s="81"/>
      <c r="D51" s="81">
        <v>6074.28</v>
      </c>
      <c r="E51" s="81"/>
      <c r="F51" s="81">
        <v>608.51</v>
      </c>
      <c r="G51" s="81">
        <v>0</v>
      </c>
      <c r="H51" s="81">
        <v>0</v>
      </c>
      <c r="I51" s="81"/>
      <c r="J51" s="81">
        <v>0</v>
      </c>
    </row>
    <row r="53" spans="1:10">
      <c r="A53" s="77"/>
      <c r="B53" s="81" t="s">
        <v>52</v>
      </c>
      <c r="C53" s="81" t="s">
        <v>317</v>
      </c>
      <c r="D53" s="81" t="s">
        <v>434</v>
      </c>
      <c r="E53" s="81" t="s">
        <v>435</v>
      </c>
      <c r="F53" s="81" t="s">
        <v>436</v>
      </c>
      <c r="G53" s="81" t="s">
        <v>437</v>
      </c>
      <c r="H53" s="81" t="s">
        <v>438</v>
      </c>
      <c r="I53" s="81" t="s">
        <v>318</v>
      </c>
    </row>
    <row r="54" spans="1:10">
      <c r="A54" s="81" t="s">
        <v>319</v>
      </c>
      <c r="B54" s="81" t="s">
        <v>320</v>
      </c>
      <c r="C54" s="81">
        <v>0.3</v>
      </c>
      <c r="D54" s="81">
        <v>1.8620000000000001</v>
      </c>
      <c r="E54" s="81">
        <v>3.4</v>
      </c>
      <c r="F54" s="81">
        <v>983.54</v>
      </c>
      <c r="G54" s="81">
        <v>0</v>
      </c>
      <c r="H54" s="81">
        <v>180</v>
      </c>
      <c r="I54" s="81"/>
    </row>
    <row r="55" spans="1:10">
      <c r="A55" s="81" t="s">
        <v>321</v>
      </c>
      <c r="B55" s="81" t="s">
        <v>322</v>
      </c>
      <c r="C55" s="81">
        <v>0.3</v>
      </c>
      <c r="D55" s="81">
        <v>0.70399999999999996</v>
      </c>
      <c r="E55" s="81">
        <v>0.79</v>
      </c>
      <c r="F55" s="81">
        <v>136.91999999999999</v>
      </c>
      <c r="G55" s="81">
        <v>180</v>
      </c>
      <c r="H55" s="81">
        <v>90</v>
      </c>
      <c r="I55" s="81" t="s">
        <v>323</v>
      </c>
    </row>
    <row r="56" spans="1:10">
      <c r="A56" s="81" t="s">
        <v>324</v>
      </c>
      <c r="B56" s="81" t="s">
        <v>320</v>
      </c>
      <c r="C56" s="81">
        <v>0.3</v>
      </c>
      <c r="D56" s="81">
        <v>1.8620000000000001</v>
      </c>
      <c r="E56" s="81">
        <v>3.4</v>
      </c>
      <c r="F56" s="81">
        <v>207.34</v>
      </c>
      <c r="G56" s="81">
        <v>180</v>
      </c>
      <c r="H56" s="81">
        <v>180</v>
      </c>
      <c r="I56" s="81"/>
    </row>
    <row r="57" spans="1:10">
      <c r="A57" s="81" t="s">
        <v>325</v>
      </c>
      <c r="B57" s="81" t="s">
        <v>322</v>
      </c>
      <c r="C57" s="81">
        <v>0.3</v>
      </c>
      <c r="D57" s="81">
        <v>0.70399999999999996</v>
      </c>
      <c r="E57" s="81">
        <v>0.79</v>
      </c>
      <c r="F57" s="81">
        <v>91.28</v>
      </c>
      <c r="G57" s="81">
        <v>90</v>
      </c>
      <c r="H57" s="81">
        <v>90</v>
      </c>
      <c r="I57" s="81" t="s">
        <v>326</v>
      </c>
    </row>
    <row r="58" spans="1:10">
      <c r="A58" s="81" t="s">
        <v>327</v>
      </c>
      <c r="B58" s="81" t="s">
        <v>320</v>
      </c>
      <c r="C58" s="81">
        <v>0.3</v>
      </c>
      <c r="D58" s="81">
        <v>1.8620000000000001</v>
      </c>
      <c r="E58" s="81">
        <v>3.4</v>
      </c>
      <c r="F58" s="81">
        <v>131.26</v>
      </c>
      <c r="G58" s="81">
        <v>90</v>
      </c>
      <c r="H58" s="81">
        <v>180</v>
      </c>
      <c r="I58" s="81"/>
    </row>
    <row r="59" spans="1:10">
      <c r="A59" s="81" t="s">
        <v>328</v>
      </c>
      <c r="B59" s="81" t="s">
        <v>322</v>
      </c>
      <c r="C59" s="81">
        <v>0.3</v>
      </c>
      <c r="D59" s="81">
        <v>0.70399999999999996</v>
      </c>
      <c r="E59" s="81">
        <v>0.79</v>
      </c>
      <c r="F59" s="81">
        <v>136.91999999999999</v>
      </c>
      <c r="G59" s="81">
        <v>0</v>
      </c>
      <c r="H59" s="81">
        <v>90</v>
      </c>
      <c r="I59" s="81" t="s">
        <v>329</v>
      </c>
    </row>
    <row r="60" spans="1:10">
      <c r="A60" s="81" t="s">
        <v>330</v>
      </c>
      <c r="B60" s="81" t="s">
        <v>320</v>
      </c>
      <c r="C60" s="81">
        <v>0.3</v>
      </c>
      <c r="D60" s="81">
        <v>1.8620000000000001</v>
      </c>
      <c r="E60" s="81">
        <v>3.4</v>
      </c>
      <c r="F60" s="81">
        <v>207.34</v>
      </c>
      <c r="G60" s="81">
        <v>0</v>
      </c>
      <c r="H60" s="81">
        <v>180</v>
      </c>
      <c r="I60" s="81"/>
    </row>
    <row r="61" spans="1:10">
      <c r="A61" s="81" t="s">
        <v>331</v>
      </c>
      <c r="B61" s="81" t="s">
        <v>322</v>
      </c>
      <c r="C61" s="81">
        <v>0.3</v>
      </c>
      <c r="D61" s="81">
        <v>0.70399999999999996</v>
      </c>
      <c r="E61" s="81">
        <v>0.79</v>
      </c>
      <c r="F61" s="81">
        <v>91.28</v>
      </c>
      <c r="G61" s="81">
        <v>270</v>
      </c>
      <c r="H61" s="81">
        <v>90</v>
      </c>
      <c r="I61" s="81" t="s">
        <v>332</v>
      </c>
    </row>
    <row r="62" spans="1:10">
      <c r="A62" s="81" t="s">
        <v>333</v>
      </c>
      <c r="B62" s="81" t="s">
        <v>320</v>
      </c>
      <c r="C62" s="81">
        <v>0.3</v>
      </c>
      <c r="D62" s="81">
        <v>1.8620000000000001</v>
      </c>
      <c r="E62" s="81">
        <v>3.4</v>
      </c>
      <c r="F62" s="81">
        <v>131.25</v>
      </c>
      <c r="G62" s="81">
        <v>270</v>
      </c>
      <c r="H62" s="81">
        <v>180</v>
      </c>
      <c r="I62" s="81"/>
    </row>
    <row r="63" spans="1:10">
      <c r="A63" s="81" t="s">
        <v>334</v>
      </c>
      <c r="B63" s="81" t="s">
        <v>322</v>
      </c>
      <c r="C63" s="81">
        <v>0.3</v>
      </c>
      <c r="D63" s="81">
        <v>0.70399999999999996</v>
      </c>
      <c r="E63" s="81">
        <v>0.79</v>
      </c>
      <c r="F63" s="81">
        <v>136.91999999999999</v>
      </c>
      <c r="G63" s="81">
        <v>180</v>
      </c>
      <c r="H63" s="81">
        <v>90</v>
      </c>
      <c r="I63" s="81" t="s">
        <v>323</v>
      </c>
    </row>
    <row r="64" spans="1:10">
      <c r="A64" s="81" t="s">
        <v>335</v>
      </c>
      <c r="B64" s="81" t="s">
        <v>322</v>
      </c>
      <c r="C64" s="81">
        <v>0.3</v>
      </c>
      <c r="D64" s="81">
        <v>0.70399999999999996</v>
      </c>
      <c r="E64" s="81">
        <v>0.79</v>
      </c>
      <c r="F64" s="81">
        <v>91.28</v>
      </c>
      <c r="G64" s="81">
        <v>90</v>
      </c>
      <c r="H64" s="81">
        <v>90</v>
      </c>
      <c r="I64" s="81" t="s">
        <v>326</v>
      </c>
    </row>
    <row r="65" spans="1:9">
      <c r="A65" s="81" t="s">
        <v>336</v>
      </c>
      <c r="B65" s="81" t="s">
        <v>322</v>
      </c>
      <c r="C65" s="81">
        <v>0.3</v>
      </c>
      <c r="D65" s="81">
        <v>0.70399999999999996</v>
      </c>
      <c r="E65" s="81">
        <v>0.79</v>
      </c>
      <c r="F65" s="81">
        <v>136.91999999999999</v>
      </c>
      <c r="G65" s="81">
        <v>0</v>
      </c>
      <c r="H65" s="81">
        <v>90</v>
      </c>
      <c r="I65" s="81" t="s">
        <v>329</v>
      </c>
    </row>
    <row r="66" spans="1:9">
      <c r="A66" s="81" t="s">
        <v>337</v>
      </c>
      <c r="B66" s="81" t="s">
        <v>322</v>
      </c>
      <c r="C66" s="81">
        <v>0.3</v>
      </c>
      <c r="D66" s="81">
        <v>0.70399999999999996</v>
      </c>
      <c r="E66" s="81">
        <v>0.79</v>
      </c>
      <c r="F66" s="81">
        <v>91.28</v>
      </c>
      <c r="G66" s="81">
        <v>270</v>
      </c>
      <c r="H66" s="81">
        <v>90</v>
      </c>
      <c r="I66" s="81" t="s">
        <v>332</v>
      </c>
    </row>
    <row r="67" spans="1:9">
      <c r="A67" s="81" t="s">
        <v>338</v>
      </c>
      <c r="B67" s="81" t="s">
        <v>322</v>
      </c>
      <c r="C67" s="81">
        <v>0.3</v>
      </c>
      <c r="D67" s="81">
        <v>0.70399999999999996</v>
      </c>
      <c r="E67" s="81">
        <v>0.79</v>
      </c>
      <c r="F67" s="81">
        <v>136.91999999999999</v>
      </c>
      <c r="G67" s="81">
        <v>180</v>
      </c>
      <c r="H67" s="81">
        <v>90</v>
      </c>
      <c r="I67" s="81" t="s">
        <v>323</v>
      </c>
    </row>
    <row r="68" spans="1:9">
      <c r="A68" s="81" t="s">
        <v>339</v>
      </c>
      <c r="B68" s="81" t="s">
        <v>322</v>
      </c>
      <c r="C68" s="81">
        <v>0.3</v>
      </c>
      <c r="D68" s="81">
        <v>0.70399999999999996</v>
      </c>
      <c r="E68" s="81">
        <v>0.79</v>
      </c>
      <c r="F68" s="81">
        <v>91.28</v>
      </c>
      <c r="G68" s="81">
        <v>90</v>
      </c>
      <c r="H68" s="81">
        <v>90</v>
      </c>
      <c r="I68" s="81" t="s">
        <v>326</v>
      </c>
    </row>
    <row r="69" spans="1:9">
      <c r="A69" s="81" t="s">
        <v>340</v>
      </c>
      <c r="B69" s="81" t="s">
        <v>322</v>
      </c>
      <c r="C69" s="81">
        <v>0.3</v>
      </c>
      <c r="D69" s="81">
        <v>0.70399999999999996</v>
      </c>
      <c r="E69" s="81">
        <v>0.79</v>
      </c>
      <c r="F69" s="81">
        <v>136.91999999999999</v>
      </c>
      <c r="G69" s="81">
        <v>0</v>
      </c>
      <c r="H69" s="81">
        <v>90</v>
      </c>
      <c r="I69" s="81" t="s">
        <v>329</v>
      </c>
    </row>
    <row r="70" spans="1:9">
      <c r="A70" s="81" t="s">
        <v>341</v>
      </c>
      <c r="B70" s="81" t="s">
        <v>322</v>
      </c>
      <c r="C70" s="81">
        <v>0.3</v>
      </c>
      <c r="D70" s="81">
        <v>0.70399999999999996</v>
      </c>
      <c r="E70" s="81">
        <v>0.79</v>
      </c>
      <c r="F70" s="81">
        <v>91.28</v>
      </c>
      <c r="G70" s="81">
        <v>270</v>
      </c>
      <c r="H70" s="81">
        <v>90</v>
      </c>
      <c r="I70" s="81" t="s">
        <v>332</v>
      </c>
    </row>
    <row r="71" spans="1:9">
      <c r="A71" s="81" t="s">
        <v>342</v>
      </c>
      <c r="B71" s="81" t="s">
        <v>322</v>
      </c>
      <c r="C71" s="81">
        <v>0.3</v>
      </c>
      <c r="D71" s="81">
        <v>0.70399999999999996</v>
      </c>
      <c r="E71" s="81">
        <v>0.79</v>
      </c>
      <c r="F71" s="81">
        <v>40.57</v>
      </c>
      <c r="G71" s="81">
        <v>90</v>
      </c>
      <c r="H71" s="81">
        <v>90</v>
      </c>
      <c r="I71" s="81" t="s">
        <v>326</v>
      </c>
    </row>
    <row r="72" spans="1:9">
      <c r="A72" s="81" t="s">
        <v>343</v>
      </c>
      <c r="B72" s="81" t="s">
        <v>322</v>
      </c>
      <c r="C72" s="81">
        <v>0.3</v>
      </c>
      <c r="D72" s="81">
        <v>0.70399999999999996</v>
      </c>
      <c r="E72" s="81">
        <v>0.79</v>
      </c>
      <c r="F72" s="81">
        <v>60.85</v>
      </c>
      <c r="G72" s="81">
        <v>180</v>
      </c>
      <c r="H72" s="81">
        <v>90</v>
      </c>
      <c r="I72" s="81" t="s">
        <v>323</v>
      </c>
    </row>
    <row r="73" spans="1:9">
      <c r="A73" s="81" t="s">
        <v>344</v>
      </c>
      <c r="B73" s="81" t="s">
        <v>322</v>
      </c>
      <c r="C73" s="81">
        <v>0.3</v>
      </c>
      <c r="D73" s="81">
        <v>0.70399999999999996</v>
      </c>
      <c r="E73" s="81">
        <v>0.79</v>
      </c>
      <c r="F73" s="81">
        <v>40.57</v>
      </c>
      <c r="G73" s="81">
        <v>270</v>
      </c>
      <c r="H73" s="81">
        <v>90</v>
      </c>
      <c r="I73" s="81" t="s">
        <v>332</v>
      </c>
    </row>
    <row r="74" spans="1:9">
      <c r="A74" s="81" t="s">
        <v>345</v>
      </c>
      <c r="B74" s="81" t="s">
        <v>322</v>
      </c>
      <c r="C74" s="81">
        <v>0.3</v>
      </c>
      <c r="D74" s="81">
        <v>0.70399999999999996</v>
      </c>
      <c r="E74" s="81">
        <v>0.79</v>
      </c>
      <c r="F74" s="81">
        <v>60.85</v>
      </c>
      <c r="G74" s="81">
        <v>0</v>
      </c>
      <c r="H74" s="81">
        <v>90</v>
      </c>
      <c r="I74" s="81" t="s">
        <v>329</v>
      </c>
    </row>
    <row r="75" spans="1:9">
      <c r="A75" s="81" t="s">
        <v>346</v>
      </c>
      <c r="B75" s="81" t="s">
        <v>322</v>
      </c>
      <c r="C75" s="81">
        <v>0.3</v>
      </c>
      <c r="D75" s="81">
        <v>0.70399999999999996</v>
      </c>
      <c r="E75" s="81">
        <v>0.79</v>
      </c>
      <c r="F75" s="81">
        <v>60.85</v>
      </c>
      <c r="G75" s="81">
        <v>0</v>
      </c>
      <c r="H75" s="81">
        <v>90</v>
      </c>
      <c r="I75" s="81" t="s">
        <v>329</v>
      </c>
    </row>
    <row r="76" spans="1:9">
      <c r="A76" s="81" t="s">
        <v>347</v>
      </c>
      <c r="B76" s="81" t="s">
        <v>322</v>
      </c>
      <c r="C76" s="81">
        <v>0.3</v>
      </c>
      <c r="D76" s="81">
        <v>0.70399999999999996</v>
      </c>
      <c r="E76" s="81">
        <v>0.79</v>
      </c>
      <c r="F76" s="81">
        <v>40.57</v>
      </c>
      <c r="G76" s="81">
        <v>90</v>
      </c>
      <c r="H76" s="81">
        <v>90</v>
      </c>
      <c r="I76" s="81" t="s">
        <v>326</v>
      </c>
    </row>
    <row r="77" spans="1:9">
      <c r="A77" s="81" t="s">
        <v>348</v>
      </c>
      <c r="B77" s="81" t="s">
        <v>322</v>
      </c>
      <c r="C77" s="81">
        <v>0.3</v>
      </c>
      <c r="D77" s="81">
        <v>0.70399999999999996</v>
      </c>
      <c r="E77" s="81">
        <v>0.79</v>
      </c>
      <c r="F77" s="81">
        <v>60.85</v>
      </c>
      <c r="G77" s="81">
        <v>180</v>
      </c>
      <c r="H77" s="81">
        <v>90</v>
      </c>
      <c r="I77" s="81" t="s">
        <v>323</v>
      </c>
    </row>
    <row r="78" spans="1:9">
      <c r="A78" s="81" t="s">
        <v>349</v>
      </c>
      <c r="B78" s="81" t="s">
        <v>322</v>
      </c>
      <c r="C78" s="81">
        <v>0.3</v>
      </c>
      <c r="D78" s="81">
        <v>0.70399999999999996</v>
      </c>
      <c r="E78" s="81">
        <v>0.79</v>
      </c>
      <c r="F78" s="81">
        <v>40.57</v>
      </c>
      <c r="G78" s="81">
        <v>270</v>
      </c>
      <c r="H78" s="81">
        <v>90</v>
      </c>
      <c r="I78" s="81" t="s">
        <v>332</v>
      </c>
    </row>
    <row r="79" spans="1:9">
      <c r="A79" s="81" t="s">
        <v>350</v>
      </c>
      <c r="B79" s="81" t="s">
        <v>322</v>
      </c>
      <c r="C79" s="81">
        <v>0.3</v>
      </c>
      <c r="D79" s="81">
        <v>0.70399999999999996</v>
      </c>
      <c r="E79" s="81">
        <v>0.79</v>
      </c>
      <c r="F79" s="81">
        <v>60.85</v>
      </c>
      <c r="G79" s="81">
        <v>0</v>
      </c>
      <c r="H79" s="81">
        <v>90</v>
      </c>
      <c r="I79" s="81" t="s">
        <v>329</v>
      </c>
    </row>
    <row r="80" spans="1:9">
      <c r="A80" s="81" t="s">
        <v>351</v>
      </c>
      <c r="B80" s="81" t="s">
        <v>322</v>
      </c>
      <c r="C80" s="81">
        <v>0.3</v>
      </c>
      <c r="D80" s="81">
        <v>0.70399999999999996</v>
      </c>
      <c r="E80" s="81">
        <v>0.79</v>
      </c>
      <c r="F80" s="81">
        <v>40.57</v>
      </c>
      <c r="G80" s="81">
        <v>90</v>
      </c>
      <c r="H80" s="81">
        <v>90</v>
      </c>
      <c r="I80" s="81" t="s">
        <v>326</v>
      </c>
    </row>
    <row r="81" spans="1:11">
      <c r="A81" s="81" t="s">
        <v>352</v>
      </c>
      <c r="B81" s="81" t="s">
        <v>322</v>
      </c>
      <c r="C81" s="81">
        <v>0.3</v>
      </c>
      <c r="D81" s="81">
        <v>0.70399999999999996</v>
      </c>
      <c r="E81" s="81">
        <v>0.79</v>
      </c>
      <c r="F81" s="81">
        <v>60.85</v>
      </c>
      <c r="G81" s="81">
        <v>180</v>
      </c>
      <c r="H81" s="81">
        <v>90</v>
      </c>
      <c r="I81" s="81" t="s">
        <v>323</v>
      </c>
    </row>
    <row r="82" spans="1:11">
      <c r="A82" s="81" t="s">
        <v>353</v>
      </c>
      <c r="B82" s="81" t="s">
        <v>322</v>
      </c>
      <c r="C82" s="81">
        <v>0.3</v>
      </c>
      <c r="D82" s="81">
        <v>0.70399999999999996</v>
      </c>
      <c r="E82" s="81">
        <v>0.79</v>
      </c>
      <c r="F82" s="81">
        <v>40.57</v>
      </c>
      <c r="G82" s="81">
        <v>270</v>
      </c>
      <c r="H82" s="81">
        <v>90</v>
      </c>
      <c r="I82" s="81" t="s">
        <v>332</v>
      </c>
    </row>
    <row r="83" spans="1:11">
      <c r="A83" s="81" t="s">
        <v>354</v>
      </c>
      <c r="B83" s="81" t="s">
        <v>355</v>
      </c>
      <c r="C83" s="81">
        <v>0.3</v>
      </c>
      <c r="D83" s="81">
        <v>0.35699999999999998</v>
      </c>
      <c r="E83" s="81">
        <v>0.38</v>
      </c>
      <c r="F83" s="81">
        <v>1660.73</v>
      </c>
      <c r="G83" s="81">
        <v>0</v>
      </c>
      <c r="H83" s="81">
        <v>0</v>
      </c>
      <c r="I83" s="81"/>
    </row>
    <row r="85" spans="1:11">
      <c r="A85" s="77"/>
      <c r="B85" s="81" t="s">
        <v>52</v>
      </c>
      <c r="C85" s="81" t="s">
        <v>439</v>
      </c>
      <c r="D85" s="81" t="s">
        <v>440</v>
      </c>
      <c r="E85" s="81" t="s">
        <v>441</v>
      </c>
      <c r="F85" s="81" t="s">
        <v>46</v>
      </c>
      <c r="G85" s="81" t="s">
        <v>356</v>
      </c>
      <c r="H85" s="81" t="s">
        <v>357</v>
      </c>
      <c r="I85" s="81" t="s">
        <v>358</v>
      </c>
      <c r="J85" s="81" t="s">
        <v>437</v>
      </c>
      <c r="K85" s="81" t="s">
        <v>318</v>
      </c>
    </row>
    <row r="86" spans="1:11">
      <c r="A86" s="81" t="s">
        <v>359</v>
      </c>
      <c r="B86" s="81" t="s">
        <v>407</v>
      </c>
      <c r="C86" s="81">
        <v>65.28</v>
      </c>
      <c r="D86" s="81">
        <v>65.28</v>
      </c>
      <c r="E86" s="81">
        <v>3.18</v>
      </c>
      <c r="F86" s="81">
        <v>0.26200000000000001</v>
      </c>
      <c r="G86" s="81">
        <v>0.318</v>
      </c>
      <c r="H86" s="81" t="s">
        <v>67</v>
      </c>
      <c r="I86" s="81" t="s">
        <v>321</v>
      </c>
      <c r="J86" s="81">
        <v>180</v>
      </c>
      <c r="K86" s="81" t="s">
        <v>323</v>
      </c>
    </row>
    <row r="87" spans="1:11">
      <c r="A87" s="81" t="s">
        <v>361</v>
      </c>
      <c r="B87" s="81" t="s">
        <v>408</v>
      </c>
      <c r="C87" s="81">
        <v>43.52</v>
      </c>
      <c r="D87" s="81">
        <v>43.52</v>
      </c>
      <c r="E87" s="81">
        <v>3.18</v>
      </c>
      <c r="F87" s="81">
        <v>0.26200000000000001</v>
      </c>
      <c r="G87" s="81">
        <v>0.318</v>
      </c>
      <c r="H87" s="81" t="s">
        <v>67</v>
      </c>
      <c r="I87" s="81" t="s">
        <v>325</v>
      </c>
      <c r="J87" s="81">
        <v>90</v>
      </c>
      <c r="K87" s="81" t="s">
        <v>326</v>
      </c>
    </row>
    <row r="88" spans="1:11">
      <c r="A88" s="81" t="s">
        <v>363</v>
      </c>
      <c r="B88" s="81" t="s">
        <v>409</v>
      </c>
      <c r="C88" s="81">
        <v>65.28</v>
      </c>
      <c r="D88" s="81">
        <v>65.28</v>
      </c>
      <c r="E88" s="81">
        <v>3.18</v>
      </c>
      <c r="F88" s="81">
        <v>0.40200000000000002</v>
      </c>
      <c r="G88" s="81">
        <v>0.622</v>
      </c>
      <c r="H88" s="81" t="s">
        <v>67</v>
      </c>
      <c r="I88" s="81" t="s">
        <v>328</v>
      </c>
      <c r="J88" s="81">
        <v>0</v>
      </c>
      <c r="K88" s="81" t="s">
        <v>329</v>
      </c>
    </row>
    <row r="89" spans="1:11">
      <c r="A89" s="81" t="s">
        <v>365</v>
      </c>
      <c r="B89" s="81" t="s">
        <v>410</v>
      </c>
      <c r="C89" s="81">
        <v>43.52</v>
      </c>
      <c r="D89" s="81">
        <v>43.52</v>
      </c>
      <c r="E89" s="81">
        <v>3.18</v>
      </c>
      <c r="F89" s="81">
        <v>0.26200000000000001</v>
      </c>
      <c r="G89" s="81">
        <v>0.318</v>
      </c>
      <c r="H89" s="81" t="s">
        <v>67</v>
      </c>
      <c r="I89" s="81" t="s">
        <v>331</v>
      </c>
      <c r="J89" s="81">
        <v>270</v>
      </c>
      <c r="K89" s="81" t="s">
        <v>332</v>
      </c>
    </row>
    <row r="90" spans="1:11">
      <c r="A90" s="81" t="s">
        <v>367</v>
      </c>
      <c r="B90" s="81" t="s">
        <v>407</v>
      </c>
      <c r="C90" s="81">
        <v>65.28</v>
      </c>
      <c r="D90" s="81">
        <v>65.28</v>
      </c>
      <c r="E90" s="81">
        <v>3.18</v>
      </c>
      <c r="F90" s="81">
        <v>0.26200000000000001</v>
      </c>
      <c r="G90" s="81">
        <v>0.318</v>
      </c>
      <c r="H90" s="81" t="s">
        <v>67</v>
      </c>
      <c r="I90" s="81" t="s">
        <v>334</v>
      </c>
      <c r="J90" s="81">
        <v>180</v>
      </c>
      <c r="K90" s="81" t="s">
        <v>323</v>
      </c>
    </row>
    <row r="91" spans="1:11">
      <c r="A91" s="81" t="s">
        <v>368</v>
      </c>
      <c r="B91" s="81" t="s">
        <v>408</v>
      </c>
      <c r="C91" s="81">
        <v>43.52</v>
      </c>
      <c r="D91" s="81">
        <v>43.52</v>
      </c>
      <c r="E91" s="81">
        <v>3.18</v>
      </c>
      <c r="F91" s="81">
        <v>0.26200000000000001</v>
      </c>
      <c r="G91" s="81">
        <v>0.318</v>
      </c>
      <c r="H91" s="81" t="s">
        <v>67</v>
      </c>
      <c r="I91" s="81" t="s">
        <v>335</v>
      </c>
      <c r="J91" s="81">
        <v>90</v>
      </c>
      <c r="K91" s="81" t="s">
        <v>326</v>
      </c>
    </row>
    <row r="92" spans="1:11">
      <c r="A92" s="81" t="s">
        <v>369</v>
      </c>
      <c r="B92" s="81" t="s">
        <v>409</v>
      </c>
      <c r="C92" s="81">
        <v>65.28</v>
      </c>
      <c r="D92" s="81">
        <v>65.28</v>
      </c>
      <c r="E92" s="81">
        <v>3.18</v>
      </c>
      <c r="F92" s="81">
        <v>0.40200000000000002</v>
      </c>
      <c r="G92" s="81">
        <v>0.622</v>
      </c>
      <c r="H92" s="81" t="s">
        <v>67</v>
      </c>
      <c r="I92" s="81" t="s">
        <v>336</v>
      </c>
      <c r="J92" s="81">
        <v>0</v>
      </c>
      <c r="K92" s="81" t="s">
        <v>329</v>
      </c>
    </row>
    <row r="93" spans="1:11">
      <c r="A93" s="81" t="s">
        <v>370</v>
      </c>
      <c r="B93" s="81" t="s">
        <v>410</v>
      </c>
      <c r="C93" s="81">
        <v>43.52</v>
      </c>
      <c r="D93" s="81">
        <v>43.52</v>
      </c>
      <c r="E93" s="81">
        <v>3.18</v>
      </c>
      <c r="F93" s="81">
        <v>0.26200000000000001</v>
      </c>
      <c r="G93" s="81">
        <v>0.318</v>
      </c>
      <c r="H93" s="81" t="s">
        <v>67</v>
      </c>
      <c r="I93" s="81" t="s">
        <v>337</v>
      </c>
      <c r="J93" s="81">
        <v>270</v>
      </c>
      <c r="K93" s="81" t="s">
        <v>332</v>
      </c>
    </row>
    <row r="94" spans="1:11">
      <c r="A94" s="81" t="s">
        <v>371</v>
      </c>
      <c r="B94" s="81" t="s">
        <v>407</v>
      </c>
      <c r="C94" s="81">
        <v>65.28</v>
      </c>
      <c r="D94" s="81">
        <v>65.28</v>
      </c>
      <c r="E94" s="81">
        <v>3.18</v>
      </c>
      <c r="F94" s="81">
        <v>0.26200000000000001</v>
      </c>
      <c r="G94" s="81">
        <v>0.318</v>
      </c>
      <c r="H94" s="81" t="s">
        <v>67</v>
      </c>
      <c r="I94" s="81" t="s">
        <v>338</v>
      </c>
      <c r="J94" s="81">
        <v>180</v>
      </c>
      <c r="K94" s="81" t="s">
        <v>323</v>
      </c>
    </row>
    <row r="95" spans="1:11">
      <c r="A95" s="81" t="s">
        <v>372</v>
      </c>
      <c r="B95" s="81" t="s">
        <v>408</v>
      </c>
      <c r="C95" s="81">
        <v>43.52</v>
      </c>
      <c r="D95" s="81">
        <v>43.52</v>
      </c>
      <c r="E95" s="81">
        <v>3.18</v>
      </c>
      <c r="F95" s="81">
        <v>0.26200000000000001</v>
      </c>
      <c r="G95" s="81">
        <v>0.318</v>
      </c>
      <c r="H95" s="81" t="s">
        <v>67</v>
      </c>
      <c r="I95" s="81" t="s">
        <v>339</v>
      </c>
      <c r="J95" s="81">
        <v>90</v>
      </c>
      <c r="K95" s="81" t="s">
        <v>326</v>
      </c>
    </row>
    <row r="96" spans="1:11">
      <c r="A96" s="81" t="s">
        <v>373</v>
      </c>
      <c r="B96" s="81" t="s">
        <v>409</v>
      </c>
      <c r="C96" s="81">
        <v>65.28</v>
      </c>
      <c r="D96" s="81">
        <v>65.28</v>
      </c>
      <c r="E96" s="81">
        <v>3.18</v>
      </c>
      <c r="F96" s="81">
        <v>0.40200000000000002</v>
      </c>
      <c r="G96" s="81">
        <v>0.622</v>
      </c>
      <c r="H96" s="81" t="s">
        <v>67</v>
      </c>
      <c r="I96" s="81" t="s">
        <v>340</v>
      </c>
      <c r="J96" s="81">
        <v>0</v>
      </c>
      <c r="K96" s="81" t="s">
        <v>329</v>
      </c>
    </row>
    <row r="97" spans="1:11">
      <c r="A97" s="81" t="s">
        <v>374</v>
      </c>
      <c r="B97" s="81" t="s">
        <v>410</v>
      </c>
      <c r="C97" s="81">
        <v>43.52</v>
      </c>
      <c r="D97" s="81">
        <v>43.52</v>
      </c>
      <c r="E97" s="81">
        <v>3.18</v>
      </c>
      <c r="F97" s="81">
        <v>0.26200000000000001</v>
      </c>
      <c r="G97" s="81">
        <v>0.318</v>
      </c>
      <c r="H97" s="81" t="s">
        <v>67</v>
      </c>
      <c r="I97" s="81" t="s">
        <v>341</v>
      </c>
      <c r="J97" s="81">
        <v>270</v>
      </c>
      <c r="K97" s="81" t="s">
        <v>332</v>
      </c>
    </row>
    <row r="98" spans="1:11">
      <c r="A98" s="81" t="s">
        <v>442</v>
      </c>
      <c r="B98" s="81"/>
      <c r="C98" s="81"/>
      <c r="D98" s="81">
        <v>652.83000000000004</v>
      </c>
      <c r="E98" s="81">
        <v>3.18</v>
      </c>
      <c r="F98" s="81">
        <v>0.30399999999999999</v>
      </c>
      <c r="G98" s="81">
        <v>0.40899999999999997</v>
      </c>
      <c r="H98" s="81"/>
      <c r="I98" s="81"/>
      <c r="J98" s="81"/>
      <c r="K98" s="81"/>
    </row>
    <row r="99" spans="1:11">
      <c r="A99" s="81" t="s">
        <v>443</v>
      </c>
      <c r="B99" s="81"/>
      <c r="C99" s="81"/>
      <c r="D99" s="81">
        <v>195.85</v>
      </c>
      <c r="E99" s="81">
        <v>3.18</v>
      </c>
      <c r="F99" s="81">
        <v>0.40200000000000002</v>
      </c>
      <c r="G99" s="81">
        <v>0.622</v>
      </c>
      <c r="H99" s="81"/>
      <c r="I99" s="81"/>
      <c r="J99" s="81"/>
      <c r="K99" s="81"/>
    </row>
    <row r="100" spans="1:11">
      <c r="A100" s="81" t="s">
        <v>444</v>
      </c>
      <c r="B100" s="81"/>
      <c r="C100" s="81"/>
      <c r="D100" s="81">
        <v>456.98</v>
      </c>
      <c r="E100" s="81">
        <v>3.18</v>
      </c>
      <c r="F100" s="81">
        <v>0.26200000000000001</v>
      </c>
      <c r="G100" s="81">
        <v>0.318</v>
      </c>
      <c r="H100" s="81"/>
      <c r="I100" s="81"/>
      <c r="J100" s="81"/>
      <c r="K100" s="81"/>
    </row>
    <row r="102" spans="1:11">
      <c r="A102" s="77"/>
      <c r="B102" s="81" t="s">
        <v>118</v>
      </c>
      <c r="C102" s="81" t="s">
        <v>402</v>
      </c>
      <c r="D102" s="81" t="s">
        <v>445</v>
      </c>
    </row>
    <row r="103" spans="1:11">
      <c r="A103" s="81" t="s">
        <v>375</v>
      </c>
      <c r="B103" s="81" t="s">
        <v>376</v>
      </c>
      <c r="C103" s="81">
        <v>459703.82</v>
      </c>
      <c r="D103" s="81">
        <v>0.75</v>
      </c>
    </row>
    <row r="105" spans="1:11">
      <c r="A105" s="77"/>
      <c r="B105" s="81" t="s">
        <v>118</v>
      </c>
      <c r="C105" s="81" t="s">
        <v>446</v>
      </c>
      <c r="D105" s="81" t="s">
        <v>447</v>
      </c>
      <c r="E105" s="81" t="s">
        <v>448</v>
      </c>
      <c r="F105" s="81" t="s">
        <v>449</v>
      </c>
      <c r="G105" s="81" t="s">
        <v>445</v>
      </c>
    </row>
    <row r="106" spans="1:11">
      <c r="A106" s="81" t="s">
        <v>377</v>
      </c>
      <c r="B106" s="81" t="s">
        <v>508</v>
      </c>
      <c r="C106" s="81">
        <v>116353.34</v>
      </c>
      <c r="D106" s="81">
        <v>92926.21</v>
      </c>
      <c r="E106" s="81">
        <v>23427.13</v>
      </c>
      <c r="F106" s="81">
        <v>0.8</v>
      </c>
      <c r="G106" s="81">
        <v>5.59</v>
      </c>
    </row>
    <row r="107" spans="1:11">
      <c r="A107" s="81" t="s">
        <v>378</v>
      </c>
      <c r="B107" s="81" t="s">
        <v>508</v>
      </c>
      <c r="C107" s="81">
        <v>152778.56</v>
      </c>
      <c r="D107" s="81">
        <v>122017.4</v>
      </c>
      <c r="E107" s="81">
        <v>30761.16</v>
      </c>
      <c r="F107" s="81">
        <v>0.8</v>
      </c>
      <c r="G107" s="81">
        <v>5.54</v>
      </c>
    </row>
    <row r="108" spans="1:11">
      <c r="A108" s="81" t="s">
        <v>379</v>
      </c>
      <c r="B108" s="81" t="s">
        <v>508</v>
      </c>
      <c r="C108" s="81">
        <v>171468.22</v>
      </c>
      <c r="D108" s="81">
        <v>135332.48000000001</v>
      </c>
      <c r="E108" s="81">
        <v>36135.74</v>
      </c>
      <c r="F108" s="81">
        <v>0.79</v>
      </c>
      <c r="G108" s="81">
        <v>4.75</v>
      </c>
    </row>
    <row r="110" spans="1:11">
      <c r="A110" s="77"/>
      <c r="B110" s="81" t="s">
        <v>118</v>
      </c>
      <c r="C110" s="81" t="s">
        <v>446</v>
      </c>
      <c r="D110" s="81" t="s">
        <v>445</v>
      </c>
    </row>
    <row r="111" spans="1:11">
      <c r="A111" s="81" t="s">
        <v>387</v>
      </c>
      <c r="B111" s="81" t="s">
        <v>450</v>
      </c>
      <c r="C111" s="81">
        <v>-99999</v>
      </c>
      <c r="D111" s="81" t="s">
        <v>451</v>
      </c>
    </row>
    <row r="112" spans="1:11">
      <c r="A112" s="81" t="s">
        <v>388</v>
      </c>
      <c r="B112" s="81" t="s">
        <v>450</v>
      </c>
      <c r="C112" s="81">
        <v>-99999</v>
      </c>
      <c r="D112" s="81" t="s">
        <v>451</v>
      </c>
    </row>
    <row r="113" spans="1:4">
      <c r="A113" s="81" t="s">
        <v>389</v>
      </c>
      <c r="B113" s="81" t="s">
        <v>450</v>
      </c>
      <c r="C113" s="81">
        <v>-99999</v>
      </c>
      <c r="D113" s="81" t="s">
        <v>451</v>
      </c>
    </row>
    <row r="114" spans="1:4">
      <c r="A114" s="81" t="s">
        <v>390</v>
      </c>
      <c r="B114" s="81" t="s">
        <v>450</v>
      </c>
      <c r="C114" s="81">
        <v>-99999</v>
      </c>
      <c r="D114" s="81" t="s">
        <v>451</v>
      </c>
    </row>
    <row r="115" spans="1:4">
      <c r="A115" s="81" t="s">
        <v>391</v>
      </c>
      <c r="B115" s="81" t="s">
        <v>450</v>
      </c>
      <c r="C115" s="81">
        <v>-99999</v>
      </c>
      <c r="D115" s="81" t="s">
        <v>451</v>
      </c>
    </row>
    <row r="116" spans="1:4">
      <c r="A116" s="81" t="s">
        <v>392</v>
      </c>
      <c r="B116" s="81" t="s">
        <v>450</v>
      </c>
      <c r="C116" s="81">
        <v>-99999</v>
      </c>
      <c r="D116" s="81" t="s">
        <v>451</v>
      </c>
    </row>
    <row r="117" spans="1:4">
      <c r="A117" s="81" t="s">
        <v>393</v>
      </c>
      <c r="B117" s="81" t="s">
        <v>450</v>
      </c>
      <c r="C117" s="81">
        <v>-99999</v>
      </c>
      <c r="D117" s="81" t="s">
        <v>451</v>
      </c>
    </row>
    <row r="118" spans="1:4">
      <c r="A118" s="81" t="s">
        <v>394</v>
      </c>
      <c r="B118" s="81" t="s">
        <v>450</v>
      </c>
      <c r="C118" s="81">
        <v>-99999</v>
      </c>
      <c r="D118" s="81" t="s">
        <v>451</v>
      </c>
    </row>
    <row r="119" spans="1:4">
      <c r="A119" s="81" t="s">
        <v>395</v>
      </c>
      <c r="B119" s="81" t="s">
        <v>450</v>
      </c>
      <c r="C119" s="81">
        <v>-99999</v>
      </c>
      <c r="D119" s="81" t="s">
        <v>451</v>
      </c>
    </row>
    <row r="120" spans="1:4">
      <c r="A120" s="81" t="s">
        <v>396</v>
      </c>
      <c r="B120" s="81" t="s">
        <v>450</v>
      </c>
      <c r="C120" s="81">
        <v>-99999</v>
      </c>
      <c r="D120" s="81" t="s">
        <v>451</v>
      </c>
    </row>
    <row r="121" spans="1:4">
      <c r="A121" s="81" t="s">
        <v>397</v>
      </c>
      <c r="B121" s="81" t="s">
        <v>450</v>
      </c>
      <c r="C121" s="81">
        <v>-99999</v>
      </c>
      <c r="D121" s="81" t="s">
        <v>451</v>
      </c>
    </row>
    <row r="122" spans="1:4">
      <c r="A122" s="81" t="s">
        <v>398</v>
      </c>
      <c r="B122" s="81" t="s">
        <v>450</v>
      </c>
      <c r="C122" s="81">
        <v>-99999</v>
      </c>
      <c r="D122" s="81" t="s">
        <v>451</v>
      </c>
    </row>
    <row r="123" spans="1:4">
      <c r="A123" s="81" t="s">
        <v>399</v>
      </c>
      <c r="B123" s="81" t="s">
        <v>450</v>
      </c>
      <c r="C123" s="81">
        <v>-99999</v>
      </c>
      <c r="D123" s="81" t="s">
        <v>451</v>
      </c>
    </row>
    <row r="124" spans="1:4">
      <c r="A124" s="81" t="s">
        <v>400</v>
      </c>
      <c r="B124" s="81" t="s">
        <v>450</v>
      </c>
      <c r="C124" s="81">
        <v>-99999</v>
      </c>
      <c r="D124" s="81" t="s">
        <v>451</v>
      </c>
    </row>
    <row r="125" spans="1:4">
      <c r="A125" s="81" t="s">
        <v>401</v>
      </c>
      <c r="B125" s="81" t="s">
        <v>450</v>
      </c>
      <c r="C125" s="81">
        <v>-99999</v>
      </c>
      <c r="D125" s="81" t="s">
        <v>451</v>
      </c>
    </row>
    <row r="126" spans="1:4">
      <c r="A126" s="81" t="s">
        <v>403</v>
      </c>
      <c r="B126" s="81" t="s">
        <v>452</v>
      </c>
      <c r="C126" s="81">
        <v>12538.41</v>
      </c>
      <c r="D126" s="81">
        <v>0.99</v>
      </c>
    </row>
    <row r="127" spans="1:4">
      <c r="A127" s="81" t="s">
        <v>404</v>
      </c>
      <c r="B127" s="81" t="s">
        <v>452</v>
      </c>
      <c r="C127" s="81">
        <v>9366.27</v>
      </c>
      <c r="D127" s="81">
        <v>0.99</v>
      </c>
    </row>
    <row r="128" spans="1:4">
      <c r="A128" s="81" t="s">
        <v>405</v>
      </c>
      <c r="B128" s="81" t="s">
        <v>452</v>
      </c>
      <c r="C128" s="81">
        <v>8126.59</v>
      </c>
      <c r="D128" s="81">
        <v>0.99</v>
      </c>
    </row>
    <row r="130" spans="1:8">
      <c r="A130" s="77"/>
      <c r="B130" s="81" t="s">
        <v>118</v>
      </c>
      <c r="C130" s="81" t="s">
        <v>453</v>
      </c>
      <c r="D130" s="81" t="s">
        <v>454</v>
      </c>
      <c r="E130" s="81" t="s">
        <v>455</v>
      </c>
      <c r="F130" s="81" t="s">
        <v>456</v>
      </c>
      <c r="G130" s="81" t="s">
        <v>380</v>
      </c>
      <c r="H130" s="81" t="s">
        <v>381</v>
      </c>
    </row>
    <row r="131" spans="1:8">
      <c r="A131" s="81" t="s">
        <v>382</v>
      </c>
      <c r="B131" s="81" t="s">
        <v>383</v>
      </c>
      <c r="C131" s="81">
        <v>0.6</v>
      </c>
      <c r="D131" s="81">
        <v>1572.42</v>
      </c>
      <c r="E131" s="81">
        <v>7.03</v>
      </c>
      <c r="F131" s="81">
        <v>18402.2</v>
      </c>
      <c r="G131" s="81">
        <v>1</v>
      </c>
      <c r="H131" s="81" t="s">
        <v>384</v>
      </c>
    </row>
    <row r="132" spans="1:8">
      <c r="A132" s="81" t="s">
        <v>385</v>
      </c>
      <c r="B132" s="81" t="s">
        <v>383</v>
      </c>
      <c r="C132" s="81">
        <v>0.6</v>
      </c>
      <c r="D132" s="81">
        <v>1572.42</v>
      </c>
      <c r="E132" s="81">
        <v>9.23</v>
      </c>
      <c r="F132" s="81">
        <v>24007.25</v>
      </c>
      <c r="G132" s="81">
        <v>1</v>
      </c>
      <c r="H132" s="81" t="s">
        <v>384</v>
      </c>
    </row>
    <row r="133" spans="1:8">
      <c r="A133" s="81" t="s">
        <v>386</v>
      </c>
      <c r="B133" s="81" t="s">
        <v>383</v>
      </c>
      <c r="C133" s="81">
        <v>0.6</v>
      </c>
      <c r="D133" s="81">
        <v>1388.3</v>
      </c>
      <c r="E133" s="81">
        <v>10.09</v>
      </c>
      <c r="F133" s="81">
        <v>23181.13</v>
      </c>
      <c r="G133" s="81">
        <v>1</v>
      </c>
      <c r="H133" s="81" t="s">
        <v>384</v>
      </c>
    </row>
    <row r="135" spans="1:8">
      <c r="A135" s="77"/>
      <c r="B135" s="81" t="s">
        <v>118</v>
      </c>
      <c r="C135" s="81" t="s">
        <v>492</v>
      </c>
      <c r="D135" s="81" t="s">
        <v>493</v>
      </c>
      <c r="E135" s="81" t="s">
        <v>494</v>
      </c>
      <c r="F135" s="81" t="s">
        <v>495</v>
      </c>
    </row>
    <row r="136" spans="1:8">
      <c r="A136" s="81" t="s">
        <v>496</v>
      </c>
      <c r="B136" s="81" t="s">
        <v>497</v>
      </c>
      <c r="C136" s="81" t="s">
        <v>498</v>
      </c>
      <c r="D136" s="81">
        <v>179352</v>
      </c>
      <c r="E136" s="81">
        <v>8.4499999999999993</v>
      </c>
      <c r="F136" s="81">
        <v>0.85</v>
      </c>
    </row>
    <row r="137" spans="1:8">
      <c r="A137" s="81" t="s">
        <v>499</v>
      </c>
      <c r="B137" s="81" t="s">
        <v>500</v>
      </c>
      <c r="C137" s="81" t="s">
        <v>498</v>
      </c>
      <c r="D137" s="81">
        <v>179352</v>
      </c>
      <c r="E137" s="81">
        <v>2704.59</v>
      </c>
      <c r="F137" s="81">
        <v>0.85</v>
      </c>
    </row>
    <row r="139" spans="1:8">
      <c r="A139" s="77"/>
      <c r="B139" s="81" t="s">
        <v>118</v>
      </c>
      <c r="C139" s="81" t="s">
        <v>501</v>
      </c>
      <c r="D139" s="81" t="s">
        <v>502</v>
      </c>
      <c r="E139" s="81" t="s">
        <v>503</v>
      </c>
      <c r="F139" s="81" t="s">
        <v>504</v>
      </c>
      <c r="G139" s="81" t="s">
        <v>505</v>
      </c>
    </row>
    <row r="140" spans="1:8">
      <c r="A140" s="81" t="s">
        <v>506</v>
      </c>
      <c r="B140" s="81" t="s">
        <v>507</v>
      </c>
      <c r="C140" s="81">
        <v>0.38</v>
      </c>
      <c r="D140" s="81">
        <v>845000</v>
      </c>
      <c r="E140" s="81">
        <v>0.8</v>
      </c>
      <c r="F140" s="81">
        <v>1.81</v>
      </c>
      <c r="G140" s="81">
        <v>0.59</v>
      </c>
    </row>
    <row r="142" spans="1:8">
      <c r="A142" s="77"/>
      <c r="B142" s="81" t="s">
        <v>509</v>
      </c>
      <c r="C142" s="81" t="s">
        <v>510</v>
      </c>
      <c r="D142" s="81" t="s">
        <v>511</v>
      </c>
      <c r="E142" s="81" t="s">
        <v>512</v>
      </c>
      <c r="F142" s="81" t="s">
        <v>513</v>
      </c>
      <c r="G142" s="81" t="s">
        <v>514</v>
      </c>
      <c r="H142" s="81" t="s">
        <v>515</v>
      </c>
    </row>
    <row r="143" spans="1:8">
      <c r="A143" s="81" t="s">
        <v>516</v>
      </c>
      <c r="B143" s="81">
        <v>35289.363499999999</v>
      </c>
      <c r="C143" s="81">
        <v>53.0411</v>
      </c>
      <c r="D143" s="81">
        <v>197.5951</v>
      </c>
      <c r="E143" s="81">
        <v>0</v>
      </c>
      <c r="F143" s="81">
        <v>4.0000000000000002E-4</v>
      </c>
      <c r="G143" s="81">
        <v>985291.88320000004</v>
      </c>
      <c r="H143" s="81">
        <v>14397.269200000001</v>
      </c>
    </row>
    <row r="144" spans="1:8">
      <c r="A144" s="81" t="s">
        <v>517</v>
      </c>
      <c r="B144" s="81">
        <v>29962.0766</v>
      </c>
      <c r="C144" s="81">
        <v>46.660400000000003</v>
      </c>
      <c r="D144" s="81">
        <v>183.053</v>
      </c>
      <c r="E144" s="81">
        <v>0</v>
      </c>
      <c r="F144" s="81">
        <v>2.9999999999999997E-4</v>
      </c>
      <c r="G144" s="81">
        <v>912848.64899999998</v>
      </c>
      <c r="H144" s="81">
        <v>12392.897800000001</v>
      </c>
    </row>
    <row r="145" spans="1:19">
      <c r="A145" s="81" t="s">
        <v>518</v>
      </c>
      <c r="B145" s="81">
        <v>34802.763299999999</v>
      </c>
      <c r="C145" s="81">
        <v>54.5974</v>
      </c>
      <c r="D145" s="81">
        <v>216.37270000000001</v>
      </c>
      <c r="E145" s="81">
        <v>0</v>
      </c>
      <c r="F145" s="81">
        <v>4.0000000000000002E-4</v>
      </c>
      <c r="G145" s="82">
        <v>1079020</v>
      </c>
      <c r="H145" s="81">
        <v>14436.5195</v>
      </c>
    </row>
    <row r="146" spans="1:19">
      <c r="A146" s="81" t="s">
        <v>519</v>
      </c>
      <c r="B146" s="81">
        <v>32271.235499999999</v>
      </c>
      <c r="C146" s="81">
        <v>52.374099999999999</v>
      </c>
      <c r="D146" s="81">
        <v>217.06460000000001</v>
      </c>
      <c r="E146" s="81">
        <v>0</v>
      </c>
      <c r="F146" s="81">
        <v>4.0000000000000002E-4</v>
      </c>
      <c r="G146" s="82">
        <v>1082540</v>
      </c>
      <c r="H146" s="81">
        <v>13568.1083</v>
      </c>
    </row>
    <row r="147" spans="1:19">
      <c r="A147" s="81" t="s">
        <v>286</v>
      </c>
      <c r="B147" s="81">
        <v>35981.076200000003</v>
      </c>
      <c r="C147" s="81">
        <v>58.7806</v>
      </c>
      <c r="D147" s="81">
        <v>245.643</v>
      </c>
      <c r="E147" s="81">
        <v>0</v>
      </c>
      <c r="F147" s="81">
        <v>5.0000000000000001E-4</v>
      </c>
      <c r="G147" s="82">
        <v>1225080</v>
      </c>
      <c r="H147" s="81">
        <v>15167.958000000001</v>
      </c>
    </row>
    <row r="148" spans="1:19">
      <c r="A148" s="81" t="s">
        <v>520</v>
      </c>
      <c r="B148" s="81">
        <v>40987.250099999997</v>
      </c>
      <c r="C148" s="81">
        <v>67.124600000000001</v>
      </c>
      <c r="D148" s="81">
        <v>281.37729999999999</v>
      </c>
      <c r="E148" s="81">
        <v>0</v>
      </c>
      <c r="F148" s="81">
        <v>5.0000000000000001E-4</v>
      </c>
      <c r="G148" s="82">
        <v>1403300</v>
      </c>
      <c r="H148" s="81">
        <v>17295.548999999999</v>
      </c>
    </row>
    <row r="149" spans="1:19">
      <c r="A149" s="81" t="s">
        <v>521</v>
      </c>
      <c r="B149" s="81">
        <v>42093.266000000003</v>
      </c>
      <c r="C149" s="81">
        <v>68.950699999999998</v>
      </c>
      <c r="D149" s="81">
        <v>289.10899999999998</v>
      </c>
      <c r="E149" s="81">
        <v>0</v>
      </c>
      <c r="F149" s="81">
        <v>5.0000000000000001E-4</v>
      </c>
      <c r="G149" s="82">
        <v>1441860</v>
      </c>
      <c r="H149" s="81">
        <v>17763.7948</v>
      </c>
    </row>
    <row r="150" spans="1:19">
      <c r="A150" s="81" t="s">
        <v>522</v>
      </c>
      <c r="B150" s="81">
        <v>44133.503199999999</v>
      </c>
      <c r="C150" s="81">
        <v>72.289199999999994</v>
      </c>
      <c r="D150" s="81">
        <v>303.08850000000001</v>
      </c>
      <c r="E150" s="81">
        <v>0</v>
      </c>
      <c r="F150" s="81">
        <v>5.9999999999999995E-4</v>
      </c>
      <c r="G150" s="82">
        <v>1511580</v>
      </c>
      <c r="H150" s="81">
        <v>18624.426299999999</v>
      </c>
    </row>
    <row r="151" spans="1:19">
      <c r="A151" s="81" t="s">
        <v>523</v>
      </c>
      <c r="B151" s="81">
        <v>36935.585800000001</v>
      </c>
      <c r="C151" s="81">
        <v>60.475000000000001</v>
      </c>
      <c r="D151" s="81">
        <v>253.42850000000001</v>
      </c>
      <c r="E151" s="81">
        <v>0</v>
      </c>
      <c r="F151" s="81">
        <v>5.0000000000000001E-4</v>
      </c>
      <c r="G151" s="82">
        <v>1263910</v>
      </c>
      <c r="H151" s="81">
        <v>15584.369199999999</v>
      </c>
    </row>
    <row r="152" spans="1:19">
      <c r="A152" s="81" t="s">
        <v>524</v>
      </c>
      <c r="B152" s="81">
        <v>34128.7117</v>
      </c>
      <c r="C152" s="81">
        <v>55.4407</v>
      </c>
      <c r="D152" s="81">
        <v>230.048</v>
      </c>
      <c r="E152" s="81">
        <v>0</v>
      </c>
      <c r="F152" s="81">
        <v>4.0000000000000002E-4</v>
      </c>
      <c r="G152" s="82">
        <v>1147290</v>
      </c>
      <c r="H152" s="81">
        <v>14354.4781</v>
      </c>
    </row>
    <row r="153" spans="1:19">
      <c r="A153" s="81" t="s">
        <v>525</v>
      </c>
      <c r="B153" s="81">
        <v>32236.332200000001</v>
      </c>
      <c r="C153" s="81">
        <v>50.680900000000001</v>
      </c>
      <c r="D153" s="81">
        <v>201.44730000000001</v>
      </c>
      <c r="E153" s="81">
        <v>0</v>
      </c>
      <c r="F153" s="81">
        <v>4.0000000000000002E-4</v>
      </c>
      <c r="G153" s="82">
        <v>1004600</v>
      </c>
      <c r="H153" s="81">
        <v>13383.332399999999</v>
      </c>
    </row>
    <row r="154" spans="1:19">
      <c r="A154" s="81" t="s">
        <v>526</v>
      </c>
      <c r="B154" s="81">
        <v>33823.688199999997</v>
      </c>
      <c r="C154" s="81">
        <v>51.389899999999997</v>
      </c>
      <c r="D154" s="81">
        <v>194.57470000000001</v>
      </c>
      <c r="E154" s="81">
        <v>0</v>
      </c>
      <c r="F154" s="81">
        <v>4.0000000000000002E-4</v>
      </c>
      <c r="G154" s="81">
        <v>970254.43689999997</v>
      </c>
      <c r="H154" s="81">
        <v>13856.6566</v>
      </c>
    </row>
    <row r="155" spans="1:19">
      <c r="A155" s="81"/>
      <c r="B155" s="81"/>
      <c r="C155" s="81"/>
      <c r="D155" s="81"/>
      <c r="E155" s="81"/>
      <c r="F155" s="81"/>
      <c r="G155" s="81"/>
      <c r="H155" s="81"/>
    </row>
    <row r="156" spans="1:19">
      <c r="A156" s="81" t="s">
        <v>527</v>
      </c>
      <c r="B156" s="81">
        <v>432644.85230000003</v>
      </c>
      <c r="C156" s="81">
        <v>691.80460000000005</v>
      </c>
      <c r="D156" s="81">
        <v>2812.8017</v>
      </c>
      <c r="E156" s="81">
        <v>0</v>
      </c>
      <c r="F156" s="81">
        <v>5.3E-3</v>
      </c>
      <c r="G156" s="82">
        <v>14027600</v>
      </c>
      <c r="H156" s="81">
        <v>180825.359</v>
      </c>
    </row>
    <row r="157" spans="1:19">
      <c r="A157" s="81" t="s">
        <v>528</v>
      </c>
      <c r="B157" s="81">
        <v>29962.0766</v>
      </c>
      <c r="C157" s="81">
        <v>46.660400000000003</v>
      </c>
      <c r="D157" s="81">
        <v>183.053</v>
      </c>
      <c r="E157" s="81">
        <v>0</v>
      </c>
      <c r="F157" s="81">
        <v>2.9999999999999997E-4</v>
      </c>
      <c r="G157" s="81">
        <v>912848.64899999998</v>
      </c>
      <c r="H157" s="81">
        <v>12392.897800000001</v>
      </c>
    </row>
    <row r="158" spans="1:19">
      <c r="A158" s="81" t="s">
        <v>529</v>
      </c>
      <c r="B158" s="81">
        <v>44133.503199999999</v>
      </c>
      <c r="C158" s="81">
        <v>72.289199999999994</v>
      </c>
      <c r="D158" s="81">
        <v>303.08850000000001</v>
      </c>
      <c r="E158" s="81">
        <v>0</v>
      </c>
      <c r="F158" s="81">
        <v>5.9999999999999995E-4</v>
      </c>
      <c r="G158" s="82">
        <v>1511580</v>
      </c>
      <c r="H158" s="81">
        <v>18624.426299999999</v>
      </c>
    </row>
    <row r="160" spans="1:19">
      <c r="A160" s="77"/>
      <c r="B160" s="81" t="s">
        <v>530</v>
      </c>
      <c r="C160" s="81" t="s">
        <v>531</v>
      </c>
      <c r="D160" s="81" t="s">
        <v>532</v>
      </c>
      <c r="E160" s="81" t="s">
        <v>533</v>
      </c>
      <c r="F160" s="81" t="s">
        <v>534</v>
      </c>
      <c r="G160" s="81" t="s">
        <v>535</v>
      </c>
      <c r="H160" s="81" t="s">
        <v>536</v>
      </c>
      <c r="I160" s="81" t="s">
        <v>537</v>
      </c>
      <c r="J160" s="81" t="s">
        <v>538</v>
      </c>
      <c r="K160" s="81" t="s">
        <v>539</v>
      </c>
      <c r="L160" s="81" t="s">
        <v>540</v>
      </c>
      <c r="M160" s="81" t="s">
        <v>541</v>
      </c>
      <c r="N160" s="81" t="s">
        <v>542</v>
      </c>
      <c r="O160" s="81" t="s">
        <v>543</v>
      </c>
      <c r="P160" s="81" t="s">
        <v>544</v>
      </c>
      <c r="Q160" s="81" t="s">
        <v>545</v>
      </c>
      <c r="R160" s="81" t="s">
        <v>546</v>
      </c>
      <c r="S160" s="81" t="s">
        <v>547</v>
      </c>
    </row>
    <row r="161" spans="1:19">
      <c r="A161" s="81" t="s">
        <v>516</v>
      </c>
      <c r="B161" s="82">
        <v>129294000000</v>
      </c>
      <c r="C161" s="81">
        <v>120597.488</v>
      </c>
      <c r="D161" s="81" t="s">
        <v>614</v>
      </c>
      <c r="E161" s="81">
        <v>48247.487999999998</v>
      </c>
      <c r="F161" s="81">
        <v>51598.362999999998</v>
      </c>
      <c r="G161" s="81">
        <v>5729.223</v>
      </c>
      <c r="H161" s="81">
        <v>0</v>
      </c>
      <c r="I161" s="81">
        <v>14998.375</v>
      </c>
      <c r="J161" s="81">
        <v>0</v>
      </c>
      <c r="K161" s="81">
        <v>24.039000000000001</v>
      </c>
      <c r="L161" s="81">
        <v>0</v>
      </c>
      <c r="M161" s="81">
        <v>0</v>
      </c>
      <c r="N161" s="81">
        <v>0</v>
      </c>
      <c r="O161" s="81">
        <v>0</v>
      </c>
      <c r="P161" s="81">
        <v>0</v>
      </c>
      <c r="Q161" s="81">
        <v>0</v>
      </c>
      <c r="R161" s="81">
        <v>0</v>
      </c>
      <c r="S161" s="81">
        <v>0</v>
      </c>
    </row>
    <row r="162" spans="1:19">
      <c r="A162" s="81" t="s">
        <v>517</v>
      </c>
      <c r="B162" s="82">
        <v>119788000000</v>
      </c>
      <c r="C162" s="81">
        <v>122977.079</v>
      </c>
      <c r="D162" s="81" t="s">
        <v>615</v>
      </c>
      <c r="E162" s="81">
        <v>48247.487999999998</v>
      </c>
      <c r="F162" s="81">
        <v>51598.362999999998</v>
      </c>
      <c r="G162" s="81">
        <v>5903.902</v>
      </c>
      <c r="H162" s="81">
        <v>0</v>
      </c>
      <c r="I162" s="81">
        <v>17215.949000000001</v>
      </c>
      <c r="J162" s="81">
        <v>0</v>
      </c>
      <c r="K162" s="81">
        <v>11.377000000000001</v>
      </c>
      <c r="L162" s="81">
        <v>0</v>
      </c>
      <c r="M162" s="81">
        <v>0</v>
      </c>
      <c r="N162" s="81">
        <v>0</v>
      </c>
      <c r="O162" s="81">
        <v>0</v>
      </c>
      <c r="P162" s="81">
        <v>0</v>
      </c>
      <c r="Q162" s="81">
        <v>0</v>
      </c>
      <c r="R162" s="81">
        <v>0</v>
      </c>
      <c r="S162" s="81">
        <v>0</v>
      </c>
    </row>
    <row r="163" spans="1:19">
      <c r="A163" s="81" t="s">
        <v>518</v>
      </c>
      <c r="B163" s="82">
        <v>141594000000</v>
      </c>
      <c r="C163" s="81">
        <v>126758.83</v>
      </c>
      <c r="D163" s="81" t="s">
        <v>616</v>
      </c>
      <c r="E163" s="81">
        <v>48247.487999999998</v>
      </c>
      <c r="F163" s="81">
        <v>51598.362999999998</v>
      </c>
      <c r="G163" s="81">
        <v>5953.1469999999999</v>
      </c>
      <c r="H163" s="81">
        <v>0</v>
      </c>
      <c r="I163" s="81">
        <v>20951.382000000001</v>
      </c>
      <c r="J163" s="81">
        <v>0</v>
      </c>
      <c r="K163" s="81">
        <v>8.4489999999999998</v>
      </c>
      <c r="L163" s="81">
        <v>0</v>
      </c>
      <c r="M163" s="81">
        <v>0</v>
      </c>
      <c r="N163" s="81">
        <v>0</v>
      </c>
      <c r="O163" s="81">
        <v>0</v>
      </c>
      <c r="P163" s="81">
        <v>0</v>
      </c>
      <c r="Q163" s="81">
        <v>0</v>
      </c>
      <c r="R163" s="81">
        <v>0</v>
      </c>
      <c r="S163" s="81">
        <v>0</v>
      </c>
    </row>
    <row r="164" spans="1:19">
      <c r="A164" s="81" t="s">
        <v>519</v>
      </c>
      <c r="B164" s="82">
        <v>142055000000</v>
      </c>
      <c r="C164" s="81">
        <v>140572.13699999999</v>
      </c>
      <c r="D164" s="81" t="s">
        <v>617</v>
      </c>
      <c r="E164" s="81">
        <v>48247.487999999998</v>
      </c>
      <c r="F164" s="81">
        <v>50956.165000000001</v>
      </c>
      <c r="G164" s="81">
        <v>7802.0770000000002</v>
      </c>
      <c r="H164" s="81">
        <v>0</v>
      </c>
      <c r="I164" s="81">
        <v>33557.957000000002</v>
      </c>
      <c r="J164" s="81">
        <v>0</v>
      </c>
      <c r="K164" s="81">
        <v>8.4489999999999998</v>
      </c>
      <c r="L164" s="81">
        <v>0</v>
      </c>
      <c r="M164" s="81">
        <v>0</v>
      </c>
      <c r="N164" s="81">
        <v>0</v>
      </c>
      <c r="O164" s="81">
        <v>0</v>
      </c>
      <c r="P164" s="81">
        <v>0</v>
      </c>
      <c r="Q164" s="81">
        <v>0</v>
      </c>
      <c r="R164" s="81">
        <v>0</v>
      </c>
      <c r="S164" s="81">
        <v>0</v>
      </c>
    </row>
    <row r="165" spans="1:19">
      <c r="A165" s="81" t="s">
        <v>286</v>
      </c>
      <c r="B165" s="82">
        <v>160760000000</v>
      </c>
      <c r="C165" s="81">
        <v>156481.58100000001</v>
      </c>
      <c r="D165" s="81" t="s">
        <v>618</v>
      </c>
      <c r="E165" s="81">
        <v>48247.487999999998</v>
      </c>
      <c r="F165" s="81">
        <v>50956.165000000001</v>
      </c>
      <c r="G165" s="81">
        <v>11082.8</v>
      </c>
      <c r="H165" s="81">
        <v>0</v>
      </c>
      <c r="I165" s="81">
        <v>46186.678</v>
      </c>
      <c r="J165" s="81">
        <v>0</v>
      </c>
      <c r="K165" s="81">
        <v>8.4489999999999998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81">
        <v>0</v>
      </c>
      <c r="S165" s="81">
        <v>0</v>
      </c>
    </row>
    <row r="166" spans="1:19">
      <c r="A166" s="81" t="s">
        <v>520</v>
      </c>
      <c r="B166" s="82">
        <v>184147000000</v>
      </c>
      <c r="C166" s="81">
        <v>189538.23</v>
      </c>
      <c r="D166" s="81" t="s">
        <v>619</v>
      </c>
      <c r="E166" s="81">
        <v>48247.487999999998</v>
      </c>
      <c r="F166" s="81">
        <v>50956.165000000001</v>
      </c>
      <c r="G166" s="81">
        <v>17651.996999999999</v>
      </c>
      <c r="H166" s="81">
        <v>0</v>
      </c>
      <c r="I166" s="81">
        <v>72674.13</v>
      </c>
      <c r="J166" s="81">
        <v>0</v>
      </c>
      <c r="K166" s="81">
        <v>8.4489999999999998</v>
      </c>
      <c r="L166" s="81">
        <v>0</v>
      </c>
      <c r="M166" s="81">
        <v>0</v>
      </c>
      <c r="N166" s="81">
        <v>0</v>
      </c>
      <c r="O166" s="81">
        <v>0</v>
      </c>
      <c r="P166" s="81">
        <v>0</v>
      </c>
      <c r="Q166" s="81">
        <v>0</v>
      </c>
      <c r="R166" s="81">
        <v>0</v>
      </c>
      <c r="S166" s="81">
        <v>0</v>
      </c>
    </row>
    <row r="167" spans="1:19">
      <c r="A167" s="81" t="s">
        <v>521</v>
      </c>
      <c r="B167" s="82">
        <v>189207000000</v>
      </c>
      <c r="C167" s="81">
        <v>185732.15</v>
      </c>
      <c r="D167" s="81" t="s">
        <v>620</v>
      </c>
      <c r="E167" s="81">
        <v>48247.487999999998</v>
      </c>
      <c r="F167" s="81">
        <v>50956.165000000001</v>
      </c>
      <c r="G167" s="81">
        <v>17248.252</v>
      </c>
      <c r="H167" s="81">
        <v>0</v>
      </c>
      <c r="I167" s="81">
        <v>69271.794999999998</v>
      </c>
      <c r="J167" s="81">
        <v>0</v>
      </c>
      <c r="K167" s="81">
        <v>8.4489999999999998</v>
      </c>
      <c r="L167" s="81">
        <v>0</v>
      </c>
      <c r="M167" s="81">
        <v>0</v>
      </c>
      <c r="N167" s="81">
        <v>0</v>
      </c>
      <c r="O167" s="81">
        <v>0</v>
      </c>
      <c r="P167" s="81">
        <v>0</v>
      </c>
      <c r="Q167" s="81">
        <v>0</v>
      </c>
      <c r="R167" s="81">
        <v>0</v>
      </c>
      <c r="S167" s="81">
        <v>0</v>
      </c>
    </row>
    <row r="168" spans="1:19">
      <c r="A168" s="81" t="s">
        <v>522</v>
      </c>
      <c r="B168" s="82">
        <v>198356000000</v>
      </c>
      <c r="C168" s="81">
        <v>179754.36300000001</v>
      </c>
      <c r="D168" s="81" t="s">
        <v>621</v>
      </c>
      <c r="E168" s="81">
        <v>48247.487999999998</v>
      </c>
      <c r="F168" s="81">
        <v>50956.165000000001</v>
      </c>
      <c r="G168" s="81">
        <v>14866.986000000001</v>
      </c>
      <c r="H168" s="81">
        <v>0</v>
      </c>
      <c r="I168" s="81">
        <v>65675.274999999994</v>
      </c>
      <c r="J168" s="81">
        <v>0</v>
      </c>
      <c r="K168" s="81">
        <v>8.4489999999999998</v>
      </c>
      <c r="L168" s="81">
        <v>0</v>
      </c>
      <c r="M168" s="81">
        <v>0</v>
      </c>
      <c r="N168" s="81">
        <v>0</v>
      </c>
      <c r="O168" s="81">
        <v>0</v>
      </c>
      <c r="P168" s="81">
        <v>0</v>
      </c>
      <c r="Q168" s="81">
        <v>0</v>
      </c>
      <c r="R168" s="81">
        <v>0</v>
      </c>
      <c r="S168" s="81">
        <v>0</v>
      </c>
    </row>
    <row r="169" spans="1:19">
      <c r="A169" s="81" t="s">
        <v>523</v>
      </c>
      <c r="B169" s="82">
        <v>165856000000</v>
      </c>
      <c r="C169" s="81">
        <v>171842.429</v>
      </c>
      <c r="D169" s="81" t="s">
        <v>622</v>
      </c>
      <c r="E169" s="81">
        <v>48247.487999999998</v>
      </c>
      <c r="F169" s="81">
        <v>50956.165000000001</v>
      </c>
      <c r="G169" s="81">
        <v>14664.134</v>
      </c>
      <c r="H169" s="81">
        <v>0</v>
      </c>
      <c r="I169" s="81">
        <v>57966.192000000003</v>
      </c>
      <c r="J169" s="81">
        <v>0</v>
      </c>
      <c r="K169" s="81">
        <v>8.4489999999999998</v>
      </c>
      <c r="L169" s="81">
        <v>0</v>
      </c>
      <c r="M169" s="81">
        <v>0</v>
      </c>
      <c r="N169" s="81">
        <v>0</v>
      </c>
      <c r="O169" s="81">
        <v>0</v>
      </c>
      <c r="P169" s="81">
        <v>0</v>
      </c>
      <c r="Q169" s="81">
        <v>0</v>
      </c>
      <c r="R169" s="81">
        <v>0</v>
      </c>
      <c r="S169" s="81">
        <v>0</v>
      </c>
    </row>
    <row r="170" spans="1:19">
      <c r="A170" s="81" t="s">
        <v>524</v>
      </c>
      <c r="B170" s="82">
        <v>150553000000</v>
      </c>
      <c r="C170" s="81">
        <v>143815.83799999999</v>
      </c>
      <c r="D170" s="81" t="s">
        <v>623</v>
      </c>
      <c r="E170" s="81">
        <v>48247.487999999998</v>
      </c>
      <c r="F170" s="81">
        <v>51598.362999999998</v>
      </c>
      <c r="G170" s="81">
        <v>8120.9620000000004</v>
      </c>
      <c r="H170" s="81">
        <v>0</v>
      </c>
      <c r="I170" s="81">
        <v>35840.574999999997</v>
      </c>
      <c r="J170" s="81">
        <v>0</v>
      </c>
      <c r="K170" s="81">
        <v>8.4489999999999998</v>
      </c>
      <c r="L170" s="81">
        <v>0</v>
      </c>
      <c r="M170" s="81">
        <v>0</v>
      </c>
      <c r="N170" s="81">
        <v>0</v>
      </c>
      <c r="O170" s="81">
        <v>0</v>
      </c>
      <c r="P170" s="81">
        <v>0</v>
      </c>
      <c r="Q170" s="81">
        <v>0</v>
      </c>
      <c r="R170" s="81">
        <v>0</v>
      </c>
      <c r="S170" s="81">
        <v>0</v>
      </c>
    </row>
    <row r="171" spans="1:19">
      <c r="A171" s="81" t="s">
        <v>525</v>
      </c>
      <c r="B171" s="82">
        <v>131827000000</v>
      </c>
      <c r="C171" s="81">
        <v>124975.861</v>
      </c>
      <c r="D171" s="81" t="s">
        <v>624</v>
      </c>
      <c r="E171" s="81">
        <v>48247.487999999998</v>
      </c>
      <c r="F171" s="81">
        <v>51598.362999999998</v>
      </c>
      <c r="G171" s="81">
        <v>6196.1620000000003</v>
      </c>
      <c r="H171" s="81">
        <v>0</v>
      </c>
      <c r="I171" s="81">
        <v>18925.398000000001</v>
      </c>
      <c r="J171" s="81">
        <v>0</v>
      </c>
      <c r="K171" s="81">
        <v>8.4489999999999998</v>
      </c>
      <c r="L171" s="81">
        <v>0</v>
      </c>
      <c r="M171" s="81">
        <v>0</v>
      </c>
      <c r="N171" s="81">
        <v>0</v>
      </c>
      <c r="O171" s="81">
        <v>0</v>
      </c>
      <c r="P171" s="81">
        <v>0</v>
      </c>
      <c r="Q171" s="81">
        <v>0</v>
      </c>
      <c r="R171" s="81">
        <v>0</v>
      </c>
      <c r="S171" s="81">
        <v>0</v>
      </c>
    </row>
    <row r="172" spans="1:19">
      <c r="A172" s="81" t="s">
        <v>526</v>
      </c>
      <c r="B172" s="82">
        <v>127321000000</v>
      </c>
      <c r="C172" s="81">
        <v>124500.02899999999</v>
      </c>
      <c r="D172" s="81" t="s">
        <v>625</v>
      </c>
      <c r="E172" s="81">
        <v>48247.487999999998</v>
      </c>
      <c r="F172" s="81">
        <v>51598.362999999998</v>
      </c>
      <c r="G172" s="81">
        <v>5831.6729999999998</v>
      </c>
      <c r="H172" s="81">
        <v>0</v>
      </c>
      <c r="I172" s="81">
        <v>18803.018</v>
      </c>
      <c r="J172" s="81">
        <v>0</v>
      </c>
      <c r="K172" s="81">
        <v>19.486000000000001</v>
      </c>
      <c r="L172" s="81">
        <v>0</v>
      </c>
      <c r="M172" s="81">
        <v>0</v>
      </c>
      <c r="N172" s="81">
        <v>0</v>
      </c>
      <c r="O172" s="81">
        <v>0</v>
      </c>
      <c r="P172" s="81">
        <v>0</v>
      </c>
      <c r="Q172" s="81">
        <v>0</v>
      </c>
      <c r="R172" s="81">
        <v>0</v>
      </c>
      <c r="S172" s="81">
        <v>0</v>
      </c>
    </row>
    <row r="173" spans="1:19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</row>
    <row r="174" spans="1:19">
      <c r="A174" s="81" t="s">
        <v>527</v>
      </c>
      <c r="B174" s="82">
        <v>1840760000000</v>
      </c>
      <c r="C174" s="81"/>
      <c r="D174" s="81"/>
      <c r="E174" s="81"/>
      <c r="F174" s="81"/>
      <c r="G174" s="81"/>
      <c r="H174" s="81"/>
      <c r="I174" s="81"/>
      <c r="J174" s="81"/>
      <c r="K174" s="81"/>
      <c r="L174" s="81">
        <v>0</v>
      </c>
      <c r="M174" s="81">
        <v>0</v>
      </c>
      <c r="N174" s="81">
        <v>0</v>
      </c>
      <c r="O174" s="81">
        <v>0</v>
      </c>
      <c r="P174" s="81">
        <v>0</v>
      </c>
      <c r="Q174" s="81">
        <v>0</v>
      </c>
      <c r="R174" s="81">
        <v>0</v>
      </c>
      <c r="S174" s="81">
        <v>0</v>
      </c>
    </row>
    <row r="175" spans="1:19">
      <c r="A175" s="81" t="s">
        <v>528</v>
      </c>
      <c r="B175" s="82">
        <v>119788000000</v>
      </c>
      <c r="C175" s="81">
        <v>120597.488</v>
      </c>
      <c r="D175" s="81"/>
      <c r="E175" s="81">
        <v>48247.487999999998</v>
      </c>
      <c r="F175" s="81">
        <v>50956.165000000001</v>
      </c>
      <c r="G175" s="81">
        <v>5729.223</v>
      </c>
      <c r="H175" s="81">
        <v>0</v>
      </c>
      <c r="I175" s="81">
        <v>14998.375</v>
      </c>
      <c r="J175" s="81">
        <v>0</v>
      </c>
      <c r="K175" s="81">
        <v>8.4489999999999998</v>
      </c>
      <c r="L175" s="81">
        <v>0</v>
      </c>
      <c r="M175" s="81">
        <v>0</v>
      </c>
      <c r="N175" s="81">
        <v>0</v>
      </c>
      <c r="O175" s="81">
        <v>0</v>
      </c>
      <c r="P175" s="81">
        <v>0</v>
      </c>
      <c r="Q175" s="81">
        <v>0</v>
      </c>
      <c r="R175" s="81">
        <v>0</v>
      </c>
      <c r="S175" s="81">
        <v>0</v>
      </c>
    </row>
    <row r="176" spans="1:19">
      <c r="A176" s="81" t="s">
        <v>529</v>
      </c>
      <c r="B176" s="82">
        <v>198356000000</v>
      </c>
      <c r="C176" s="81">
        <v>189538.23</v>
      </c>
      <c r="D176" s="81"/>
      <c r="E176" s="81">
        <v>48247.487999999998</v>
      </c>
      <c r="F176" s="81">
        <v>51598.362999999998</v>
      </c>
      <c r="G176" s="81">
        <v>17651.996999999999</v>
      </c>
      <c r="H176" s="81">
        <v>0</v>
      </c>
      <c r="I176" s="81">
        <v>72674.13</v>
      </c>
      <c r="J176" s="81">
        <v>0</v>
      </c>
      <c r="K176" s="81">
        <v>24.039000000000001</v>
      </c>
      <c r="L176" s="81">
        <v>0</v>
      </c>
      <c r="M176" s="81">
        <v>0</v>
      </c>
      <c r="N176" s="81">
        <v>0</v>
      </c>
      <c r="O176" s="81">
        <v>0</v>
      </c>
      <c r="P176" s="81">
        <v>0</v>
      </c>
      <c r="Q176" s="81">
        <v>0</v>
      </c>
      <c r="R176" s="81">
        <v>0</v>
      </c>
      <c r="S176" s="81">
        <v>0</v>
      </c>
    </row>
    <row r="178" spans="1:5">
      <c r="A178" s="77"/>
      <c r="B178" s="81" t="s">
        <v>560</v>
      </c>
      <c r="C178" s="81" t="s">
        <v>561</v>
      </c>
      <c r="D178" s="81" t="s">
        <v>562</v>
      </c>
      <c r="E178" s="81" t="s">
        <v>243</v>
      </c>
    </row>
    <row r="179" spans="1:5">
      <c r="A179" s="81" t="s">
        <v>563</v>
      </c>
      <c r="B179" s="81">
        <v>51610.87</v>
      </c>
      <c r="C179" s="81">
        <v>3559.87</v>
      </c>
      <c r="D179" s="81">
        <v>0</v>
      </c>
      <c r="E179" s="81">
        <v>55170.74</v>
      </c>
    </row>
    <row r="180" spans="1:5">
      <c r="A180" s="81" t="s">
        <v>564</v>
      </c>
      <c r="B180" s="81">
        <v>10.36</v>
      </c>
      <c r="C180" s="81">
        <v>0.71</v>
      </c>
      <c r="D180" s="81">
        <v>0</v>
      </c>
      <c r="E180" s="81">
        <v>11.07</v>
      </c>
    </row>
    <row r="181" spans="1:5">
      <c r="A181" s="81" t="s">
        <v>565</v>
      </c>
      <c r="B181" s="81">
        <v>10.36</v>
      </c>
      <c r="C181" s="81">
        <v>0.71</v>
      </c>
      <c r="D181" s="81">
        <v>0</v>
      </c>
      <c r="E181" s="81">
        <v>11.07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  <vt:lpstr>Miami!mdoff01miami</vt:lpstr>
      <vt:lpstr>Houston!mdoff02houston</vt:lpstr>
      <vt:lpstr>Phoenix!mdoff03phoenix</vt:lpstr>
      <vt:lpstr>Atlanta!mdoff04atlanta</vt:lpstr>
      <vt:lpstr>LosAngeles!mdoff05losangeles</vt:lpstr>
      <vt:lpstr>LasVegas!mdoff06lasvegas</vt:lpstr>
      <vt:lpstr>SanFrancisco!mdoff07sanfrancisco</vt:lpstr>
      <vt:lpstr>Baltimore!mdoff08baltimore</vt:lpstr>
      <vt:lpstr>Albuquerque!mdoff09albuquerque</vt:lpstr>
      <vt:lpstr>Seattle!mdoff10seattle</vt:lpstr>
      <vt:lpstr>Chicago!mdoff11chicago</vt:lpstr>
      <vt:lpstr>Boulder!mdoff12boulder</vt:lpstr>
      <vt:lpstr>Minneapolis!mdoff13minneapolis</vt:lpstr>
      <vt:lpstr>Helena!mdoff14helena</vt:lpstr>
      <vt:lpstr>Duluth!mdoff15duluth</vt:lpstr>
      <vt:lpstr>Fairbanks!mdoff16fairbanks</vt:lpstr>
      <vt:lpstr>Schedules!Print_Area</vt:lpstr>
      <vt:lpstr>BuildingSummary!Print_Titles</vt:lpstr>
      <vt:lpstr>LocationSummary!Print_Titles</vt:lpstr>
      <vt:lpstr>Schedules!Print_Titles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2008-10-24T15:39:16Z</cp:lastPrinted>
  <dcterms:created xsi:type="dcterms:W3CDTF">2007-11-14T19:26:56Z</dcterms:created>
  <dcterms:modified xsi:type="dcterms:W3CDTF">2009-05-06T22:55:30Z</dcterms:modified>
</cp:coreProperties>
</file>