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90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37" firstSheet="2" activeTab="2"/>
  </bookViews>
  <sheets>
    <sheet name="BuildingSummary" sheetId="8" r:id="rId1"/>
    <sheet name="ZoneSummary" sheetId="10" r:id="rId2"/>
    <sheet name="LocationSummary" sheetId="20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8" r:id="rId24"/>
    <sheet name="Carbon" sheetId="37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LocationSummary!$C$36:$C$36</definedName>
    <definedName name="mdoff01miami" localSheetId="3">Miami!$A$1:$S$181</definedName>
    <definedName name="mdoff01miami_1" localSheetId="3">Miami!$A$1:$O$147</definedName>
    <definedName name="mdoff01miami_2" localSheetId="3">Miami!$A$1:$S$181</definedName>
    <definedName name="mdoff01miami_3" localSheetId="3">Miami!$A$1:$S$181</definedName>
    <definedName name="mdoff01miami_4" localSheetId="3">Miami!$A$1:$S$181</definedName>
    <definedName name="mdoff01miami_5" localSheetId="3">Miami!$A$1:$S$181</definedName>
    <definedName name="mdoff02houston" localSheetId="4">Houston!$A$1:$S$181</definedName>
    <definedName name="mdoff02houston_1" localSheetId="4">Houston!$A$1:$K$140</definedName>
    <definedName name="mdoff02houston_2" localSheetId="4">Houston!$A$1:$S$181</definedName>
    <definedName name="mdoff02houston_3" localSheetId="4">Houston!$A$1:$S$181</definedName>
    <definedName name="mdoff02houston_4" localSheetId="4">Houston!$A$1:$S$181</definedName>
    <definedName name="mdoff02houston_5" localSheetId="4">Houston!$A$1:$S$181</definedName>
    <definedName name="mdoff03phoenix" localSheetId="5">Phoenix!$A$1:$S$181</definedName>
    <definedName name="mdoff03phoenix_1" localSheetId="5">Phoenix!$A$1:$O$143</definedName>
    <definedName name="mdoff03phoenix_2" localSheetId="5">Phoenix!$A$1:$S$181</definedName>
    <definedName name="mdoff03phoenix_3" localSheetId="5">Phoenix!$A$1:$S$181</definedName>
    <definedName name="mdoff03phoenix_4" localSheetId="5">Phoenix!$A$1:$S$181</definedName>
    <definedName name="mdoff03phoenix_5" localSheetId="5">Phoenix!$A$1:$S$181</definedName>
    <definedName name="mdoff04atlanta" localSheetId="6">Atlanta!$A$1:$S$181</definedName>
    <definedName name="mdoff04atlanta_1" localSheetId="6">Atlanta!$A$1:$O$150</definedName>
    <definedName name="mdoff04atlanta_2" localSheetId="6">Atlanta!$A$1:$S$181</definedName>
    <definedName name="mdoff04atlanta_3" localSheetId="6">Atlanta!$A$1:$S$181</definedName>
    <definedName name="mdoff04atlanta_4" localSheetId="6">Atlanta!$A$1:$S$181</definedName>
    <definedName name="mdoff04atlanta_5" localSheetId="6">Atlanta!$A$1:$S$181</definedName>
    <definedName name="mdoff05losangeles" localSheetId="7">LosAngeles!$A$1:$S$181</definedName>
    <definedName name="mdoff05losangeles_1" localSheetId="7">LosAngeles!$A$1:$O$144</definedName>
    <definedName name="mdoff05losangeles_2" localSheetId="7">LosAngeles!$A$1:$S$181</definedName>
    <definedName name="mdoff05losangeles_3" localSheetId="7">LosAngeles!$A$1:$S$181</definedName>
    <definedName name="mdoff05losangeles_4" localSheetId="7">LosAngeles!$A$1:$S$181</definedName>
    <definedName name="mdoff05losangeles_5" localSheetId="7">LosAngeles!$A$1:$S$181</definedName>
    <definedName name="mdoff06lasvegas" localSheetId="8">LasVegas!$A$1:$S$181</definedName>
    <definedName name="mdoff06lasvegas_1" localSheetId="8">LasVegas!$A$1:$O$143</definedName>
    <definedName name="mdoff06lasvegas_2" localSheetId="8">LasVegas!$A$1:$S$181</definedName>
    <definedName name="mdoff06lasvegas_3" localSheetId="8">LasVegas!$A$1:$S$181</definedName>
    <definedName name="mdoff06lasvegas_4" localSheetId="8">LasVegas!$A$1:$S$181</definedName>
    <definedName name="mdoff06lasvegas_5" localSheetId="8">LasVegas!$A$1:$S$181</definedName>
    <definedName name="mdoff07sanfrancisco" localSheetId="9">SanFrancisco!$A$1:$S$181</definedName>
    <definedName name="mdoff07sanfrancisco_1" localSheetId="9">SanFrancisco!$A$1:$O$144</definedName>
    <definedName name="mdoff07sanfrancisco_2" localSheetId="9">SanFrancisco!$A$1:$S$181</definedName>
    <definedName name="mdoff07sanfrancisco_3" localSheetId="9">SanFrancisco!$A$1:$S$181</definedName>
    <definedName name="mdoff07sanfrancisco_4" localSheetId="9">SanFrancisco!$A$1:$S$181</definedName>
    <definedName name="mdoff07sanfrancisco_5" localSheetId="9">SanFrancisco!$A$1:$S$181</definedName>
    <definedName name="mdoff08baltimore" localSheetId="10">Baltimore!$A$1:$S$181</definedName>
    <definedName name="mdoff08baltimore_1" localSheetId="10">Baltimore!$A$1:$O$144</definedName>
    <definedName name="mdoff08baltimore_2" localSheetId="10">Baltimore!$A$1:$S$181</definedName>
    <definedName name="mdoff08baltimore_3" localSheetId="10">Baltimore!$A$1:$S$181</definedName>
    <definedName name="mdoff08baltimore_4" localSheetId="10">Baltimore!$A$1:$S$181</definedName>
    <definedName name="mdoff08baltimore_5" localSheetId="10">Baltimore!$A$1:$S$181</definedName>
    <definedName name="mdoff09albuquerque" localSheetId="11">Albuquerque!$A$1:$S$181</definedName>
    <definedName name="mdoff09albuquerque_1" localSheetId="11">Albuquerque!$A$1:$K$140</definedName>
    <definedName name="mdoff09albuquerque_2" localSheetId="11">Albuquerque!$A$1:$S$181</definedName>
    <definedName name="mdoff09albuquerque_3" localSheetId="11">Albuquerque!$A$1:$S$181</definedName>
    <definedName name="mdoff09albuquerque_4" localSheetId="11">Albuquerque!$A$1:$S$181</definedName>
    <definedName name="mdoff09albuquerque_5" localSheetId="11">Albuquerque!$A$1:$S$181</definedName>
    <definedName name="mdoff10seattle" localSheetId="12">Seattle!$A$1:$S$181</definedName>
    <definedName name="mdoff10seattle_1" localSheetId="12">Seattle!$A$1:$O$144</definedName>
    <definedName name="mdoff10seattle_2" localSheetId="12">Seattle!$A$1:$S$181</definedName>
    <definedName name="mdoff10seattle_3" localSheetId="12">Seattle!$A$1:$S$181</definedName>
    <definedName name="mdoff10seattle_4" localSheetId="12">Seattle!$A$1:$S$181</definedName>
    <definedName name="mdoff10seattle_5" localSheetId="12">Seattle!$A$1:$S$181</definedName>
    <definedName name="mdoff11chicago" localSheetId="13">Chicago!$A$1:$S$181</definedName>
    <definedName name="mdoff11chicago_1" localSheetId="13">Chicago!$A$1:$K$140</definedName>
    <definedName name="mdoff11chicago_2" localSheetId="13">Chicago!$A$1:$S$181</definedName>
    <definedName name="mdoff11chicago_3" localSheetId="13">Chicago!$A$1:$S$181</definedName>
    <definedName name="mdoff11chicago_4" localSheetId="13">Chicago!$A$1:$S$181</definedName>
    <definedName name="mdoff11chicago_5" localSheetId="13">Chicago!$A$1:$S$181</definedName>
    <definedName name="mdoff12boulder" localSheetId="14">Boulder!$A$1:$S$181</definedName>
    <definedName name="mdoff12boulder_1" localSheetId="14">Boulder!$A$1:$K$140</definedName>
    <definedName name="mdoff12boulder_2" localSheetId="14">Boulder!$A$1:$S$181</definedName>
    <definedName name="mdoff12boulder_3" localSheetId="14">Boulder!$A$1:$S$181</definedName>
    <definedName name="mdoff12boulder_4" localSheetId="14">Boulder!$A$1:$S$181</definedName>
    <definedName name="mdoff12boulder_5" localSheetId="14">Boulder!$A$1:$S$181</definedName>
    <definedName name="mdoff13minneapolis" localSheetId="15">Minneapolis!$A$1:$S$181</definedName>
    <definedName name="mdoff13minneapolis_1" localSheetId="15">Minneapolis!$A$1:$K$140</definedName>
    <definedName name="mdoff13minneapolis_2" localSheetId="15">Minneapolis!$A$1:$S$181</definedName>
    <definedName name="mdoff13minneapolis_3" localSheetId="15">Minneapolis!$A$1:$S$181</definedName>
    <definedName name="mdoff13minneapolis_4" localSheetId="15">Minneapolis!$A$1:$S$181</definedName>
    <definedName name="mdoff13minneapolis_5" localSheetId="15">Minneapolis!$A$1:$S$181</definedName>
    <definedName name="mdoff14helena" localSheetId="16">Helena!$A$1:$S$181</definedName>
    <definedName name="mdoff14helena_1" localSheetId="16">Helena!$A$1:$K$140</definedName>
    <definedName name="mdoff14helena_2" localSheetId="16">Helena!$A$1:$S$181</definedName>
    <definedName name="mdoff14helena_3" localSheetId="16">Helena!$A$1:$S$181</definedName>
    <definedName name="mdoff14helena_4" localSheetId="16">Helena!$A$1:$S$181</definedName>
    <definedName name="mdoff14helena_5" localSheetId="16">Helena!$A$1:$S$181</definedName>
    <definedName name="mdoff15duluth" localSheetId="17">Duluth!$A$1:$S$181</definedName>
    <definedName name="mdoff15duluth_1" localSheetId="17">Duluth!$A$1:$K$140</definedName>
    <definedName name="mdoff15duluth_2" localSheetId="17">Duluth!$A$1:$S$181</definedName>
    <definedName name="mdoff15duluth_3" localSheetId="17">Duluth!$A$1:$S$181</definedName>
    <definedName name="mdoff15duluth_4" localSheetId="17">Duluth!$A$1:$S$181</definedName>
    <definedName name="mdoff15duluth_5" localSheetId="17">Duluth!$A$1:$S$181</definedName>
    <definedName name="mdoff16fairbanks" localSheetId="18">Fairbanks!$A$1:$S$181</definedName>
    <definedName name="mdoff16fairbanks_1" localSheetId="18">Fairbanks!$A$1:$K$140</definedName>
    <definedName name="mdoff16fairbanks_2" localSheetId="18">Fairbanks!$A$1:$S$181</definedName>
    <definedName name="mdoff16fairbanks_3" localSheetId="18">Fairbanks!$A$1:$S$181</definedName>
    <definedName name="mdoff16fairbanks_4" localSheetId="18">Fairbanks!$A$1:$S$181</definedName>
    <definedName name="mdoff16fairbanks_5" localSheetId="18">Fairbanks!$A$1:$S$181</definedName>
  </definedNames>
  <calcPr calcId="125725"/>
</workbook>
</file>

<file path=xl/calcChain.xml><?xml version="1.0" encoding="utf-8"?>
<calcChain xmlns="http://schemas.openxmlformats.org/spreadsheetml/2006/main">
  <c r="R218" i="20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B42"/>
  <c r="B43"/>
  <c r="B41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225"/>
  <c r="Q225"/>
  <c r="P225"/>
  <c r="O225"/>
  <c r="N225"/>
  <c r="M225"/>
  <c r="L225"/>
  <c r="K225"/>
  <c r="J225"/>
  <c r="I225"/>
  <c r="H225"/>
  <c r="G225"/>
  <c r="F225"/>
  <c r="E225"/>
  <c r="D225"/>
  <c r="C225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04"/>
  <c r="Q204"/>
  <c r="P204"/>
  <c r="O204"/>
  <c r="N204"/>
  <c r="M204"/>
  <c r="L204"/>
  <c r="K204"/>
  <c r="J204"/>
  <c r="I204"/>
  <c r="H204"/>
  <c r="G204"/>
  <c r="F204"/>
  <c r="E204"/>
  <c r="D204"/>
  <c r="C204"/>
  <c r="R191"/>
  <c r="Q191"/>
  <c r="P191"/>
  <c r="O191"/>
  <c r="N191"/>
  <c r="M191"/>
  <c r="L191"/>
  <c r="K191"/>
  <c r="J191"/>
  <c r="I191"/>
  <c r="H191"/>
  <c r="G191"/>
  <c r="F191"/>
  <c r="E191"/>
  <c r="D191"/>
  <c r="C191"/>
  <c r="R53"/>
  <c r="Q53"/>
  <c r="P53"/>
  <c r="O53"/>
  <c r="N53"/>
  <c r="M53"/>
  <c r="L53"/>
  <c r="K53"/>
  <c r="J53"/>
  <c r="I53"/>
  <c r="H53"/>
  <c r="G53"/>
  <c r="F53"/>
  <c r="E53"/>
  <c r="D53"/>
  <c r="C53"/>
  <c r="R56"/>
  <c r="Q56"/>
  <c r="P56"/>
  <c r="O56"/>
  <c r="N56"/>
  <c r="M56"/>
  <c r="L56"/>
  <c r="K56"/>
  <c r="J56"/>
  <c r="I56"/>
  <c r="H56"/>
  <c r="G56"/>
  <c r="F56"/>
  <c r="E56"/>
  <c r="D56"/>
  <c r="C56"/>
  <c r="R54"/>
  <c r="Q54"/>
  <c r="P54"/>
  <c r="O54"/>
  <c r="N54"/>
  <c r="M54"/>
  <c r="L54"/>
  <c r="K54"/>
  <c r="J54"/>
  <c r="I54"/>
  <c r="H54"/>
  <c r="G54"/>
  <c r="F54"/>
  <c r="E54"/>
  <c r="D54"/>
  <c r="C54"/>
  <c r="R51"/>
  <c r="Q51"/>
  <c r="P51"/>
  <c r="O51"/>
  <c r="N51"/>
  <c r="M51"/>
  <c r="L51"/>
  <c r="K51"/>
  <c r="J51"/>
  <c r="I51"/>
  <c r="H51"/>
  <c r="G51"/>
  <c r="F51"/>
  <c r="E51"/>
  <c r="D51"/>
  <c r="C51"/>
  <c r="R50"/>
  <c r="Q50"/>
  <c r="P50"/>
  <c r="O50"/>
  <c r="N50"/>
  <c r="M50"/>
  <c r="L50"/>
  <c r="K50"/>
  <c r="J50"/>
  <c r="I50"/>
  <c r="H50"/>
  <c r="G50"/>
  <c r="F50"/>
  <c r="E50"/>
  <c r="D50"/>
  <c r="C50"/>
  <c r="R223"/>
  <c r="R222"/>
  <c r="R221"/>
  <c r="R220"/>
  <c r="R188"/>
  <c r="R187"/>
  <c r="R186"/>
  <c r="R185"/>
  <c r="R184"/>
  <c r="R183"/>
  <c r="R182"/>
  <c r="R181"/>
  <c r="R180"/>
  <c r="R179"/>
  <c r="R178"/>
  <c r="R177"/>
  <c r="R176"/>
  <c r="R175"/>
  <c r="R174"/>
  <c r="R173"/>
  <c r="R171"/>
  <c r="R170"/>
  <c r="R169"/>
  <c r="R168"/>
  <c r="R167"/>
  <c r="R166"/>
  <c r="R165"/>
  <c r="R164"/>
  <c r="R163"/>
  <c r="R162"/>
  <c r="R161"/>
  <c r="R160"/>
  <c r="R159"/>
  <c r="R158"/>
  <c r="R157"/>
  <c r="R155"/>
  <c r="R154"/>
  <c r="R153"/>
  <c r="R152"/>
  <c r="R151"/>
  <c r="R150"/>
  <c r="R149"/>
  <c r="R148"/>
  <c r="R147"/>
  <c r="R146"/>
  <c r="R145"/>
  <c r="R144"/>
  <c r="R143"/>
  <c r="R142"/>
  <c r="R141"/>
  <c r="R139"/>
  <c r="R138"/>
  <c r="R137"/>
  <c r="R136"/>
  <c r="R135"/>
  <c r="R134"/>
  <c r="R133"/>
  <c r="R132"/>
  <c r="R131"/>
  <c r="R130"/>
  <c r="R129"/>
  <c r="R128"/>
  <c r="R127"/>
  <c r="R126"/>
  <c r="R125"/>
  <c r="R122"/>
  <c r="R121"/>
  <c r="R120"/>
  <c r="R119"/>
  <c r="R118"/>
  <c r="R117"/>
  <c r="R116"/>
  <c r="R115"/>
  <c r="R114"/>
  <c r="R113"/>
  <c r="R112"/>
  <c r="R111"/>
  <c r="R110"/>
  <c r="R109"/>
  <c r="R108"/>
  <c r="R107"/>
  <c r="R105"/>
  <c r="R104"/>
  <c r="R103"/>
  <c r="R102"/>
  <c r="R101"/>
  <c r="R100"/>
  <c r="R99"/>
  <c r="R98"/>
  <c r="R97"/>
  <c r="R96"/>
  <c r="R95"/>
  <c r="R94"/>
  <c r="R93"/>
  <c r="R92"/>
  <c r="R91"/>
  <c r="R89"/>
  <c r="R88"/>
  <c r="R87"/>
  <c r="R86"/>
  <c r="R85"/>
  <c r="R84"/>
  <c r="R83"/>
  <c r="R82"/>
  <c r="R81"/>
  <c r="R80"/>
  <c r="R79"/>
  <c r="R78"/>
  <c r="R77"/>
  <c r="R76"/>
  <c r="R75"/>
  <c r="R73"/>
  <c r="R72"/>
  <c r="R71"/>
  <c r="R70"/>
  <c r="R69"/>
  <c r="R68"/>
  <c r="R67"/>
  <c r="R66"/>
  <c r="R65"/>
  <c r="R64"/>
  <c r="R63"/>
  <c r="R62"/>
  <c r="R61"/>
  <c r="R60"/>
  <c r="R59"/>
  <c r="R47"/>
  <c r="R46"/>
  <c r="R45"/>
  <c r="R39"/>
  <c r="R38"/>
  <c r="R37"/>
  <c r="R36"/>
  <c r="R33"/>
  <c r="R31"/>
  <c r="R43" s="1"/>
  <c r="R30"/>
  <c r="R42" s="1"/>
  <c r="R29"/>
  <c r="R41" s="1"/>
  <c r="R25"/>
  <c r="R17"/>
  <c r="R16"/>
  <c r="R15"/>
  <c r="R13"/>
  <c r="R10"/>
  <c r="Q223"/>
  <c r="Q222"/>
  <c r="Q221"/>
  <c r="Q220"/>
  <c r="Q188"/>
  <c r="Q187"/>
  <c r="Q186"/>
  <c r="Q185"/>
  <c r="Q184"/>
  <c r="Q183"/>
  <c r="Q182"/>
  <c r="Q181"/>
  <c r="Q180"/>
  <c r="Q179"/>
  <c r="Q178"/>
  <c r="Q177"/>
  <c r="Q176"/>
  <c r="Q175"/>
  <c r="Q174"/>
  <c r="Q173"/>
  <c r="Q171"/>
  <c r="Q170"/>
  <c r="Q169"/>
  <c r="Q168"/>
  <c r="Q167"/>
  <c r="Q166"/>
  <c r="Q165"/>
  <c r="Q164"/>
  <c r="Q163"/>
  <c r="Q162"/>
  <c r="Q161"/>
  <c r="Q160"/>
  <c r="Q159"/>
  <c r="Q158"/>
  <c r="Q157"/>
  <c r="Q155"/>
  <c r="Q154"/>
  <c r="Q153"/>
  <c r="Q152"/>
  <c r="Q151"/>
  <c r="Q150"/>
  <c r="Q149"/>
  <c r="Q148"/>
  <c r="Q147"/>
  <c r="Q146"/>
  <c r="Q145"/>
  <c r="Q144"/>
  <c r="Q143"/>
  <c r="Q142"/>
  <c r="Q141"/>
  <c r="Q139"/>
  <c r="Q138"/>
  <c r="Q137"/>
  <c r="Q136"/>
  <c r="Q135"/>
  <c r="Q134"/>
  <c r="Q133"/>
  <c r="Q132"/>
  <c r="Q131"/>
  <c r="Q130"/>
  <c r="Q129"/>
  <c r="Q128"/>
  <c r="Q127"/>
  <c r="Q126"/>
  <c r="Q125"/>
  <c r="Q122"/>
  <c r="Q121"/>
  <c r="Q120"/>
  <c r="Q119"/>
  <c r="Q118"/>
  <c r="Q117"/>
  <c r="Q116"/>
  <c r="Q115"/>
  <c r="Q114"/>
  <c r="Q113"/>
  <c r="Q112"/>
  <c r="Q111"/>
  <c r="Q110"/>
  <c r="Q109"/>
  <c r="Q108"/>
  <c r="Q107"/>
  <c r="Q105"/>
  <c r="Q104"/>
  <c r="Q103"/>
  <c r="Q102"/>
  <c r="Q101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9"/>
  <c r="Q78"/>
  <c r="Q77"/>
  <c r="Q76"/>
  <c r="Q75"/>
  <c r="Q73"/>
  <c r="Q72"/>
  <c r="Q71"/>
  <c r="Q70"/>
  <c r="Q69"/>
  <c r="Q68"/>
  <c r="Q67"/>
  <c r="Q66"/>
  <c r="Q65"/>
  <c r="Q64"/>
  <c r="Q63"/>
  <c r="Q62"/>
  <c r="Q61"/>
  <c r="Q60"/>
  <c r="Q59"/>
  <c r="Q47"/>
  <c r="Q46"/>
  <c r="Q45"/>
  <c r="Q39"/>
  <c r="Q38"/>
  <c r="Q37"/>
  <c r="Q36"/>
  <c r="Q33"/>
  <c r="Q31"/>
  <c r="Q43" s="1"/>
  <c r="Q30"/>
  <c r="Q42" s="1"/>
  <c r="Q29"/>
  <c r="Q41" s="1"/>
  <c r="Q25"/>
  <c r="Q17"/>
  <c r="Q16"/>
  <c r="Q15"/>
  <c r="Q13"/>
  <c r="Q10"/>
  <c r="P223"/>
  <c r="P222"/>
  <c r="P221"/>
  <c r="P220"/>
  <c r="P188"/>
  <c r="P187"/>
  <c r="P186"/>
  <c r="P185"/>
  <c r="P184"/>
  <c r="P183"/>
  <c r="P182"/>
  <c r="P181"/>
  <c r="P180"/>
  <c r="P179"/>
  <c r="P178"/>
  <c r="P177"/>
  <c r="P176"/>
  <c r="P175"/>
  <c r="P174"/>
  <c r="P173"/>
  <c r="P171"/>
  <c r="P170"/>
  <c r="P169"/>
  <c r="P168"/>
  <c r="P167"/>
  <c r="P166"/>
  <c r="P165"/>
  <c r="P164"/>
  <c r="P163"/>
  <c r="P162"/>
  <c r="P161"/>
  <c r="P160"/>
  <c r="P159"/>
  <c r="P158"/>
  <c r="P157"/>
  <c r="P155"/>
  <c r="P154"/>
  <c r="P153"/>
  <c r="P152"/>
  <c r="P151"/>
  <c r="P150"/>
  <c r="P149"/>
  <c r="P148"/>
  <c r="P147"/>
  <c r="P146"/>
  <c r="P145"/>
  <c r="P144"/>
  <c r="P143"/>
  <c r="P142"/>
  <c r="P141"/>
  <c r="P139"/>
  <c r="P138"/>
  <c r="P137"/>
  <c r="P136"/>
  <c r="P135"/>
  <c r="P134"/>
  <c r="P133"/>
  <c r="P132"/>
  <c r="P131"/>
  <c r="P130"/>
  <c r="P129"/>
  <c r="P128"/>
  <c r="P127"/>
  <c r="P126"/>
  <c r="P125"/>
  <c r="P122"/>
  <c r="P121"/>
  <c r="P120"/>
  <c r="P119"/>
  <c r="P118"/>
  <c r="P117"/>
  <c r="P116"/>
  <c r="P115"/>
  <c r="P114"/>
  <c r="P113"/>
  <c r="P112"/>
  <c r="P111"/>
  <c r="P110"/>
  <c r="P109"/>
  <c r="P108"/>
  <c r="P107"/>
  <c r="P105"/>
  <c r="P104"/>
  <c r="P103"/>
  <c r="P102"/>
  <c r="P101"/>
  <c r="P100"/>
  <c r="P99"/>
  <c r="P98"/>
  <c r="P97"/>
  <c r="P96"/>
  <c r="P95"/>
  <c r="P94"/>
  <c r="P93"/>
  <c r="P92"/>
  <c r="P91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47"/>
  <c r="P46"/>
  <c r="P45"/>
  <c r="P39"/>
  <c r="P38"/>
  <c r="P37"/>
  <c r="P36"/>
  <c r="P33"/>
  <c r="P31"/>
  <c r="P43" s="1"/>
  <c r="P30"/>
  <c r="P42" s="1"/>
  <c r="P29"/>
  <c r="P41" s="1"/>
  <c r="P25"/>
  <c r="P17"/>
  <c r="P16"/>
  <c r="P15"/>
  <c r="P13"/>
  <c r="P10"/>
  <c r="O223"/>
  <c r="O222"/>
  <c r="O221"/>
  <c r="O220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9"/>
  <c r="O158"/>
  <c r="O157"/>
  <c r="O155"/>
  <c r="O154"/>
  <c r="O153"/>
  <c r="O152"/>
  <c r="O151"/>
  <c r="O150"/>
  <c r="O149"/>
  <c r="O148"/>
  <c r="O147"/>
  <c r="O146"/>
  <c r="O145"/>
  <c r="O144"/>
  <c r="O143"/>
  <c r="O142"/>
  <c r="O141"/>
  <c r="O139"/>
  <c r="O138"/>
  <c r="O137"/>
  <c r="O136"/>
  <c r="O135"/>
  <c r="O134"/>
  <c r="O133"/>
  <c r="O132"/>
  <c r="O131"/>
  <c r="O130"/>
  <c r="O129"/>
  <c r="O128"/>
  <c r="O127"/>
  <c r="O126"/>
  <c r="O125"/>
  <c r="O122"/>
  <c r="O121"/>
  <c r="O120"/>
  <c r="O119"/>
  <c r="O118"/>
  <c r="O117"/>
  <c r="O116"/>
  <c r="O115"/>
  <c r="O114"/>
  <c r="O113"/>
  <c r="O112"/>
  <c r="O111"/>
  <c r="O110"/>
  <c r="O109"/>
  <c r="O108"/>
  <c r="O107"/>
  <c r="O105"/>
  <c r="O104"/>
  <c r="O103"/>
  <c r="O102"/>
  <c r="O101"/>
  <c r="O100"/>
  <c r="O99"/>
  <c r="O98"/>
  <c r="O97"/>
  <c r="O96"/>
  <c r="O95"/>
  <c r="O94"/>
  <c r="O93"/>
  <c r="O92"/>
  <c r="O91"/>
  <c r="O89"/>
  <c r="O88"/>
  <c r="O87"/>
  <c r="O86"/>
  <c r="O85"/>
  <c r="O84"/>
  <c r="O83"/>
  <c r="O82"/>
  <c r="O81"/>
  <c r="O80"/>
  <c r="O79"/>
  <c r="O78"/>
  <c r="O77"/>
  <c r="O76"/>
  <c r="O75"/>
  <c r="O73"/>
  <c r="O72"/>
  <c r="O71"/>
  <c r="O70"/>
  <c r="O69"/>
  <c r="O68"/>
  <c r="O67"/>
  <c r="O66"/>
  <c r="O65"/>
  <c r="O64"/>
  <c r="O63"/>
  <c r="O62"/>
  <c r="O61"/>
  <c r="O60"/>
  <c r="O59"/>
  <c r="O47"/>
  <c r="O46"/>
  <c r="O45"/>
  <c r="O39"/>
  <c r="O38"/>
  <c r="O37"/>
  <c r="O36"/>
  <c r="O33"/>
  <c r="O31"/>
  <c r="O43" s="1"/>
  <c r="O30"/>
  <c r="O42" s="1"/>
  <c r="O29"/>
  <c r="O41" s="1"/>
  <c r="O25"/>
  <c r="O17"/>
  <c r="O16"/>
  <c r="O15"/>
  <c r="O13"/>
  <c r="O10"/>
  <c r="N223"/>
  <c r="N222"/>
  <c r="N221"/>
  <c r="N220"/>
  <c r="N188"/>
  <c r="N187"/>
  <c r="N186"/>
  <c r="N185"/>
  <c r="N184"/>
  <c r="N183"/>
  <c r="N182"/>
  <c r="N181"/>
  <c r="N180"/>
  <c r="N179"/>
  <c r="N178"/>
  <c r="N177"/>
  <c r="N176"/>
  <c r="N175"/>
  <c r="N174"/>
  <c r="N173"/>
  <c r="N171"/>
  <c r="N170"/>
  <c r="N169"/>
  <c r="N168"/>
  <c r="N167"/>
  <c r="N166"/>
  <c r="N165"/>
  <c r="N164"/>
  <c r="N163"/>
  <c r="N162"/>
  <c r="N161"/>
  <c r="N160"/>
  <c r="N159"/>
  <c r="N158"/>
  <c r="N157"/>
  <c r="N155"/>
  <c r="N154"/>
  <c r="N153"/>
  <c r="N152"/>
  <c r="N151"/>
  <c r="N150"/>
  <c r="N149"/>
  <c r="N148"/>
  <c r="N147"/>
  <c r="N146"/>
  <c r="N145"/>
  <c r="N144"/>
  <c r="N143"/>
  <c r="N142"/>
  <c r="N141"/>
  <c r="N139"/>
  <c r="N138"/>
  <c r="N137"/>
  <c r="N136"/>
  <c r="N135"/>
  <c r="N134"/>
  <c r="N133"/>
  <c r="N132"/>
  <c r="N131"/>
  <c r="N130"/>
  <c r="N129"/>
  <c r="N128"/>
  <c r="N127"/>
  <c r="N126"/>
  <c r="N125"/>
  <c r="N122"/>
  <c r="N121"/>
  <c r="N120"/>
  <c r="N119"/>
  <c r="N118"/>
  <c r="N117"/>
  <c r="N116"/>
  <c r="N115"/>
  <c r="N114"/>
  <c r="N113"/>
  <c r="N112"/>
  <c r="N111"/>
  <c r="N110"/>
  <c r="N109"/>
  <c r="N108"/>
  <c r="N107"/>
  <c r="N105"/>
  <c r="N104"/>
  <c r="N103"/>
  <c r="N102"/>
  <c r="N101"/>
  <c r="N100"/>
  <c r="N99"/>
  <c r="N98"/>
  <c r="N97"/>
  <c r="N96"/>
  <c r="N95"/>
  <c r="N94"/>
  <c r="N93"/>
  <c r="N92"/>
  <c r="N91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47"/>
  <c r="N46"/>
  <c r="N45"/>
  <c r="N39"/>
  <c r="N38"/>
  <c r="N37"/>
  <c r="N36"/>
  <c r="N33"/>
  <c r="N31"/>
  <c r="N43" s="1"/>
  <c r="N30"/>
  <c r="N42" s="1"/>
  <c r="N29"/>
  <c r="N41" s="1"/>
  <c r="N25"/>
  <c r="N17"/>
  <c r="N16"/>
  <c r="N15"/>
  <c r="N13"/>
  <c r="N10"/>
  <c r="M223"/>
  <c r="M222"/>
  <c r="M221"/>
  <c r="M220"/>
  <c r="M188"/>
  <c r="M187"/>
  <c r="M186"/>
  <c r="M185"/>
  <c r="M184"/>
  <c r="M183"/>
  <c r="M182"/>
  <c r="M181"/>
  <c r="M180"/>
  <c r="M179"/>
  <c r="M178"/>
  <c r="M177"/>
  <c r="M176"/>
  <c r="M175"/>
  <c r="M174"/>
  <c r="M173"/>
  <c r="M171"/>
  <c r="M170"/>
  <c r="M169"/>
  <c r="M168"/>
  <c r="M167"/>
  <c r="M166"/>
  <c r="M165"/>
  <c r="M164"/>
  <c r="M163"/>
  <c r="M162"/>
  <c r="M161"/>
  <c r="M160"/>
  <c r="M159"/>
  <c r="M158"/>
  <c r="M157"/>
  <c r="M155"/>
  <c r="M154"/>
  <c r="M153"/>
  <c r="M152"/>
  <c r="M151"/>
  <c r="M150"/>
  <c r="M149"/>
  <c r="M148"/>
  <c r="M147"/>
  <c r="M146"/>
  <c r="M145"/>
  <c r="M144"/>
  <c r="M143"/>
  <c r="M142"/>
  <c r="M141"/>
  <c r="M139"/>
  <c r="M138"/>
  <c r="M137"/>
  <c r="M136"/>
  <c r="M135"/>
  <c r="M134"/>
  <c r="M133"/>
  <c r="M132"/>
  <c r="M131"/>
  <c r="M130"/>
  <c r="M129"/>
  <c r="M128"/>
  <c r="M127"/>
  <c r="M126"/>
  <c r="M125"/>
  <c r="M122"/>
  <c r="M121"/>
  <c r="M120"/>
  <c r="M119"/>
  <c r="M118"/>
  <c r="M117"/>
  <c r="M116"/>
  <c r="M115"/>
  <c r="M114"/>
  <c r="M113"/>
  <c r="M112"/>
  <c r="M111"/>
  <c r="M110"/>
  <c r="M109"/>
  <c r="M108"/>
  <c r="M107"/>
  <c r="M105"/>
  <c r="M104"/>
  <c r="M103"/>
  <c r="M102"/>
  <c r="M101"/>
  <c r="M100"/>
  <c r="M99"/>
  <c r="M98"/>
  <c r="M97"/>
  <c r="M96"/>
  <c r="M95"/>
  <c r="M94"/>
  <c r="M93"/>
  <c r="M92"/>
  <c r="M91"/>
  <c r="M89"/>
  <c r="M88"/>
  <c r="M87"/>
  <c r="M86"/>
  <c r="M85"/>
  <c r="M84"/>
  <c r="M83"/>
  <c r="M82"/>
  <c r="M81"/>
  <c r="M80"/>
  <c r="M79"/>
  <c r="M78"/>
  <c r="M77"/>
  <c r="M76"/>
  <c r="M75"/>
  <c r="M73"/>
  <c r="M72"/>
  <c r="M71"/>
  <c r="M70"/>
  <c r="M69"/>
  <c r="M68"/>
  <c r="M67"/>
  <c r="M66"/>
  <c r="M65"/>
  <c r="M64"/>
  <c r="M63"/>
  <c r="M62"/>
  <c r="M61"/>
  <c r="M60"/>
  <c r="M59"/>
  <c r="M47"/>
  <c r="M46"/>
  <c r="M45"/>
  <c r="M39"/>
  <c r="M38"/>
  <c r="M37"/>
  <c r="M36"/>
  <c r="M33"/>
  <c r="M31"/>
  <c r="M43" s="1"/>
  <c r="M30"/>
  <c r="M42" s="1"/>
  <c r="M29"/>
  <c r="M41" s="1"/>
  <c r="M25"/>
  <c r="M17"/>
  <c r="M16"/>
  <c r="M15"/>
  <c r="M13"/>
  <c r="M10"/>
  <c r="L223"/>
  <c r="L222"/>
  <c r="L221"/>
  <c r="L220"/>
  <c r="L188"/>
  <c r="L187"/>
  <c r="L186"/>
  <c r="L185"/>
  <c r="L184"/>
  <c r="L183"/>
  <c r="L182"/>
  <c r="L181"/>
  <c r="L180"/>
  <c r="L179"/>
  <c r="L178"/>
  <c r="L177"/>
  <c r="L176"/>
  <c r="L175"/>
  <c r="L174"/>
  <c r="L173"/>
  <c r="L171"/>
  <c r="L170"/>
  <c r="L169"/>
  <c r="L168"/>
  <c r="L167"/>
  <c r="L166"/>
  <c r="L165"/>
  <c r="L164"/>
  <c r="L163"/>
  <c r="L162"/>
  <c r="L161"/>
  <c r="L160"/>
  <c r="L159"/>
  <c r="L158"/>
  <c r="L157"/>
  <c r="L155"/>
  <c r="L154"/>
  <c r="L153"/>
  <c r="L152"/>
  <c r="L151"/>
  <c r="L150"/>
  <c r="L149"/>
  <c r="L148"/>
  <c r="L147"/>
  <c r="L146"/>
  <c r="L145"/>
  <c r="L144"/>
  <c r="L143"/>
  <c r="L142"/>
  <c r="L141"/>
  <c r="L139"/>
  <c r="L138"/>
  <c r="L137"/>
  <c r="L136"/>
  <c r="L135"/>
  <c r="L134"/>
  <c r="L133"/>
  <c r="L132"/>
  <c r="L131"/>
  <c r="L130"/>
  <c r="L129"/>
  <c r="L128"/>
  <c r="L127"/>
  <c r="L126"/>
  <c r="L125"/>
  <c r="L122"/>
  <c r="L121"/>
  <c r="L120"/>
  <c r="L119"/>
  <c r="L118"/>
  <c r="L117"/>
  <c r="L116"/>
  <c r="L115"/>
  <c r="L114"/>
  <c r="L113"/>
  <c r="L112"/>
  <c r="L111"/>
  <c r="L110"/>
  <c r="L109"/>
  <c r="L108"/>
  <c r="L107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47"/>
  <c r="L46"/>
  <c r="L45"/>
  <c r="L39"/>
  <c r="L38"/>
  <c r="L37"/>
  <c r="L36"/>
  <c r="L33"/>
  <c r="L31"/>
  <c r="L43" s="1"/>
  <c r="L30"/>
  <c r="L42" s="1"/>
  <c r="L29"/>
  <c r="L41" s="1"/>
  <c r="L25"/>
  <c r="L17"/>
  <c r="L16"/>
  <c r="L15"/>
  <c r="L13"/>
  <c r="L10"/>
  <c r="K223"/>
  <c r="K222"/>
  <c r="K221"/>
  <c r="K220"/>
  <c r="K188"/>
  <c r="K187"/>
  <c r="K186"/>
  <c r="K185"/>
  <c r="K184"/>
  <c r="K183"/>
  <c r="K182"/>
  <c r="K181"/>
  <c r="K180"/>
  <c r="K179"/>
  <c r="K178"/>
  <c r="K177"/>
  <c r="K176"/>
  <c r="K175"/>
  <c r="K174"/>
  <c r="K173"/>
  <c r="K171"/>
  <c r="K170"/>
  <c r="K169"/>
  <c r="K168"/>
  <c r="K167"/>
  <c r="K166"/>
  <c r="K165"/>
  <c r="K164"/>
  <c r="K163"/>
  <c r="K162"/>
  <c r="K161"/>
  <c r="K160"/>
  <c r="K159"/>
  <c r="K158"/>
  <c r="K157"/>
  <c r="K155"/>
  <c r="K154"/>
  <c r="K153"/>
  <c r="K152"/>
  <c r="K151"/>
  <c r="K150"/>
  <c r="K149"/>
  <c r="K148"/>
  <c r="K147"/>
  <c r="K146"/>
  <c r="K145"/>
  <c r="K144"/>
  <c r="K143"/>
  <c r="K142"/>
  <c r="K141"/>
  <c r="K139"/>
  <c r="K138"/>
  <c r="K137"/>
  <c r="K136"/>
  <c r="K135"/>
  <c r="K134"/>
  <c r="K133"/>
  <c r="K132"/>
  <c r="K131"/>
  <c r="K130"/>
  <c r="K129"/>
  <c r="K128"/>
  <c r="K127"/>
  <c r="K126"/>
  <c r="K125"/>
  <c r="K122"/>
  <c r="K121"/>
  <c r="K120"/>
  <c r="K119"/>
  <c r="K118"/>
  <c r="K117"/>
  <c r="K116"/>
  <c r="K115"/>
  <c r="K114"/>
  <c r="K113"/>
  <c r="K112"/>
  <c r="K111"/>
  <c r="K110"/>
  <c r="K109"/>
  <c r="K108"/>
  <c r="K107"/>
  <c r="K105"/>
  <c r="K104"/>
  <c r="K103"/>
  <c r="K102"/>
  <c r="K101"/>
  <c r="K100"/>
  <c r="K99"/>
  <c r="K98"/>
  <c r="K97"/>
  <c r="K96"/>
  <c r="K95"/>
  <c r="K94"/>
  <c r="K93"/>
  <c r="K92"/>
  <c r="K91"/>
  <c r="K89"/>
  <c r="K88"/>
  <c r="K87"/>
  <c r="K86"/>
  <c r="K85"/>
  <c r="K84"/>
  <c r="K83"/>
  <c r="K82"/>
  <c r="K81"/>
  <c r="K80"/>
  <c r="K79"/>
  <c r="K78"/>
  <c r="K77"/>
  <c r="K76"/>
  <c r="K75"/>
  <c r="K73"/>
  <c r="K72"/>
  <c r="K71"/>
  <c r="K70"/>
  <c r="K69"/>
  <c r="K68"/>
  <c r="K67"/>
  <c r="K66"/>
  <c r="K65"/>
  <c r="K64"/>
  <c r="K63"/>
  <c r="K62"/>
  <c r="K61"/>
  <c r="K60"/>
  <c r="K59"/>
  <c r="K47"/>
  <c r="K46"/>
  <c r="K45"/>
  <c r="K39"/>
  <c r="K38"/>
  <c r="K37"/>
  <c r="K36"/>
  <c r="K33"/>
  <c r="K31"/>
  <c r="K43" s="1"/>
  <c r="K30"/>
  <c r="K42" s="1"/>
  <c r="K29"/>
  <c r="K41" s="1"/>
  <c r="K25"/>
  <c r="K17"/>
  <c r="K16"/>
  <c r="K15"/>
  <c r="K13"/>
  <c r="K10"/>
  <c r="J223"/>
  <c r="J222"/>
  <c r="J221"/>
  <c r="J220"/>
  <c r="J188"/>
  <c r="J187"/>
  <c r="J186"/>
  <c r="J185"/>
  <c r="J184"/>
  <c r="J183"/>
  <c r="J182"/>
  <c r="J181"/>
  <c r="J180"/>
  <c r="J179"/>
  <c r="J178"/>
  <c r="J177"/>
  <c r="J176"/>
  <c r="J175"/>
  <c r="J174"/>
  <c r="J173"/>
  <c r="J171"/>
  <c r="J170"/>
  <c r="J169"/>
  <c r="J168"/>
  <c r="J167"/>
  <c r="J166"/>
  <c r="J165"/>
  <c r="J164"/>
  <c r="J163"/>
  <c r="J162"/>
  <c r="J161"/>
  <c r="J160"/>
  <c r="J159"/>
  <c r="J158"/>
  <c r="J157"/>
  <c r="J155"/>
  <c r="J154"/>
  <c r="J153"/>
  <c r="J152"/>
  <c r="J151"/>
  <c r="J150"/>
  <c r="J149"/>
  <c r="J148"/>
  <c r="J147"/>
  <c r="J146"/>
  <c r="J145"/>
  <c r="J144"/>
  <c r="J143"/>
  <c r="J142"/>
  <c r="J141"/>
  <c r="J139"/>
  <c r="J138"/>
  <c r="J137"/>
  <c r="J136"/>
  <c r="J135"/>
  <c r="J134"/>
  <c r="J133"/>
  <c r="J132"/>
  <c r="J131"/>
  <c r="J130"/>
  <c r="J129"/>
  <c r="J128"/>
  <c r="J127"/>
  <c r="J126"/>
  <c r="J125"/>
  <c r="J122"/>
  <c r="J121"/>
  <c r="J120"/>
  <c r="J119"/>
  <c r="J118"/>
  <c r="J117"/>
  <c r="J116"/>
  <c r="J115"/>
  <c r="J114"/>
  <c r="J113"/>
  <c r="J112"/>
  <c r="J111"/>
  <c r="J110"/>
  <c r="J109"/>
  <c r="J108"/>
  <c r="J107"/>
  <c r="J105"/>
  <c r="J104"/>
  <c r="J103"/>
  <c r="J102"/>
  <c r="J101"/>
  <c r="J100"/>
  <c r="J99"/>
  <c r="J98"/>
  <c r="J97"/>
  <c r="J96"/>
  <c r="J95"/>
  <c r="J94"/>
  <c r="J93"/>
  <c r="J92"/>
  <c r="J91"/>
  <c r="J89"/>
  <c r="J88"/>
  <c r="J87"/>
  <c r="J86"/>
  <c r="J85"/>
  <c r="J84"/>
  <c r="J83"/>
  <c r="J82"/>
  <c r="J81"/>
  <c r="J80"/>
  <c r="J79"/>
  <c r="J78"/>
  <c r="J77"/>
  <c r="J76"/>
  <c r="J75"/>
  <c r="J73"/>
  <c r="J72"/>
  <c r="J71"/>
  <c r="J70"/>
  <c r="J69"/>
  <c r="J68"/>
  <c r="J67"/>
  <c r="J66"/>
  <c r="J65"/>
  <c r="J64"/>
  <c r="J63"/>
  <c r="J62"/>
  <c r="J61"/>
  <c r="J60"/>
  <c r="J59"/>
  <c r="J47"/>
  <c r="J46"/>
  <c r="J45"/>
  <c r="J39"/>
  <c r="J38"/>
  <c r="J37"/>
  <c r="J36"/>
  <c r="J33"/>
  <c r="J31"/>
  <c r="J30"/>
  <c r="J29"/>
  <c r="J25"/>
  <c r="J17"/>
  <c r="J16"/>
  <c r="J15"/>
  <c r="J13"/>
  <c r="J10"/>
  <c r="I223"/>
  <c r="I222"/>
  <c r="I221"/>
  <c r="I220"/>
  <c r="I188"/>
  <c r="I187"/>
  <c r="I186"/>
  <c r="I185"/>
  <c r="I184"/>
  <c r="I183"/>
  <c r="I182"/>
  <c r="I181"/>
  <c r="I180"/>
  <c r="I179"/>
  <c r="I178"/>
  <c r="I177"/>
  <c r="I176"/>
  <c r="I175"/>
  <c r="I174"/>
  <c r="I173"/>
  <c r="I171"/>
  <c r="I170"/>
  <c r="I169"/>
  <c r="I168"/>
  <c r="I167"/>
  <c r="I166"/>
  <c r="I165"/>
  <c r="I164"/>
  <c r="I163"/>
  <c r="I162"/>
  <c r="I161"/>
  <c r="I160"/>
  <c r="I159"/>
  <c r="I158"/>
  <c r="I157"/>
  <c r="I155"/>
  <c r="I154"/>
  <c r="I153"/>
  <c r="I152"/>
  <c r="I151"/>
  <c r="I150"/>
  <c r="I149"/>
  <c r="I148"/>
  <c r="I147"/>
  <c r="I146"/>
  <c r="I145"/>
  <c r="I144"/>
  <c r="I143"/>
  <c r="I142"/>
  <c r="I141"/>
  <c r="I139"/>
  <c r="I138"/>
  <c r="I137"/>
  <c r="I136"/>
  <c r="I135"/>
  <c r="I134"/>
  <c r="I133"/>
  <c r="I132"/>
  <c r="I131"/>
  <c r="I130"/>
  <c r="I129"/>
  <c r="I128"/>
  <c r="I127"/>
  <c r="I126"/>
  <c r="I125"/>
  <c r="I122"/>
  <c r="I121"/>
  <c r="I120"/>
  <c r="I119"/>
  <c r="I118"/>
  <c r="I117"/>
  <c r="I116"/>
  <c r="I115"/>
  <c r="I114"/>
  <c r="I113"/>
  <c r="I112"/>
  <c r="I111"/>
  <c r="I110"/>
  <c r="I109"/>
  <c r="I108"/>
  <c r="I107"/>
  <c r="I105"/>
  <c r="I104"/>
  <c r="I103"/>
  <c r="I102"/>
  <c r="I101"/>
  <c r="I100"/>
  <c r="I99"/>
  <c r="I98"/>
  <c r="I97"/>
  <c r="I96"/>
  <c r="I95"/>
  <c r="I94"/>
  <c r="I93"/>
  <c r="I92"/>
  <c r="I91"/>
  <c r="I89"/>
  <c r="I88"/>
  <c r="I87"/>
  <c r="I86"/>
  <c r="I85"/>
  <c r="I84"/>
  <c r="I83"/>
  <c r="I82"/>
  <c r="I81"/>
  <c r="I80"/>
  <c r="I79"/>
  <c r="I78"/>
  <c r="I77"/>
  <c r="I76"/>
  <c r="I75"/>
  <c r="I73"/>
  <c r="I72"/>
  <c r="I71"/>
  <c r="I70"/>
  <c r="I69"/>
  <c r="I68"/>
  <c r="I67"/>
  <c r="I66"/>
  <c r="I65"/>
  <c r="I64"/>
  <c r="I63"/>
  <c r="I62"/>
  <c r="I61"/>
  <c r="I60"/>
  <c r="I59"/>
  <c r="I47"/>
  <c r="I46"/>
  <c r="I45"/>
  <c r="I39"/>
  <c r="I38"/>
  <c r="I37"/>
  <c r="I36"/>
  <c r="I33"/>
  <c r="I31"/>
  <c r="I43" s="1"/>
  <c r="I30"/>
  <c r="I42" s="1"/>
  <c r="I29"/>
  <c r="I41" s="1"/>
  <c r="I25"/>
  <c r="I17"/>
  <c r="I16"/>
  <c r="I15"/>
  <c r="I13"/>
  <c r="I10"/>
  <c r="H223"/>
  <c r="H222"/>
  <c r="H221"/>
  <c r="H220"/>
  <c r="H188"/>
  <c r="H187"/>
  <c r="H186"/>
  <c r="H185"/>
  <c r="H184"/>
  <c r="H183"/>
  <c r="H182"/>
  <c r="H181"/>
  <c r="H180"/>
  <c r="H179"/>
  <c r="H178"/>
  <c r="H177"/>
  <c r="H176"/>
  <c r="H175"/>
  <c r="H174"/>
  <c r="H173"/>
  <c r="H171"/>
  <c r="H170"/>
  <c r="H169"/>
  <c r="H168"/>
  <c r="H167"/>
  <c r="H166"/>
  <c r="H165"/>
  <c r="H164"/>
  <c r="H163"/>
  <c r="H162"/>
  <c r="H161"/>
  <c r="H160"/>
  <c r="H159"/>
  <c r="H158"/>
  <c r="H157"/>
  <c r="H155"/>
  <c r="H154"/>
  <c r="H153"/>
  <c r="H152"/>
  <c r="H151"/>
  <c r="H150"/>
  <c r="H149"/>
  <c r="H148"/>
  <c r="H147"/>
  <c r="H146"/>
  <c r="H145"/>
  <c r="H144"/>
  <c r="H143"/>
  <c r="H142"/>
  <c r="H141"/>
  <c r="H139"/>
  <c r="H138"/>
  <c r="H137"/>
  <c r="H136"/>
  <c r="H135"/>
  <c r="H134"/>
  <c r="H133"/>
  <c r="H132"/>
  <c r="H131"/>
  <c r="H130"/>
  <c r="H129"/>
  <c r="H128"/>
  <c r="H127"/>
  <c r="H126"/>
  <c r="H125"/>
  <c r="H122"/>
  <c r="H121"/>
  <c r="H120"/>
  <c r="H119"/>
  <c r="H118"/>
  <c r="H117"/>
  <c r="H116"/>
  <c r="H115"/>
  <c r="H114"/>
  <c r="H113"/>
  <c r="H112"/>
  <c r="H111"/>
  <c r="H110"/>
  <c r="H109"/>
  <c r="H108"/>
  <c r="H107"/>
  <c r="H105"/>
  <c r="H104"/>
  <c r="H103"/>
  <c r="H102"/>
  <c r="H101"/>
  <c r="H100"/>
  <c r="H99"/>
  <c r="H98"/>
  <c r="H97"/>
  <c r="H96"/>
  <c r="H95"/>
  <c r="H94"/>
  <c r="H93"/>
  <c r="H92"/>
  <c r="H91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47"/>
  <c r="H46"/>
  <c r="H45"/>
  <c r="H39"/>
  <c r="H38"/>
  <c r="H37"/>
  <c r="H36"/>
  <c r="H33"/>
  <c r="H31"/>
  <c r="H43" s="1"/>
  <c r="H30"/>
  <c r="H42" s="1"/>
  <c r="H29"/>
  <c r="H41" s="1"/>
  <c r="H25"/>
  <c r="H17"/>
  <c r="H16"/>
  <c r="H15"/>
  <c r="H13"/>
  <c r="H10"/>
  <c r="G223"/>
  <c r="G222"/>
  <c r="G221"/>
  <c r="G220"/>
  <c r="G188"/>
  <c r="G187"/>
  <c r="G186"/>
  <c r="G185"/>
  <c r="G184"/>
  <c r="G183"/>
  <c r="G182"/>
  <c r="G181"/>
  <c r="G180"/>
  <c r="G179"/>
  <c r="G178"/>
  <c r="G177"/>
  <c r="G176"/>
  <c r="G175"/>
  <c r="G174"/>
  <c r="G173"/>
  <c r="G171"/>
  <c r="G170"/>
  <c r="G169"/>
  <c r="G168"/>
  <c r="G167"/>
  <c r="G166"/>
  <c r="G165"/>
  <c r="G164"/>
  <c r="G163"/>
  <c r="G162"/>
  <c r="G161"/>
  <c r="G160"/>
  <c r="G159"/>
  <c r="G158"/>
  <c r="G157"/>
  <c r="G155"/>
  <c r="G154"/>
  <c r="G153"/>
  <c r="G152"/>
  <c r="G151"/>
  <c r="G150"/>
  <c r="G149"/>
  <c r="G148"/>
  <c r="G147"/>
  <c r="G146"/>
  <c r="G145"/>
  <c r="G144"/>
  <c r="G143"/>
  <c r="G142"/>
  <c r="G141"/>
  <c r="G139"/>
  <c r="G138"/>
  <c r="G137"/>
  <c r="G136"/>
  <c r="G135"/>
  <c r="G134"/>
  <c r="G133"/>
  <c r="G132"/>
  <c r="G131"/>
  <c r="G130"/>
  <c r="G129"/>
  <c r="G128"/>
  <c r="G127"/>
  <c r="G126"/>
  <c r="G125"/>
  <c r="G122"/>
  <c r="G121"/>
  <c r="G120"/>
  <c r="G119"/>
  <c r="G118"/>
  <c r="G117"/>
  <c r="G116"/>
  <c r="G115"/>
  <c r="G114"/>
  <c r="G113"/>
  <c r="G112"/>
  <c r="G111"/>
  <c r="G110"/>
  <c r="G109"/>
  <c r="G108"/>
  <c r="G107"/>
  <c r="G105"/>
  <c r="G104"/>
  <c r="G103"/>
  <c r="G102"/>
  <c r="G101"/>
  <c r="G100"/>
  <c r="G99"/>
  <c r="G98"/>
  <c r="G97"/>
  <c r="G96"/>
  <c r="G95"/>
  <c r="G94"/>
  <c r="G93"/>
  <c r="G92"/>
  <c r="G91"/>
  <c r="G89"/>
  <c r="G88"/>
  <c r="G87"/>
  <c r="G86"/>
  <c r="G85"/>
  <c r="G84"/>
  <c r="G83"/>
  <c r="G82"/>
  <c r="G81"/>
  <c r="G80"/>
  <c r="G79"/>
  <c r="G78"/>
  <c r="G77"/>
  <c r="G76"/>
  <c r="G75"/>
  <c r="G73"/>
  <c r="G72"/>
  <c r="G71"/>
  <c r="G70"/>
  <c r="G69"/>
  <c r="G68"/>
  <c r="G67"/>
  <c r="G66"/>
  <c r="G65"/>
  <c r="G64"/>
  <c r="G63"/>
  <c r="G62"/>
  <c r="G61"/>
  <c r="G60"/>
  <c r="G59"/>
  <c r="G47"/>
  <c r="G46"/>
  <c r="G45"/>
  <c r="G39"/>
  <c r="G38"/>
  <c r="G37"/>
  <c r="G36"/>
  <c r="G33"/>
  <c r="G31"/>
  <c r="G43" s="1"/>
  <c r="G30"/>
  <c r="G42" s="1"/>
  <c r="G29"/>
  <c r="G41" s="1"/>
  <c r="G25"/>
  <c r="G17"/>
  <c r="G16"/>
  <c r="G15"/>
  <c r="G13"/>
  <c r="G10"/>
  <c r="F223"/>
  <c r="F222"/>
  <c r="F221"/>
  <c r="F220"/>
  <c r="F188"/>
  <c r="F187"/>
  <c r="F186"/>
  <c r="F185"/>
  <c r="F184"/>
  <c r="F183"/>
  <c r="F182"/>
  <c r="F181"/>
  <c r="F180"/>
  <c r="F179"/>
  <c r="F178"/>
  <c r="F177"/>
  <c r="F176"/>
  <c r="F175"/>
  <c r="F174"/>
  <c r="F173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39"/>
  <c r="F138"/>
  <c r="F137"/>
  <c r="F136"/>
  <c r="F135"/>
  <c r="F134"/>
  <c r="F133"/>
  <c r="F132"/>
  <c r="F131"/>
  <c r="F130"/>
  <c r="F129"/>
  <c r="F128"/>
  <c r="F127"/>
  <c r="F126"/>
  <c r="F125"/>
  <c r="F122"/>
  <c r="F121"/>
  <c r="F120"/>
  <c r="F119"/>
  <c r="F118"/>
  <c r="F117"/>
  <c r="F116"/>
  <c r="F115"/>
  <c r="F114"/>
  <c r="F113"/>
  <c r="F112"/>
  <c r="F111"/>
  <c r="F110"/>
  <c r="F109"/>
  <c r="F108"/>
  <c r="F107"/>
  <c r="F105"/>
  <c r="F104"/>
  <c r="F103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47"/>
  <c r="F46"/>
  <c r="F45"/>
  <c r="F39"/>
  <c r="F38"/>
  <c r="F37"/>
  <c r="F36"/>
  <c r="F33"/>
  <c r="F31"/>
  <c r="F30"/>
  <c r="F29"/>
  <c r="F25"/>
  <c r="F17"/>
  <c r="F16"/>
  <c r="F15"/>
  <c r="F13"/>
  <c r="F10"/>
  <c r="E223"/>
  <c r="E222"/>
  <c r="E221"/>
  <c r="E220"/>
  <c r="E188"/>
  <c r="E187"/>
  <c r="E186"/>
  <c r="E185"/>
  <c r="E184"/>
  <c r="E183"/>
  <c r="E182"/>
  <c r="E181"/>
  <c r="E180"/>
  <c r="E179"/>
  <c r="E178"/>
  <c r="E177"/>
  <c r="E176"/>
  <c r="E175"/>
  <c r="E174"/>
  <c r="E173"/>
  <c r="E171"/>
  <c r="E170"/>
  <c r="E169"/>
  <c r="E168"/>
  <c r="E167"/>
  <c r="E166"/>
  <c r="E165"/>
  <c r="E164"/>
  <c r="E163"/>
  <c r="E162"/>
  <c r="E161"/>
  <c r="E160"/>
  <c r="E159"/>
  <c r="E158"/>
  <c r="E157"/>
  <c r="E155"/>
  <c r="E154"/>
  <c r="E153"/>
  <c r="E152"/>
  <c r="E151"/>
  <c r="E150"/>
  <c r="E149"/>
  <c r="E148"/>
  <c r="E147"/>
  <c r="E146"/>
  <c r="E145"/>
  <c r="E144"/>
  <c r="E143"/>
  <c r="E142"/>
  <c r="E141"/>
  <c r="E139"/>
  <c r="E138"/>
  <c r="E137"/>
  <c r="E136"/>
  <c r="E135"/>
  <c r="E134"/>
  <c r="E133"/>
  <c r="E132"/>
  <c r="E131"/>
  <c r="E130"/>
  <c r="E129"/>
  <c r="E128"/>
  <c r="E127"/>
  <c r="E126"/>
  <c r="E125"/>
  <c r="E122"/>
  <c r="E121"/>
  <c r="E120"/>
  <c r="E119"/>
  <c r="E118"/>
  <c r="E117"/>
  <c r="E116"/>
  <c r="E115"/>
  <c r="E114"/>
  <c r="E113"/>
  <c r="E112"/>
  <c r="E111"/>
  <c r="E110"/>
  <c r="E109"/>
  <c r="E108"/>
  <c r="E107"/>
  <c r="E105"/>
  <c r="E104"/>
  <c r="E103"/>
  <c r="E102"/>
  <c r="E101"/>
  <c r="E100"/>
  <c r="E99"/>
  <c r="E98"/>
  <c r="E97"/>
  <c r="E96"/>
  <c r="E95"/>
  <c r="E94"/>
  <c r="E93"/>
  <c r="E92"/>
  <c r="E91"/>
  <c r="E89"/>
  <c r="E88"/>
  <c r="E87"/>
  <c r="E86"/>
  <c r="E85"/>
  <c r="E84"/>
  <c r="E83"/>
  <c r="E82"/>
  <c r="E81"/>
  <c r="E80"/>
  <c r="E79"/>
  <c r="E78"/>
  <c r="E77"/>
  <c r="E76"/>
  <c r="E75"/>
  <c r="E73"/>
  <c r="E72"/>
  <c r="E71"/>
  <c r="E70"/>
  <c r="E69"/>
  <c r="E68"/>
  <c r="E67"/>
  <c r="E66"/>
  <c r="E65"/>
  <c r="E64"/>
  <c r="E63"/>
  <c r="E62"/>
  <c r="E61"/>
  <c r="E60"/>
  <c r="E59"/>
  <c r="E47"/>
  <c r="E46"/>
  <c r="E45"/>
  <c r="E39"/>
  <c r="E38"/>
  <c r="E37"/>
  <c r="E36"/>
  <c r="E33"/>
  <c r="E31"/>
  <c r="E43" s="1"/>
  <c r="E30"/>
  <c r="E42" s="1"/>
  <c r="E29"/>
  <c r="E41" s="1"/>
  <c r="E25"/>
  <c r="E17"/>
  <c r="E16"/>
  <c r="E15"/>
  <c r="E13"/>
  <c r="E10"/>
  <c r="D223"/>
  <c r="D222"/>
  <c r="D221"/>
  <c r="D220"/>
  <c r="D188"/>
  <c r="D187"/>
  <c r="D186"/>
  <c r="D185"/>
  <c r="D184"/>
  <c r="D183"/>
  <c r="D182"/>
  <c r="D181"/>
  <c r="D180"/>
  <c r="D179"/>
  <c r="D178"/>
  <c r="D177"/>
  <c r="D176"/>
  <c r="D175"/>
  <c r="D174"/>
  <c r="D173"/>
  <c r="D171"/>
  <c r="D170"/>
  <c r="D169"/>
  <c r="D168"/>
  <c r="D167"/>
  <c r="D166"/>
  <c r="D165"/>
  <c r="D164"/>
  <c r="D163"/>
  <c r="D162"/>
  <c r="D161"/>
  <c r="D160"/>
  <c r="D159"/>
  <c r="D158"/>
  <c r="D157"/>
  <c r="D155"/>
  <c r="D154"/>
  <c r="D153"/>
  <c r="D152"/>
  <c r="D151"/>
  <c r="D150"/>
  <c r="D149"/>
  <c r="D148"/>
  <c r="D147"/>
  <c r="D146"/>
  <c r="D145"/>
  <c r="D144"/>
  <c r="D143"/>
  <c r="D142"/>
  <c r="D141"/>
  <c r="D139"/>
  <c r="D138"/>
  <c r="D137"/>
  <c r="D136"/>
  <c r="D135"/>
  <c r="D134"/>
  <c r="D133"/>
  <c r="D132"/>
  <c r="D131"/>
  <c r="D130"/>
  <c r="D129"/>
  <c r="D128"/>
  <c r="D127"/>
  <c r="D126"/>
  <c r="D125"/>
  <c r="D122"/>
  <c r="D121"/>
  <c r="D120"/>
  <c r="D119"/>
  <c r="D118"/>
  <c r="D117"/>
  <c r="D116"/>
  <c r="D115"/>
  <c r="D114"/>
  <c r="D113"/>
  <c r="D112"/>
  <c r="D111"/>
  <c r="D110"/>
  <c r="D109"/>
  <c r="D108"/>
  <c r="D107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47"/>
  <c r="D46"/>
  <c r="D45"/>
  <c r="D39"/>
  <c r="D38"/>
  <c r="D37"/>
  <c r="D36"/>
  <c r="D33"/>
  <c r="D31"/>
  <c r="D30"/>
  <c r="D29"/>
  <c r="D25"/>
  <c r="D17"/>
  <c r="D16"/>
  <c r="D15"/>
  <c r="D13"/>
  <c r="D10"/>
  <c r="C223"/>
  <c r="C222"/>
  <c r="C221"/>
  <c r="C220"/>
  <c r="C188"/>
  <c r="C187"/>
  <c r="C186"/>
  <c r="C185"/>
  <c r="C184"/>
  <c r="C183"/>
  <c r="C182"/>
  <c r="C181"/>
  <c r="C180"/>
  <c r="C179"/>
  <c r="C178"/>
  <c r="C177"/>
  <c r="C176"/>
  <c r="C175"/>
  <c r="C174"/>
  <c r="C173"/>
  <c r="C171"/>
  <c r="C170"/>
  <c r="C169"/>
  <c r="C168"/>
  <c r="C167"/>
  <c r="C166"/>
  <c r="C165"/>
  <c r="C164"/>
  <c r="C163"/>
  <c r="C162"/>
  <c r="C161"/>
  <c r="C160"/>
  <c r="C159"/>
  <c r="C158"/>
  <c r="C157"/>
  <c r="C155"/>
  <c r="C154"/>
  <c r="C153"/>
  <c r="C152"/>
  <c r="C151"/>
  <c r="C150"/>
  <c r="C149"/>
  <c r="C148"/>
  <c r="C147"/>
  <c r="C146"/>
  <c r="C145"/>
  <c r="C144"/>
  <c r="C143"/>
  <c r="C142"/>
  <c r="C141"/>
  <c r="C139"/>
  <c r="C138"/>
  <c r="C137"/>
  <c r="C136"/>
  <c r="C135"/>
  <c r="C134"/>
  <c r="C133"/>
  <c r="C132"/>
  <c r="C131"/>
  <c r="C130"/>
  <c r="C129"/>
  <c r="C128"/>
  <c r="C127"/>
  <c r="C126"/>
  <c r="C125"/>
  <c r="C122"/>
  <c r="C121"/>
  <c r="C120"/>
  <c r="C119"/>
  <c r="C118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98"/>
  <c r="C97"/>
  <c r="C96"/>
  <c r="C95"/>
  <c r="C94"/>
  <c r="C93"/>
  <c r="C92"/>
  <c r="C91"/>
  <c r="C89"/>
  <c r="C88"/>
  <c r="C87"/>
  <c r="C86"/>
  <c r="C85"/>
  <c r="C84"/>
  <c r="C83"/>
  <c r="C82"/>
  <c r="C81"/>
  <c r="C80"/>
  <c r="C79"/>
  <c r="C78"/>
  <c r="C77"/>
  <c r="C76"/>
  <c r="C75"/>
  <c r="C73"/>
  <c r="C72"/>
  <c r="C71"/>
  <c r="C70"/>
  <c r="C69"/>
  <c r="C68"/>
  <c r="C67"/>
  <c r="C66"/>
  <c r="C65"/>
  <c r="C64"/>
  <c r="C63"/>
  <c r="C62"/>
  <c r="C61"/>
  <c r="C60"/>
  <c r="C59"/>
  <c r="C47"/>
  <c r="C46"/>
  <c r="C45"/>
  <c r="B47"/>
  <c r="B46"/>
  <c r="B45"/>
  <c r="C39"/>
  <c r="C38"/>
  <c r="C37"/>
  <c r="C36"/>
  <c r="B38"/>
  <c r="B37"/>
  <c r="B36"/>
  <c r="C33"/>
  <c r="B33"/>
  <c r="C31"/>
  <c r="C30"/>
  <c r="C29"/>
  <c r="B30"/>
  <c r="B31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E21" i="10"/>
  <c r="J21"/>
  <c r="H21"/>
  <c r="G21"/>
  <c r="D21"/>
  <c r="C41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MdOff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2" name="Connection1" type="4" refreshedVersion="3" background="1" saveData="1">
    <webPr sourceData="1" parsePre="1" consecutive="1" xl2000="1" url="file:///C:/Projects/v1.2_4.0/MdOff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3" name="Connection10" type="4" refreshedVersion="3" background="1" saveData="1">
    <webPr sourceData="1" parsePre="1" consecutive="1" xl2000="1" url="file:///C:/Projects/v1.2_4.0/MdOff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4" name="Connection11" type="4" refreshedVersion="3" background="1" saveData="1">
    <webPr sourceData="1" parsePre="1" consecutive="1" xl2000="1" url="file:///C:/Projects/v1.2_4.0/MdOff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5" name="Connection12" type="4" refreshedVersion="3" background="1" saveData="1">
    <webPr sourceData="1" parsePre="1" consecutive="1" xl2000="1" url="file:///C:/Projects/v1.2_4.0/MdOff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6" name="Connection13" type="4" refreshedVersion="3" background="1" saveData="1">
    <webPr sourceData="1" parsePre="1" consecutive="1" xl2000="1" url="file:///C:/Projects/v1.2_4.0/MdOff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7" name="Connection14" type="4" refreshedVersion="3" background="1" saveData="1">
    <webPr sourceData="1" parsePre="1" consecutive="1" xl2000="1" url="file:///C:/Projects/v1.2_4.0/MdOff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8" name="Connection15" type="4" refreshedVersion="3" background="1" saveData="1">
    <webPr sourceData="1" parsePre="1" consecutive="1" xl2000="1" url="file:///C:/Projects/v1.2_4.0/MdOff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9" name="Connection16" type="4" refreshedVersion="3" background="1" saveData="1">
    <webPr sourceData="1" parsePre="1" consecutive="1" xl2000="1" url="file:///C:/Projects/Benchmarks/branches/v1.2_4.0/Md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0" name="Connection17" type="4" refreshedVersion="3" background="1" saveData="1">
    <webPr sourceData="1" parsePre="1" consecutive="1" xl2000="1" url="file:///C:/Projects/Benchmarks/branches/v1.2_4.0/Md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1" name="Connection18" type="4" refreshedVersion="3" background="1" saveData="1">
    <webPr sourceData="1" parsePre="1" consecutive="1" xl2000="1" url="file:///C:/Projects/Benchmarks/branches/v1.2_4.0/Md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2" name="Connection19" type="4" refreshedVersion="3" background="1" saveData="1">
    <webPr sourceData="1" parsePre="1" consecutive="1" xl2000="1" url="file:///C:/Projects/Benchmarks/branches/v1.2_4.0/Md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3" name="Connection2" type="4" refreshedVersion="3" background="1" saveData="1">
    <webPr sourceData="1" parsePre="1" consecutive="1" xl2000="1" url="file:///C:/Projects/v1.2_4.0/MdOff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4" name="Connection20" type="4" refreshedVersion="3" background="1" saveData="1">
    <webPr sourceData="1" parsePre="1" consecutive="1" xl2000="1" url="file:///C:/Projects/Benchmarks/branches/v1.2_4.0/Md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5" name="Connection21" type="4" refreshedVersion="3" background="1" saveData="1">
    <webPr sourceData="1" parsePre="1" consecutive="1" xl2000="1" url="file:///C:/Projects/Benchmarks/branches/v1.2_4.0/Md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6" name="Connection22" type="4" refreshedVersion="3" background="1" saveData="1">
    <webPr sourceData="1" parsePre="1" consecutive="1" xl2000="1" url="file:///C:/Projects/Benchmarks/branches/v1.2_4.0/Md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7" name="Connection23" type="4" refreshedVersion="3" background="1" saveData="1">
    <webPr sourceData="1" parsePre="1" consecutive="1" xl2000="1" url="file:///C:/Projects/Benchmarks/branches/v1.2_4.0/Md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8" name="Connection24" type="4" refreshedVersion="3" background="1" saveData="1">
    <webPr sourceData="1" parsePre="1" consecutive="1" xl2000="1" url="file:///C:/Projects/Benchmarks/branches/v1.2_4.0/Md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9" name="Connection25" type="4" refreshedVersion="3" background="1" saveData="1">
    <webPr sourceData="1" parsePre="1" consecutive="1" xl2000="1" url="file:///C:/Projects/Benchmarks/branches/v1.2_4.0/Md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0" name="Connection26" type="4" refreshedVersion="3" background="1" saveData="1">
    <webPr sourceData="1" parsePre="1" consecutive="1" xl2000="1" url="file:///C:/Projects/Benchmarks/branches/v1.2_4.0/Md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1" name="Connection27" type="4" refreshedVersion="3" background="1" saveData="1">
    <webPr sourceData="1" parsePre="1" consecutive="1" xl2000="1" url="file:///C:/Projects/Benchmarks/branches/v1.2_4.0/Md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2" name="Connection28" type="4" refreshedVersion="3" background="1" saveData="1">
    <webPr sourceData="1" parsePre="1" consecutive="1" xl2000="1" url="file:///C:/Projects/Benchmarks/branches/v1.2_4.0/Md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3" name="Connection29" type="4" refreshedVersion="3" background="1" saveData="1">
    <webPr sourceData="1" parsePre="1" consecutive="1" xl2000="1" url="file:///C:/Projects/Benchmarks/branches/v1.2_4.0/Md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4" name="Connection3" type="4" refreshedVersion="3" background="1" saveData="1">
    <webPr sourceData="1" parsePre="1" consecutive="1" xl2000="1" url="file:///C:/Projects/v1.2_4.0/MdOff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25" name="Connection30" type="4" refreshedVersion="3" background="1" saveData="1">
    <webPr sourceData="1" parsePre="1" consecutive="1" xl2000="1" url="file:///C:/Projects/Benchmarks/branches/v1.2_4.0/Md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6" name="Connection31" type="4" refreshedVersion="3" background="1" saveData="1">
    <webPr sourceData="1" parsePre="1" consecutive="1" xl2000="1" url="file:///C:/Projects/Benchmarks/branches/v1.2_4.0/Md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7" name="Connection32" type="4" refreshedVersion="3" background="1" saveData="1">
    <webPr sourceData="1" parsePre="1" consecutive="1" xl2000="1" url="file:///C:/Projects/Benchmarks/branches/v1.2_4.0/Md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8" name="Connection33" type="4" refreshedVersion="3" background="1" saveData="1">
    <webPr sourceData="1" parsePre="1" consecutive="1" xl2000="1" url="file:///C:/Projects/Benchmarks/branches/v1.2_4.0/Md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9" name="Connection34" type="4" refreshedVersion="3" background="1" saveData="1">
    <webPr sourceData="1" parsePre="1" consecutive="1" xl2000="1" url="file:///C:/Projects/Benchmarks/branches/v1.2_4.0/Md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0" name="Connection35" type="4" refreshedVersion="3" background="1" saveData="1">
    <webPr sourceData="1" parsePre="1" consecutive="1" xl2000="1" url="file:///C:/Projects/Benchmarks/branches/v1.2_4.0/Md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1" name="Connection36" type="4" refreshedVersion="3" background="1" saveData="1">
    <webPr sourceData="1" parsePre="1" consecutive="1" xl2000="1" url="file:///C:/Projects/Benchmarks/branches/v1.2_4.0/Md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2" name="Connection37" type="4" refreshedVersion="3" background="1" saveData="1">
    <webPr sourceData="1" parsePre="1" consecutive="1" xl2000="1" url="file:///C:/Projects/Benchmarks/branches/v1.2_4.0/Md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3" name="Connection38" type="4" refreshedVersion="3" background="1" saveData="1">
    <webPr sourceData="1" parsePre="1" consecutive="1" xl2000="1" url="file:///C:/Projects/Benchmarks/branches/v1.2_4.0/Md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4" name="Connection39" type="4" refreshedVersion="3" background="1" saveData="1">
    <webPr sourceData="1" parsePre="1" consecutive="1" xl2000="1" url="file:///C:/Projects/Benchmarks/branches/v1.2_4.0/Md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5" name="Connection4" type="4" refreshedVersion="3" background="1" saveData="1">
    <webPr sourceData="1" parsePre="1" consecutive="1" xl2000="1" url="file:///C:/Projects/v1.2_4.0/MdOff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36" name="Connection40" type="4" refreshedVersion="3" background="1" saveData="1">
    <webPr sourceData="1" parsePre="1" consecutive="1" xl2000="1" url="file:///C:/Projects/Benchmarks/branches/v1.2_4.0/Md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7" name="Connection41" type="4" refreshedVersion="3" background="1" saveData="1">
    <webPr sourceData="1" parsePre="1" consecutive="1" xl2000="1" url="file:///C:/Projects/Benchmarks/branches/v1.2_4.0/Md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8" name="Connection42" type="4" refreshedVersion="3" background="1" saveData="1">
    <webPr sourceData="1" parsePre="1" consecutive="1" xl2000="1" url="file:///C:/Projects/Benchmarks/branches/v1.2_4.0/Md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9" name="Connection43" type="4" refreshedVersion="3" background="1" saveData="1">
    <webPr sourceData="1" parsePre="1" consecutive="1" xl2000="1" url="file:///C:/Projects/Benchmarks/branches/v1.2_4.0/Md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0" name="Connection44" type="4" refreshedVersion="3" background="1" saveData="1">
    <webPr sourceData="1" parsePre="1" consecutive="1" xl2000="1" url="file:///C:/Projects/Benchmarks/branches/v1.2_4.0/Md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1" name="Connection45" type="4" refreshedVersion="3" background="1" saveData="1">
    <webPr sourceData="1" parsePre="1" consecutive="1" xl2000="1" url="file:///C:/Projects/Benchmarks/branches/v1.2_4.0/Md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2" name="Connection46" type="4" refreshedVersion="3" background="1" saveData="1">
    <webPr sourceData="1" parsePre="1" consecutive="1" xl2000="1" url="file:///C:/Projects/Benchmarks/branches/v1.2_4.0/Md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3" name="Connection47" type="4" refreshedVersion="3" background="1" saveData="1">
    <webPr sourceData="1" parsePre="1" consecutive="1" xl2000="1" url="file:///C:/Projects/Benchmarks/branches/v1.2_4.0/Md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4" name="Connection48" type="4" refreshedVersion="3" background="1" saveData="1">
    <webPr sourceData="1" parsePre="1" consecutive="1" xl2000="1" url="file:///C:/Projects/Benchmarks/branches/v1.2_4.0/Md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5" name="Connection49" type="4" refreshedVersion="3" background="1" saveData="1">
    <webPr sourceData="1" parsePre="1" consecutive="1" xl2000="1" url="file:///C:/Projects/Benchmarks/branches/v1.2_4.0/Md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6" name="Connection5" type="4" refreshedVersion="3" background="1" saveData="1">
    <webPr sourceData="1" parsePre="1" consecutive="1" xl2000="1" url="file:///C:/Projects/v1.2_4.0/MdOff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47" name="Connection50" type="4" refreshedVersion="3" background="1" saveData="1">
    <webPr sourceData="1" parsePre="1" consecutive="1" xl2000="1" url="file:///C:/Projects/Benchmarks/branches/v1.2_4.0/Md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8" name="Connection51" type="4" refreshedVersion="3" background="1" saveData="1">
    <webPr sourceData="1" parsePre="1" consecutive="1" xl2000="1" url="file:///C:/Projects/Benchmarks/branches/v1.2_4.0/Md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9" name="Connection52" type="4" refreshedVersion="3" background="1" saveData="1">
    <webPr sourceData="1" parsePre="1" consecutive="1" xl2000="1" url="file:///C:/Projects/Benchmarks/branches/v1.2_4.0/Md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0" name="Connection53" type="4" refreshedVersion="3" background="1" saveData="1">
    <webPr sourceData="1" parsePre="1" consecutive="1" xl2000="1" url="file:///C:/Projects/Benchmarks/branches/v1.2_4.0/Md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1" name="Connection54" type="4" refreshedVersion="3" background="1" saveData="1">
    <webPr sourceData="1" parsePre="1" consecutive="1" xl2000="1" url="file:///C:/Projects/Benchmarks/branches/v1.2_4.0/Md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2" name="Connection55" type="4" refreshedVersion="3" background="1" saveData="1">
    <webPr sourceData="1" parsePre="1" consecutive="1" xl2000="1" url="file:///C:/Projects/Benchmarks/branches/v1.2_4.0/Md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3" name="Connection56" type="4" refreshedVersion="3" background="1" saveData="1">
    <webPr sourceData="1" parsePre="1" consecutive="1" xl2000="1" url="file:///C:/Projects/Benchmarks/branches/v1.2_4.0/Md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4" name="Connection57" type="4" refreshedVersion="3" background="1" saveData="1">
    <webPr sourceData="1" parsePre="1" consecutive="1" xl2000="1" url="file:///C:/Projects/Benchmarks/branches/v1.2_4.0/Md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5" name="Connection58" type="4" refreshedVersion="3" background="1" saveData="1">
    <webPr sourceData="1" parsePre="1" consecutive="1" xl2000="1" url="file:///C:/Projects/Benchmarks/branches/v1.2_4.0/Md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6" name="Connection59" type="4" refreshedVersion="3" background="1" saveData="1">
    <webPr sourceData="1" parsePre="1" consecutive="1" xl2000="1" url="file:///C:/Projects/Benchmarks/branches/v1.2_4.0/Md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7" name="Connection6" type="4" refreshedVersion="3" background="1" saveData="1">
    <webPr sourceData="1" parsePre="1" consecutive="1" xl2000="1" url="file:///C:/Projects/v1.2_4.0/MdOff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58" name="Connection60" type="4" refreshedVersion="3" background="1" saveData="1">
    <webPr sourceData="1" parsePre="1" consecutive="1" xl2000="1" url="file:///C:/Projects/Benchmarks/branches/v1.2_4.0/Md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9" name="Connection61" type="4" refreshedVersion="3" background="1" saveData="1">
    <webPr sourceData="1" parsePre="1" consecutive="1" xl2000="1" url="file:///C:/Projects/Benchmarks/branches/v1.2_4.0/Md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0" name="Connection62" type="4" refreshedVersion="3" background="1" saveData="1">
    <webPr sourceData="1" parsePre="1" consecutive="1" xl2000="1" url="file:///C:/Projects/Benchmarks/branches/v1.2_4.0/Md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1" name="Connection63" type="4" refreshedVersion="3" background="1" saveData="1">
    <webPr sourceData="1" parsePre="1" consecutive="1" xl2000="1" url="file:///C:/Projects/Benchmarks/branches/v1.2_4.0/Md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2" name="Connection64" type="4" refreshedVersion="3" background="1" saveData="1">
    <webPr sourceData="1" parsePre="1" consecutive="1" xl2000="1" url="file:///C:/Projects/Benchmarks/branches/v1.2_4.0/Md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3" name="Connection65" type="4" refreshedVersion="3" background="1" saveData="1">
    <webPr sourceData="1" parsePre="1" consecutive="1" xl2000="1" url="file:///C:/Projects/Benchmarks/branches/v1.2_4.0/Md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4" name="Connection66" type="4" refreshedVersion="3" background="1" saveData="1">
    <webPr sourceData="1" parsePre="1" consecutive="1" xl2000="1" url="file:///C:/Projects/Benchmarks/branches/v1.2_4.0/Md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5" name="Connection67" type="4" refreshedVersion="3" background="1" saveData="1">
    <webPr sourceData="1" parsePre="1" consecutive="1" xl2000="1" url="file:///C:/Projects/Benchmarks/branches/v1.2_4.0/Md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6" name="Connection68" type="4" refreshedVersion="3" background="1" saveData="1">
    <webPr sourceData="1" parsePre="1" consecutive="1" xl2000="1" url="file:///C:/Projects/Benchmarks/branches/v1.2_4.0/Md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7" name="Connection69" type="4" refreshedVersion="3" background="1" saveData="1">
    <webPr sourceData="1" parsePre="1" consecutive="1" xl2000="1" url="file:///C:/Projects/Benchmarks/branches/v1.2_4.0/Md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8" name="Connection7" type="4" refreshedVersion="3" background="1" saveData="1">
    <webPr sourceData="1" parsePre="1" consecutive="1" xl2000="1" url="file:///C:/Projects/v1.2_4.0/MdOff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69" name="Connection70" type="4" refreshedVersion="3" background="1" saveData="1">
    <webPr sourceData="1" parsePre="1" consecutive="1" xl2000="1" url="file:///C:/Projects/Benchmarks/branches/v1.2_4.0/Md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0" name="Connection71" type="4" refreshedVersion="3" background="1" saveData="1">
    <webPr sourceData="1" parsePre="1" consecutive="1" xl2000="1" url="file:///C:/Projects/Benchmarks/branches/v1.2_4.0/Md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1" name="Connection72" type="4" refreshedVersion="3" background="1" saveData="1">
    <webPr sourceData="1" parsePre="1" consecutive="1" xl2000="1" url="file:///C:/Projects/Benchmarks/branches/v1.2_4.0/Md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2" name="Connection73" type="4" refreshedVersion="3" background="1" saveData="1">
    <webPr sourceData="1" parsePre="1" consecutive="1" xl2000="1" url="file:///C:/Projects/Benchmarks/branches/v1.2_4.0/Md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3" name="Connection74" type="4" refreshedVersion="3" background="1" saveData="1">
    <webPr sourceData="1" parsePre="1" consecutive="1" xl2000="1" url="file:///C:/Projects/Benchmarks/branches/v1.2_4.0/Md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4" name="Connection75" type="4" refreshedVersion="3" background="1" saveData="1">
    <webPr sourceData="1" parsePre="1" consecutive="1" xl2000="1" url="file:///C:/Projects/Benchmarks/branches/v1.2_4.0/Md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5" name="Connection76" type="4" refreshedVersion="3" background="1" saveData="1">
    <webPr sourceData="1" parsePre="1" consecutive="1" xl2000="1" url="file:///C:/Projects/Benchmarks/branches/v1.2_4.0/Md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6" name="Connection77" type="4" refreshedVersion="3" background="1" saveData="1">
    <webPr sourceData="1" parsePre="1" consecutive="1" xl2000="1" url="file:///C:/Projects/Benchmarks/branches/v1.2_4.0/Md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7" name="Connection78" type="4" refreshedVersion="3" background="1" saveData="1">
    <webPr sourceData="1" parsePre="1" consecutive="1" xl2000="1" url="file:///C:/Projects/Benchmarks/branches/v1.2_4.0/Md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8" name="Connection79" type="4" refreshedVersion="3" background="1" saveData="1">
    <webPr sourceData="1" parsePre="1" consecutive="1" xl2000="1" url="file:///C:/Projects/Benchmarks/branches/v1.2_4.0/Md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9" name="Connection8" type="4" refreshedVersion="3" background="1" saveData="1">
    <webPr sourceData="1" parsePre="1" consecutive="1" xl2000="1" url="file:///C:/Projects/v1.2_4.0/MdOff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80" name="Connection80" type="4" refreshedVersion="3" background="1" saveData="1">
    <webPr sourceData="1" parsePre="1" consecutive="1" xl2000="1" url="file:///C:/Projects/Benchmarks/branches/v1.2_4.0/MdOff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1" name="Connection81" type="4" refreshedVersion="3" background="1" saveData="1">
    <webPr sourceData="1" parsePre="1" consecutive="1" xl2000="1" url="file:///C:/Projects/Benchmarks/branches/v1.2_4.0/MdOff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2" name="Connection82" type="4" refreshedVersion="3" background="1" saveData="1">
    <webPr sourceData="1" parsePre="1" consecutive="1" xl2000="1" url="file:///C:/Projects/Benchmarks/branches/v1.2_4.0/MdOff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3" name="Connection83" type="4" refreshedVersion="3" background="1" saveData="1">
    <webPr sourceData="1" parsePre="1" consecutive="1" xl2000="1" url="file:///C:/Projects/Benchmarks/branches/v1.2_4.0/MdOff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4" name="Connection84" type="4" refreshedVersion="3" background="1" saveData="1">
    <webPr sourceData="1" parsePre="1" consecutive="1" xl2000="1" url="file:///C:/Projects/Benchmarks/branches/v1.2_4.0/MdOff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5" name="Connection85" type="4" refreshedVersion="3" background="1" saveData="1">
    <webPr sourceData="1" parsePre="1" consecutive="1" xl2000="1" url="file:///C:/Projects/Benchmarks/branches/v1.2_4.0/MdOff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6" name="Connection86" type="4" refreshedVersion="3" background="1" saveData="1">
    <webPr sourceData="1" parsePre="1" consecutive="1" xl2000="1" url="file:///C:/Projects/Benchmarks/branches/v1.2_4.0/MdOff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7" name="Connection87" type="4" refreshedVersion="3" background="1" saveData="1">
    <webPr sourceData="1" parsePre="1" consecutive="1" xl2000="1" url="file:///C:/Projects/Benchmarks/branches/v1.2_4.0/MdOff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8" name="Connection88" type="4" refreshedVersion="3" background="1" saveData="1">
    <webPr sourceData="1" parsePre="1" consecutive="1" xl2000="1" url="file:///C:/Projects/Benchmarks/branches/v1.2_4.0/MdOff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9" name="Connection89" type="4" refreshedVersion="3" background="1" saveData="1">
    <webPr sourceData="1" parsePre="1" consecutive="1" xl2000="1" url="file:///C:/Projects/Benchmarks/branches/v1.2_4.0/MdOff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0" name="Connection9" type="4" refreshedVersion="3" background="1" saveData="1">
    <webPr sourceData="1" parsePre="1" consecutive="1" xl2000="1" url="file:///C:/Projects/v1.2_4.0/MdOff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91" name="Connection90" type="4" refreshedVersion="3" background="1" saveData="1">
    <webPr sourceData="1" parsePre="1" consecutive="1" xl2000="1" url="file:///C:/Projects/Benchmarks/branches/v1.2_4.0/MdOff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2" name="Connection91" type="4" refreshedVersion="3" background="1" saveData="1">
    <webPr sourceData="1" parsePre="1" consecutive="1" xl2000="1" url="file:///C:/Projects/Benchmarks/branches/v1.2_4.0/MdOff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3" name="Connection92" type="4" refreshedVersion="3" background="1" saveData="1">
    <webPr sourceData="1" parsePre="1" consecutive="1" xl2000="1" url="file:///C:/Projects/Benchmarks/branches/v1.2_4.0/MdOff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4" name="Connection93" type="4" refreshedVersion="3" background="1" saveData="1">
    <webPr sourceData="1" parsePre="1" consecutive="1" xl2000="1" url="file:///C:/Projects/Benchmarks/branches/v1.2_4.0/MdOff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5" name="Connection94" type="4" refreshedVersion="3" background="1" saveData="1">
    <webPr sourceData="1" parsePre="1" consecutive="1" xl2000="1" url="file:///C:/Projects/Benchmarks/branches/v1.2_4.0/MdOff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6" name="Connection95" type="4" refreshedVersion="3" background="1" saveData="1">
    <webPr sourceData="1" parsePre="1" consecutive="1" xl2000="1" url="file:///C:/Projects/Benchmarks/branches/v1.2_4.0/MdOff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</connections>
</file>

<file path=xl/sharedStrings.xml><?xml version="1.0" encoding="utf-8"?>
<sst xmlns="http://schemas.openxmlformats.org/spreadsheetml/2006/main" count="7546" uniqueCount="726">
  <si>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</si>
  <si>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</si>
  <si>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</si>
  <si>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</si>
  <si>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</si>
  <si>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</si>
  <si>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</si>
  <si>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</si>
  <si>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</si>
  <si>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</si>
  <si>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</si>
  <si>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</si>
  <si>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</si>
  <si>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</si>
  <si>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</si>
  <si>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</si>
  <si>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</si>
  <si>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</si>
  <si>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</si>
  <si>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</si>
  <si>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</si>
  <si>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</si>
  <si>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</si>
  <si>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</si>
  <si>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</si>
  <si>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</si>
  <si>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</si>
  <si>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</si>
  <si>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</si>
  <si>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</si>
  <si>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</si>
  <si>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</si>
  <si>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</si>
  <si>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</si>
  <si>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</si>
  <si>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</si>
  <si>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</si>
  <si>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</si>
  <si>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</si>
  <si>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</si>
  <si>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</si>
  <si>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</si>
  <si>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</si>
  <si>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</si>
  <si>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</si>
  <si>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</si>
  <si>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</si>
  <si>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</si>
  <si>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</si>
  <si>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</si>
  <si>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</si>
  <si>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</si>
  <si>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</si>
  <si>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</si>
  <si>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</si>
  <si>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</si>
  <si>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</si>
  <si>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</si>
  <si>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</si>
  <si>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</si>
  <si>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</si>
  <si>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</si>
  <si>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</si>
  <si>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</si>
  <si>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</si>
  <si>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</si>
  <si>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</si>
  <si>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</si>
  <si>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</si>
  <si>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</si>
  <si>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</si>
  <si>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</si>
  <si>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</si>
  <si>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</si>
  <si>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</si>
  <si>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</si>
  <si>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</si>
  <si>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</si>
  <si>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</si>
  <si>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</si>
  <si>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</si>
  <si>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</si>
  <si>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</si>
  <si>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</si>
  <si>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</si>
  <si>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</si>
  <si>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</si>
  <si>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</si>
  <si>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</si>
  <si>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</si>
  <si>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</si>
  <si>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</si>
  <si>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</si>
  <si>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</si>
  <si>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</si>
  <si>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</si>
  <si>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</si>
  <si>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</si>
  <si>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</si>
  <si>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</si>
  <si>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</si>
  <si>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</si>
  <si>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</si>
  <si>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</si>
  <si>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</si>
  <si>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</si>
  <si>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</si>
  <si>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</si>
  <si>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</si>
  <si>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</si>
  <si>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</si>
  <si>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</si>
  <si>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</si>
  <si>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</si>
  <si>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</si>
  <si>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</si>
  <si>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</si>
  <si>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</si>
  <si>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</si>
  <si>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</si>
  <si>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</si>
  <si>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</si>
  <si>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</si>
  <si>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</si>
  <si>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</si>
  <si>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</si>
  <si>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</si>
  <si>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</si>
  <si>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</si>
  <si>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</si>
  <si>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</si>
  <si>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</si>
  <si>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</si>
  <si>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</si>
  <si>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</si>
  <si>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</si>
  <si>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</si>
  <si>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</si>
  <si>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</si>
  <si>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</si>
  <si>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</si>
  <si>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</si>
  <si>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</si>
  <si>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</si>
  <si>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</si>
  <si>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</si>
  <si>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</si>
  <si>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</si>
  <si>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</si>
  <si>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</si>
  <si>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Gas furnace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</si>
  <si>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</si>
  <si>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</si>
  <si>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</si>
  <si>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</si>
  <si>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</si>
  <si>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</si>
  <si>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</si>
  <si>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</si>
  <si>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</si>
  <si>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</si>
  <si>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</si>
  <si>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</si>
  <si>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</si>
  <si>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</si>
  <si>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</si>
  <si>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</si>
  <si>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</si>
  <si>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</si>
  <si>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</si>
  <si>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</si>
  <si>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</si>
  <si>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</si>
  <si>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</si>
  <si>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</si>
  <si>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</si>
  <si>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</si>
  <si>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</si>
  <si>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</si>
  <si>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</si>
  <si>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</si>
  <si>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</si>
  <si>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</si>
  <si>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</si>
  <si>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</si>
  <si>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</si>
  <si>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</si>
  <si>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</si>
  <si>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</si>
  <si>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</si>
  <si>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</si>
  <si>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</si>
  <si>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</si>
  <si>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</si>
  <si>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</si>
  <si>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</si>
  <si>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</si>
  <si>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</si>
  <si>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</si>
  <si>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</si>
  <si>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</si>
  <si>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</si>
  <si>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</si>
  <si>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</si>
  <si>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</si>
  <si>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</si>
  <si>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</si>
  <si>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</si>
  <si>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</si>
  <si>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</si>
  <si>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</si>
  <si>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</si>
  <si>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</si>
  <si>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</si>
  <si>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</si>
  <si>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</si>
  <si>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</si>
  <si>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</si>
  <si>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</si>
  <si>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</si>
  <si>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</si>
  <si>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</si>
  <si>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</si>
  <si>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</si>
  <si>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</si>
  <si>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</si>
  <si>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</si>
  <si>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</si>
  <si>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</si>
  <si>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Benchmark Medium Office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</si>
  <si>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</si>
  <si>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</si>
  <si>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</si>
  <si>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</si>
  <si>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</si>
  <si>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</si>
  <si>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</si>
  <si>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</si>
  <si>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</si>
  <si>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</si>
  <si>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</si>
  <si>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</si>
  <si>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</si>
  <si>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MZ-VAV</t>
  </si>
  <si>
    <t>PACU</t>
  </si>
  <si>
    <t>Variable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</si>
  <si>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</si>
  <si>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</si>
  <si>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</si>
  <si>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</si>
  <si>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</si>
  <si>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</si>
  <si>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</si>
  <si>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</si>
  <si>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</si>
  <si>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</si>
  <si>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</si>
  <si>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</si>
  <si>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</si>
  <si>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</si>
  <si>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</si>
  <si>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</si>
  <si>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</si>
  <si>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</si>
  <si>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</si>
  <si>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</si>
  <si>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</si>
  <si>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</si>
  <si>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</si>
  <si>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</si>
  <si>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</si>
  <si>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</si>
  <si>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</si>
  <si>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</si>
  <si>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</si>
  <si>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</si>
  <si>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</si>
  <si>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</si>
  <si>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</si>
  <si>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</si>
  <si>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</si>
  <si>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</si>
  <si>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</si>
  <si>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</si>
  <si>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</si>
  <si>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</si>
  <si>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</si>
  <si>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</si>
  <si>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</si>
  <si>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</si>
  <si>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</si>
  <si>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</si>
  <si>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</si>
  <si>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</si>
  <si>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</si>
  <si>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</si>
  <si>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</si>
  <si>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</si>
  <si>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</si>
  <si>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</si>
  <si>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</si>
  <si>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</si>
  <si>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</si>
  <si>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</si>
  <si>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</si>
  <si>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</si>
  <si>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</si>
  <si>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</si>
  <si>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</si>
  <si>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</si>
  <si>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</si>
  <si>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</si>
  <si>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</si>
  <si>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</si>
  <si>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</si>
  <si>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</si>
  <si>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</si>
  <si>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</si>
  <si>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</si>
  <si>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</si>
  <si>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</si>
  <si>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</si>
  <si>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</si>
  <si>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</si>
  <si>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</si>
  <si>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</si>
  <si>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</si>
  <si>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</si>
  <si>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</si>
  <si>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</si>
  <si>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</si>
  <si>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</si>
  <si>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</si>
  <si>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</si>
  <si>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</si>
  <si>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</si>
  <si>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</si>
  <si>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</si>
  <si>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</si>
  <si>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</si>
  <si>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</si>
  <si>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</si>
  <si>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</si>
  <si>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</si>
  <si>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</si>
  <si>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</si>
  <si>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</si>
  <si>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</si>
  <si>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</si>
  <si>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</si>
  <si>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</si>
  <si>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</si>
  <si>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</si>
  <si>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</si>
  <si>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</si>
  <si>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</si>
  <si>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CORE_BOTTOM</t>
  </si>
  <si>
    <t>PERIMETER_BOT_ZN_1</t>
  </si>
  <si>
    <t>PERIMETER_BOT_ZN_2</t>
  </si>
  <si>
    <t>PERIMETER_BOT_ZN_3</t>
  </si>
  <si>
    <t>PERIMETER_BOT_ZN_4</t>
  </si>
  <si>
    <t>CORE_MID</t>
  </si>
  <si>
    <t>PERIMETER_MID_ZN_1</t>
  </si>
  <si>
    <t>PERIMETER_MID_ZN_2</t>
  </si>
  <si>
    <t>PERIMETER_MID_ZN_3</t>
  </si>
  <si>
    <t>PERIMETER_MID_ZN_4</t>
  </si>
  <si>
    <t>CORE_TOP</t>
  </si>
  <si>
    <t>PERIMETER_TOP_ZN_1</t>
  </si>
  <si>
    <t>PERIMETER_TOP_ZN_2</t>
  </si>
  <si>
    <t>PERIMETER_TOP_ZN_3</t>
  </si>
  <si>
    <t>PERIMETER_TOP_ZN_4</t>
  </si>
  <si>
    <t>FIRSTFLOOR_PLENUM</t>
  </si>
  <si>
    <t>MIDFLOOR_PLENUM</t>
  </si>
  <si>
    <t>TOPFLOOR_PLENUM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</si>
  <si>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</si>
  <si>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</si>
  <si>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</si>
  <si>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</si>
  <si>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</si>
  <si>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</si>
  <si>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</si>
  <si>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</si>
  <si>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</si>
  <si>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CORE_BOT_ZN_5_FLOOR</t>
  </si>
  <si>
    <t>PERIMETER_BOT_ZN_1_WALL_SOUTH</t>
  </si>
  <si>
    <t>S</t>
  </si>
  <si>
    <t>PERIMETER_BOT_ZN_1_FLOOR</t>
  </si>
  <si>
    <t>PERIMETER_BOT_ZN_2_WALL_EAST</t>
  </si>
  <si>
    <t>E</t>
  </si>
  <si>
    <t>PERIMETER_BOT_ZN_2_FLOOR</t>
  </si>
  <si>
    <t>PERIMETER_BOT_ZN_3_WALL_NORTH</t>
  </si>
  <si>
    <t>N</t>
  </si>
  <si>
    <t>PERIMETER_BOT_ZN_3_FLOOR</t>
  </si>
  <si>
    <t>PERIMETER_BOT_ZN_4_WALL_WEST</t>
  </si>
  <si>
    <t>W</t>
  </si>
  <si>
    <t>PERIMETER_BOT_ZN_4_FLOOR</t>
  </si>
  <si>
    <t>PERIMETER_MID_ZN_1_WALL_SOUTH</t>
  </si>
  <si>
    <t>PERIMETER_MID_ZN_2_WALL_EAST</t>
  </si>
  <si>
    <t>PERIMETER_MID_ZN_3_WALL_NORTH</t>
  </si>
  <si>
    <t>PERIMETER_MID_ZN_4_WALL_WEST</t>
  </si>
  <si>
    <t>PERIMETER_TOP_ZN_1_WALL_SOUTH</t>
  </si>
  <si>
    <t>PERIMETER_TOP_ZN_2_WALL_EAST</t>
  </si>
  <si>
    <t>PERIMETER_TOP_ZN_3_WALL_NORTH</t>
  </si>
  <si>
    <t>PERIMETER_TOP_ZN_4_WALL_WEST</t>
  </si>
  <si>
    <t>PERIMETER_BOT_PLENUM_WALL_EAST</t>
  </si>
  <si>
    <t>PERIMETER_BOT_PLENUM_WALL_SOUTH</t>
  </si>
  <si>
    <t>PERIMETER_BOT_PLENUM_WALL_WEST</t>
  </si>
  <si>
    <t>PERIMETER_BOT_PLENUM_WALL_NORTH</t>
  </si>
  <si>
    <t>PERIMETER_MID_PLENUM_WALL_NORTH</t>
  </si>
  <si>
    <t>PERIMETER_MID_PLENUM_WALL_EAST</t>
  </si>
  <si>
    <t>PERIMETER_MID_PLENUM_WALL_SOUTH</t>
  </si>
  <si>
    <t>PERIMETER_MID_PLENUM_WALL_WEST</t>
  </si>
  <si>
    <t>PERIMETER_TOP_PLENUM_WALL_NORTH</t>
  </si>
  <si>
    <t>PERIMETER_TOP_PLENUM_WALL_EAST</t>
  </si>
  <si>
    <t>PERIMETER_TOP_PLENUM_WALL_SOUTH</t>
  </si>
  <si>
    <t>PERIMETER_TOP_PLENUM_WALL_WEST</t>
  </si>
  <si>
    <t>BUILDING_ROOF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</si>
  <si>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</si>
  <si>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</si>
  <si>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</si>
  <si>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</si>
  <si>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</si>
  <si>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</si>
  <si>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PERIMETER_BOT_ZN_1_WALL_SOUTH_WINDOW</t>
  </si>
  <si>
    <t>PERIMETER_BOT_ZN_2_WALL_EAST_WINDOW</t>
  </si>
  <si>
    <t>PERIMETER_BOT_ZN_3_WALL_NORTH_WINDOW</t>
  </si>
  <si>
    <t>PERIMETER_BOT_ZN_4_WALL_WEST_WINDOW</t>
  </si>
  <si>
    <t>PERIMETER_MID_ZN_1_WALL_SOUTH_WINDOW</t>
  </si>
  <si>
    <t>PERIMETER_MID_ZN_2_WALL_EAST_WINDOW</t>
  </si>
  <si>
    <t>PERIMETER_MID_ZN_3_WALL_NORTH_WINDOW</t>
  </si>
  <si>
    <t>PERIMETER_MID_ZN_4_WALL_WEST_WINDOW</t>
  </si>
  <si>
    <t>PERIMETER_TOP_ZN_1_WALL_SOUTH_WINDOW</t>
  </si>
  <si>
    <t>PERIMETER_TOP_ZN_2_WALL_EAST_WINDOW</t>
  </si>
  <si>
    <t>PERIMETER_TOP_ZN_3_WALL_NORTH_WINDOW</t>
  </si>
  <si>
    <t>PERIMETER_TOP_ZN_4_WALL_WEST_WINDOW</t>
  </si>
  <si>
    <t>Total or Average</t>
  </si>
  <si>
    <t>North Total or Average</t>
  </si>
  <si>
    <t>Non-North Total or Average</t>
  </si>
  <si>
    <t>Nominal Capacity [W]</t>
  </si>
  <si>
    <t>Nominal Efficiency [W/W]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</si>
  <si>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</si>
  <si>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</si>
  <si>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</si>
  <si>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</si>
  <si>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</si>
  <si>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</si>
  <si>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VAV_1_COOLC DXCOIL</t>
  </si>
  <si>
    <t>Coil:Cooling:DX:TwoSpeed</t>
  </si>
  <si>
    <t>VAV_2_COOLC DXCOIL</t>
  </si>
  <si>
    <t>VAV_3_COOLC DXCOIL</t>
  </si>
  <si>
    <t>CORE_BOTTOM VAV BOX REHEAT COIL</t>
  </si>
  <si>
    <t>Coil:Heating:Water</t>
  </si>
  <si>
    <t>-</t>
  </si>
  <si>
    <t>PERIMETER_BOT_ZN_1 VAV BOX REHEAT COIL</t>
  </si>
  <si>
    <t>PERIMETER_BOT_ZN_2 VAV BOX REHEAT COIL</t>
  </si>
  <si>
    <t>PERIMETER_BOT_ZN_3 VAV BOX REHEAT COIL</t>
  </si>
  <si>
    <t>PERIMETER_BOT_ZN_4 VAV BOX REHEAT COIL</t>
  </si>
  <si>
    <t>CORE_MID VAV BOX REHEAT COIL</t>
  </si>
  <si>
    <t>PERIMETER_MID_ZN_1 VAV BOX REHEAT COIL</t>
  </si>
  <si>
    <t>PERIMETER_MID_ZN_2 VAV BOX REHEAT COIL</t>
  </si>
  <si>
    <t>PERIMETER_MID_ZN_3 VAV BOX REHEAT COIL</t>
  </si>
  <si>
    <t>PERIMETER_MID_ZN_4 VAV BOX REHEAT COIL</t>
  </si>
  <si>
    <t>CORE_TOP VAV BOX REHEAT COIL</t>
  </si>
  <si>
    <t>PERIMETER_TOP_ZN_1 VAV BOX REHEAT COIL</t>
  </si>
  <si>
    <t>PERIMETER_TOP_ZN_2 VAV BOX REHEAT COIL</t>
  </si>
  <si>
    <t>PERIMETER_TOP_ZN_3 VAV BOX REHEAT COIL</t>
  </si>
  <si>
    <t>PERIMETER_TOP_ZN_4 VAV BOX REHEAT COIL</t>
  </si>
  <si>
    <t>VAV_1_HEATC</t>
  </si>
  <si>
    <t>Coil:Heating:Gas</t>
  </si>
  <si>
    <t>VAV_2_HEATC</t>
  </si>
  <si>
    <t>VAV_3_HEATC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</si>
  <si>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</si>
  <si>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</si>
  <si>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</si>
  <si>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</si>
  <si>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</si>
  <si>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</si>
  <si>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VAV_1_FAN</t>
  </si>
  <si>
    <t>Fan:VariableVolume</t>
  </si>
  <si>
    <t>Fan Energy</t>
  </si>
  <si>
    <t>VAV_2_FAN</t>
  </si>
  <si>
    <t>VAV_3_FAN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</si>
  <si>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</si>
  <si>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</si>
  <si>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</si>
  <si>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</si>
  <si>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</si>
  <si>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</si>
  <si>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</si>
  <si>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HEATSYS1 PUMP</t>
  </si>
  <si>
    <t>Pump:VariableSpeed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</si>
  <si>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</si>
  <si>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</si>
  <si>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</si>
  <si>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</si>
  <si>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</si>
  <si>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</si>
  <si>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</si>
  <si>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Building Summary Medium Office new construction</t>
  </si>
  <si>
    <t>EXT-SLAB</t>
  </si>
  <si>
    <t>EXT-WALLS-STEELFRAME-NONRES</t>
  </si>
  <si>
    <t>ROOF-IEAD-NONRES</t>
  </si>
  <si>
    <t>WINDOW-90.1-2004-NONRES-FIXED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</si>
  <si>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</si>
  <si>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</si>
  <si>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</si>
  <si>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</si>
  <si>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</si>
  <si>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</si>
  <si>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</si>
  <si>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</si>
  <si>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</si>
  <si>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</si>
  <si>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</si>
  <si>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</si>
  <si>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</si>
  <si>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</si>
  <si>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</si>
  <si>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</si>
  <si>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</si>
  <si>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</si>
  <si>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</si>
  <si>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</si>
  <si>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</si>
  <si>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</si>
  <si>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</si>
  <si>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</si>
  <si>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</si>
  <si>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</si>
  <si>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</si>
  <si>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</si>
  <si>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</si>
  <si>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</si>
  <si>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</si>
  <si>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</si>
  <si>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</si>
  <si>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</si>
  <si>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</si>
  <si>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</si>
  <si>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</si>
  <si>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</si>
  <si>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</si>
  <si>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21-FEB-13:00</t>
  </si>
  <si>
    <t>15-MAY-15:00</t>
  </si>
  <si>
    <t>03-JUL-15:30</t>
  </si>
  <si>
    <t>19-DEC-13:00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</si>
  <si>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</si>
  <si>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</si>
  <si>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</si>
  <si>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</si>
  <si>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</si>
  <si>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</si>
  <si>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03-JAN-08:00</t>
  </si>
  <si>
    <t>23-FEB-13:00</t>
  </si>
  <si>
    <t>18-MAY-15:30</t>
  </si>
  <si>
    <t>05-JUL-15:00</t>
  </si>
  <si>
    <t>28-AUG-15:30</t>
  </si>
  <si>
    <t>27-JAN-13:30</t>
  </si>
  <si>
    <t>17-MAR-15:00</t>
  </si>
  <si>
    <t>30-MAY-15:00</t>
  </si>
  <si>
    <t>28-JUN-15:00</t>
  </si>
  <si>
    <t>11-JUL-15:00</t>
  </si>
  <si>
    <t>20-APR-15:00</t>
  </si>
  <si>
    <t>03-JUL-15:00</t>
  </si>
  <si>
    <t>14-AUG-15:00</t>
  </si>
  <si>
    <t>22-NOV-13:30</t>
  </si>
  <si>
    <t>26-DEC-08:00</t>
  </si>
  <si>
    <t>13-FEB-12:30</t>
  </si>
  <si>
    <t>03-MAR-13:00</t>
  </si>
  <si>
    <t>30-MAY-07:00</t>
  </si>
  <si>
    <t>29-JUN-07:00</t>
  </si>
  <si>
    <t>08-AUG-15:00</t>
  </si>
  <si>
    <t>18-JAN-13:00</t>
  </si>
  <si>
    <t>08-FEB-13:00</t>
  </si>
  <si>
    <t>21-APR-15:30</t>
  </si>
  <si>
    <t>31-MAY-15:00</t>
  </si>
  <si>
    <t>27-JUN-15:00</t>
  </si>
  <si>
    <t>24-JUL-15:00</t>
  </si>
  <si>
    <t>05-DEC-13:00</t>
  </si>
  <si>
    <t>06-JAN-13:00</t>
  </si>
  <si>
    <t>26-MAY-12:00</t>
  </si>
  <si>
    <t>16-JUN-15:00</t>
  </si>
  <si>
    <t>03-JUL-12:00</t>
  </si>
  <si>
    <t>01-DEC-13:00</t>
  </si>
  <si>
    <t>09-JAN-08:00</t>
  </si>
  <si>
    <t>15-FEB-13:00</t>
  </si>
  <si>
    <t>09-MAR-13:00</t>
  </si>
  <si>
    <t>30-JUN-15:00</t>
  </si>
  <si>
    <t>17-AUG-15:00</t>
  </si>
  <si>
    <t>08-SEP-15:00</t>
  </si>
  <si>
    <t>08-DEC-08:00</t>
  </si>
  <si>
    <t>02-MAR-13:00</t>
  </si>
  <si>
    <t>21-APR-15:00</t>
  </si>
  <si>
    <t>29-JUN-15:30</t>
  </si>
  <si>
    <t>05-SEP-12:00</t>
  </si>
  <si>
    <t>11-OCT-15:00</t>
  </si>
  <si>
    <t>08-NOV-13:00</t>
  </si>
  <si>
    <t>18-APR-15:00</t>
  </si>
  <si>
    <t>28-JUN-15:30</t>
  </si>
  <si>
    <t>01-SEP-15:00</t>
  </si>
  <si>
    <t>17-OCT-12:00</t>
  </si>
  <si>
    <t>10-APR-07:00</t>
  </si>
  <si>
    <t>08-JUN-12:00</t>
  </si>
  <si>
    <t>24-JAN-13:00</t>
  </si>
  <si>
    <t>30-MAR-12:00</t>
  </si>
  <si>
    <t>26-APR-15:00</t>
  </si>
  <si>
    <t>17-JUL-15:30</t>
  </si>
  <si>
    <t>10-NOV-13:00</t>
  </si>
  <si>
    <t>23-MAR-15:00</t>
  </si>
  <si>
    <t>14-APR-15:00</t>
  </si>
  <si>
    <t>29-JUN-15:00</t>
  </si>
  <si>
    <t>13-JUL-15:00</t>
  </si>
  <si>
    <t>25-AUG-15:00</t>
  </si>
  <si>
    <t>02-FEB-14:00</t>
  </si>
  <si>
    <t>16-MAY-15:00</t>
  </si>
  <si>
    <t>21-JUL-15:00</t>
  </si>
  <si>
    <t>09-AUG-15:00</t>
  </si>
  <si>
    <t>14-JUN-15:00</t>
  </si>
  <si>
    <t>27-OCT-12:30</t>
  </si>
  <si>
    <t>15-AUG-12:00</t>
  </si>
  <si>
    <t>07-SEP-15:00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</si>
  <si>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</si>
  <si>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</si>
  <si>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</si>
  <si>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</si>
  <si>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</si>
  <si>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11-APR-15:00</t>
  </si>
  <si>
    <t>05-MAY-15:00</t>
  </si>
  <si>
    <t>24-JAN-08:00</t>
  </si>
  <si>
    <t>19-JUN-15:00</t>
  </si>
  <si>
    <t>04-APR-07:00</t>
  </si>
  <si>
    <t>25-JUL-15:30</t>
  </si>
  <si>
    <t>03-NOV-12:00</t>
  </si>
  <si>
    <t>29-MAR-12:00</t>
  </si>
  <si>
    <t>24-MAY-15:00</t>
  </si>
  <si>
    <t>12-SEP-12:00</t>
  </si>
  <si>
    <t>14-AUG-07:00</t>
  </si>
  <si>
    <t>23-JAN-16:10</t>
  </si>
  <si>
    <t>22-FEB-16:10</t>
  </si>
  <si>
    <t>27-MAR-15:20</t>
  </si>
  <si>
    <t>03-APR-15:09</t>
  </si>
  <si>
    <t>27-JUN-15:20</t>
  </si>
  <si>
    <t>03-JUL-15:20</t>
  </si>
  <si>
    <t>21-AUG-15:09</t>
  </si>
  <si>
    <t>11-SEP-15:09</t>
  </si>
  <si>
    <t>06-OCT-15:20</t>
  </si>
  <si>
    <t>07-NOV-16:10</t>
  </si>
  <si>
    <t>29-MAR-07:00</t>
  </si>
  <si>
    <t>17-APR-15:00</t>
  </si>
  <si>
    <t>13-JUN-15:00</t>
  </si>
  <si>
    <t>15-SEP-15:20</t>
  </si>
  <si>
    <t>13-OCT-15:09</t>
  </si>
  <si>
    <t>27-NOV-08:30</t>
  </si>
  <si>
    <t>28-FEB-16:19</t>
  </si>
  <si>
    <t>11-JUL-15:50</t>
  </si>
  <si>
    <t>01-AUG-15:50</t>
  </si>
  <si>
    <t>11-SEP-15:30</t>
  </si>
  <si>
    <t>02-OCT-15:09</t>
  </si>
  <si>
    <t>13-NOV-13:00</t>
  </si>
  <si>
    <t>13-DEC-13:09</t>
  </si>
  <si>
    <t>22-FEB-08:09</t>
  </si>
  <si>
    <t>30-MAR-07:00</t>
  </si>
  <si>
    <t>15-MAY-15:09</t>
  </si>
  <si>
    <t>11-SEP-12:00</t>
  </si>
  <si>
    <t>12-OCT-15:00</t>
  </si>
  <si>
    <t>26-JAN-13:09</t>
  </si>
  <si>
    <t>11-JUL-07:00</t>
  </si>
  <si>
    <t>25-SEP-15:20</t>
  </si>
  <si>
    <t>19-OCT-12:00</t>
  </si>
  <si>
    <t>20-NOV-13:09</t>
  </si>
  <si>
    <t>19-DEC-13:09</t>
  </si>
  <si>
    <t>31-MAR-12:00</t>
  </si>
  <si>
    <t>04-AUG-15:50</t>
  </si>
  <si>
    <t>01-SEP-15:09</t>
  </si>
  <si>
    <t>03-OCT-15:09</t>
  </si>
  <si>
    <t>10-NOV-13:09</t>
  </si>
  <si>
    <t>15-FEB-16:10</t>
  </si>
  <si>
    <t>01-MAR-13:09</t>
  </si>
  <si>
    <t>28-APR-12:09</t>
  </si>
  <si>
    <t>15-AUG-12:09</t>
  </si>
  <si>
    <t>28-SEP-15:09</t>
  </si>
  <si>
    <t>31-OCT-12:50</t>
  </si>
  <si>
    <t>14-NOV-13:09</t>
  </si>
  <si>
    <t>12-OCT-12:00</t>
  </si>
  <si>
    <t>26-JAN-16:10</t>
  </si>
  <si>
    <t>14-FEB-16:10</t>
  </si>
  <si>
    <t>01-AUG-15:20</t>
  </si>
  <si>
    <t>02-JAN-08:09</t>
  </si>
  <si>
    <t>24-JUL-15:20</t>
  </si>
  <si>
    <t>07-AUG-15:39</t>
  </si>
  <si>
    <t>11-DEC-08:09</t>
  </si>
  <si>
    <t>30-JAN-08:09</t>
  </si>
  <si>
    <t>06-FEB-08:09</t>
  </si>
  <si>
    <t>31-MAR-15:09</t>
  </si>
  <si>
    <t>06-SEP-12:30</t>
  </si>
  <si>
    <t>30-OCT-12:09</t>
  </si>
  <si>
    <t>02-NOV-07:00</t>
  </si>
  <si>
    <t>26-DEC-08:09</t>
  </si>
  <si>
    <t>07-FEB-13:00</t>
  </si>
  <si>
    <t>30-AUG-15:30</t>
  </si>
  <si>
    <t>05-OCT-15:20</t>
  </si>
  <si>
    <t>31-MAY-12:09</t>
  </si>
  <si>
    <t>14-SEP-15:09</t>
  </si>
  <si>
    <t>06-OCT-15:09</t>
  </si>
  <si>
    <t>02-NOV-15:09</t>
  </si>
  <si>
    <t>18-DEC-08:09</t>
  </si>
  <si>
    <t>17-JAN-08:09</t>
  </si>
  <si>
    <t>30-MAR-15:20</t>
  </si>
  <si>
    <t>06-APR-15:00</t>
  </si>
  <si>
    <t>26-JUN-15:20</t>
  </si>
  <si>
    <t>03-NOV-07:10</t>
  </si>
  <si>
    <t>09-JAN-08:09</t>
  </si>
  <si>
    <t>02-FEB-08:09</t>
  </si>
  <si>
    <t>27-MAR-07:10</t>
  </si>
  <si>
    <t>04-APR-15:09</t>
  </si>
  <si>
    <t>07-JUL-07:00</t>
  </si>
  <si>
    <t>07-SEP-15:09</t>
  </si>
  <si>
    <t>27-NOV-08:09</t>
  </si>
  <si>
    <t>03-FEB-08:09</t>
  </si>
  <si>
    <t>13-MAR-07:10</t>
  </si>
  <si>
    <t>03-APR-07:10</t>
  </si>
  <si>
    <t>30-MAY-12:39</t>
  </si>
  <si>
    <t>21-JUN-15:20</t>
  </si>
  <si>
    <t>30-OCT-07:10</t>
  </si>
  <si>
    <t>06-NOV-08:09</t>
  </si>
  <si>
    <t>29-DEC-08:09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</si>
</sst>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4" fontId="2" fillId="0" borderId="0" xfId="5" applyNumberFormat="1"/>
    <xf numFmtId="165" fontId="2" fillId="0" borderId="0" xfId="5" applyNumberFormat="1"/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7" fontId="17" fillId="0" borderId="0" xfId="0" applyNumberFormat="1" applyFont="1" applyAlignment="1">
      <alignment horizontal="center" vertical="top" wrapText="1"/>
    </xf>
    <xf numFmtId="166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8827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197813.88888888888</c:v>
                </c:pt>
                <c:pt idx="1">
                  <c:v>158913.88888888888</c:v>
                </c:pt>
                <c:pt idx="2">
                  <c:v>145736.11111111112</c:v>
                </c:pt>
                <c:pt idx="3">
                  <c:v>103005.55555555556</c:v>
                </c:pt>
                <c:pt idx="4">
                  <c:v>66119.444444444438</c:v>
                </c:pt>
                <c:pt idx="5">
                  <c:v>95780.555555555562</c:v>
                </c:pt>
                <c:pt idx="6">
                  <c:v>35697.222222222219</c:v>
                </c:pt>
                <c:pt idx="7">
                  <c:v>90669.444444444438</c:v>
                </c:pt>
                <c:pt idx="8">
                  <c:v>60047.222222222219</c:v>
                </c:pt>
                <c:pt idx="9">
                  <c:v>28147.222222222223</c:v>
                </c:pt>
                <c:pt idx="10">
                  <c:v>59113.888888888891</c:v>
                </c:pt>
                <c:pt idx="11">
                  <c:v>40819.444444444445</c:v>
                </c:pt>
                <c:pt idx="12">
                  <c:v>51722.222222222219</c:v>
                </c:pt>
                <c:pt idx="13">
                  <c:v>28425</c:v>
                </c:pt>
                <c:pt idx="14">
                  <c:v>26102.777777777777</c:v>
                </c:pt>
                <c:pt idx="15">
                  <c:v>20711.111111111109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153491.66666666666</c:v>
                </c:pt>
                <c:pt idx="1">
                  <c:v>153491.66666666666</c:v>
                </c:pt>
                <c:pt idx="2">
                  <c:v>153491.66666666666</c:v>
                </c:pt>
                <c:pt idx="3">
                  <c:v>153491.66666666666</c:v>
                </c:pt>
                <c:pt idx="4">
                  <c:v>153491.66666666666</c:v>
                </c:pt>
                <c:pt idx="5">
                  <c:v>153491.66666666666</c:v>
                </c:pt>
                <c:pt idx="6">
                  <c:v>153491.66666666666</c:v>
                </c:pt>
                <c:pt idx="7">
                  <c:v>153491.66666666666</c:v>
                </c:pt>
                <c:pt idx="8">
                  <c:v>153491.66666666666</c:v>
                </c:pt>
                <c:pt idx="9">
                  <c:v>153491.66666666666</c:v>
                </c:pt>
                <c:pt idx="10">
                  <c:v>153491.66666666666</c:v>
                </c:pt>
                <c:pt idx="11">
                  <c:v>153491.66666666666</c:v>
                </c:pt>
                <c:pt idx="12">
                  <c:v>153491.66666666666</c:v>
                </c:pt>
                <c:pt idx="13">
                  <c:v>153491.66666666666</c:v>
                </c:pt>
                <c:pt idx="14">
                  <c:v>153491.66666666666</c:v>
                </c:pt>
                <c:pt idx="15">
                  <c:v>153491.66666666666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7775</c:v>
                </c:pt>
                <c:pt idx="1">
                  <c:v>7772.2222222222226</c:v>
                </c:pt>
                <c:pt idx="2">
                  <c:v>7772.2222222222226</c:v>
                </c:pt>
                <c:pt idx="3">
                  <c:v>7769.4444444444443</c:v>
                </c:pt>
                <c:pt idx="4">
                  <c:v>7763.8888888888887</c:v>
                </c:pt>
                <c:pt idx="5">
                  <c:v>7763.8888888888887</c:v>
                </c:pt>
                <c:pt idx="6">
                  <c:v>7766.666666666667</c:v>
                </c:pt>
                <c:pt idx="7">
                  <c:v>7761.1111111111113</c:v>
                </c:pt>
                <c:pt idx="8">
                  <c:v>7763.8888888888887</c:v>
                </c:pt>
                <c:pt idx="9">
                  <c:v>7750</c:v>
                </c:pt>
                <c:pt idx="10">
                  <c:v>7763.8888888888887</c:v>
                </c:pt>
                <c:pt idx="11">
                  <c:v>7758.333333333333</c:v>
                </c:pt>
                <c:pt idx="12">
                  <c:v>7758.333333333333</c:v>
                </c:pt>
                <c:pt idx="13">
                  <c:v>7755.5555555555557</c:v>
                </c:pt>
                <c:pt idx="14">
                  <c:v>7752.7777777777774</c:v>
                </c:pt>
                <c:pt idx="15">
                  <c:v>7705.5555555555557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223900</c:v>
                </c:pt>
                <c:pt idx="1">
                  <c:v>223900</c:v>
                </c:pt>
                <c:pt idx="2">
                  <c:v>223900</c:v>
                </c:pt>
                <c:pt idx="3">
                  <c:v>223900</c:v>
                </c:pt>
                <c:pt idx="4">
                  <c:v>223900</c:v>
                </c:pt>
                <c:pt idx="5">
                  <c:v>223900</c:v>
                </c:pt>
                <c:pt idx="6">
                  <c:v>223900</c:v>
                </c:pt>
                <c:pt idx="7">
                  <c:v>223900</c:v>
                </c:pt>
                <c:pt idx="8">
                  <c:v>223900</c:v>
                </c:pt>
                <c:pt idx="9">
                  <c:v>223900</c:v>
                </c:pt>
                <c:pt idx="10">
                  <c:v>223900</c:v>
                </c:pt>
                <c:pt idx="11">
                  <c:v>223900</c:v>
                </c:pt>
                <c:pt idx="12">
                  <c:v>223900</c:v>
                </c:pt>
                <c:pt idx="13">
                  <c:v>223900</c:v>
                </c:pt>
                <c:pt idx="14">
                  <c:v>223900</c:v>
                </c:pt>
                <c:pt idx="15">
                  <c:v>223900</c:v>
                </c:pt>
              </c:numCache>
            </c:numRef>
          </c:val>
        </c:ser>
        <c:ser>
          <c:idx val="3"/>
          <c:order val="4"/>
          <c:tx>
            <c:strRef>
              <c:f>LocationSummary!$B$65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20294.444444444445</c:v>
                </c:pt>
                <c:pt idx="1">
                  <c:v>19311.111111111109</c:v>
                </c:pt>
                <c:pt idx="2">
                  <c:v>23547.222222222223</c:v>
                </c:pt>
                <c:pt idx="3">
                  <c:v>17452.777777777777</c:v>
                </c:pt>
                <c:pt idx="4">
                  <c:v>14666.666666666666</c:v>
                </c:pt>
                <c:pt idx="5">
                  <c:v>20725</c:v>
                </c:pt>
                <c:pt idx="6">
                  <c:v>17591.666666666668</c:v>
                </c:pt>
                <c:pt idx="7">
                  <c:v>18536.111111111113</c:v>
                </c:pt>
                <c:pt idx="8">
                  <c:v>20966.666666666668</c:v>
                </c:pt>
                <c:pt idx="9">
                  <c:v>17583.333333333332</c:v>
                </c:pt>
                <c:pt idx="10">
                  <c:v>18588.888888888891</c:v>
                </c:pt>
                <c:pt idx="11">
                  <c:v>19311.111111111109</c:v>
                </c:pt>
                <c:pt idx="12">
                  <c:v>19583.333333333332</c:v>
                </c:pt>
                <c:pt idx="13">
                  <c:v>19002.777777777777</c:v>
                </c:pt>
                <c:pt idx="14">
                  <c:v>20283.333333333332</c:v>
                </c:pt>
                <c:pt idx="15">
                  <c:v>26736.111111111109</c:v>
                </c:pt>
              </c:numCache>
            </c:numRef>
          </c:val>
        </c:ser>
        <c:ser>
          <c:idx val="0"/>
          <c:order val="5"/>
          <c:tx>
            <c:strRef>
              <c:f>LocationSummary!$B$66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80.555555555555557</c:v>
                </c:pt>
                <c:pt idx="1">
                  <c:v>158.33333333333334</c:v>
                </c:pt>
                <c:pt idx="2">
                  <c:v>138.88888888888889</c:v>
                </c:pt>
                <c:pt idx="3">
                  <c:v>200</c:v>
                </c:pt>
                <c:pt idx="4">
                  <c:v>105.55555555555556</c:v>
                </c:pt>
                <c:pt idx="5">
                  <c:v>147.22222222222223</c:v>
                </c:pt>
                <c:pt idx="6">
                  <c:v>208.33333333333334</c:v>
                </c:pt>
                <c:pt idx="7">
                  <c:v>280.55555555555554</c:v>
                </c:pt>
                <c:pt idx="8">
                  <c:v>216.66666666666666</c:v>
                </c:pt>
                <c:pt idx="9">
                  <c:v>275</c:v>
                </c:pt>
                <c:pt idx="10">
                  <c:v>352.77777777777777</c:v>
                </c:pt>
                <c:pt idx="11">
                  <c:v>294.44444444444446</c:v>
                </c:pt>
                <c:pt idx="12">
                  <c:v>488.88888888888891</c:v>
                </c:pt>
                <c:pt idx="13">
                  <c:v>433.33333333333331</c:v>
                </c:pt>
                <c:pt idx="14">
                  <c:v>552.77777777777783</c:v>
                </c:pt>
                <c:pt idx="15">
                  <c:v>800</c:v>
                </c:pt>
              </c:numCache>
            </c:numRef>
          </c:val>
        </c:ser>
        <c:overlap val="100"/>
        <c:axId val="107286912"/>
        <c:axId val="107288448"/>
      </c:barChart>
      <c:catAx>
        <c:axId val="1072869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88448"/>
        <c:crosses val="autoZero"/>
        <c:auto val="1"/>
        <c:lblAlgn val="ctr"/>
        <c:lblOffset val="50"/>
        <c:tickLblSkip val="1"/>
        <c:tickMarkSkip val="1"/>
      </c:catAx>
      <c:valAx>
        <c:axId val="107288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869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612652608213097"/>
          <c:y val="6.9059271343121786E-2"/>
          <c:w val="0.449500554938956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7978112"/>
        <c:axId val="107992576"/>
      </c:barChart>
      <c:catAx>
        <c:axId val="10797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92576"/>
        <c:crosses val="autoZero"/>
        <c:auto val="1"/>
        <c:lblAlgn val="ctr"/>
        <c:lblOffset val="100"/>
        <c:tickLblSkip val="1"/>
        <c:tickMarkSkip val="1"/>
      </c:catAx>
      <c:valAx>
        <c:axId val="1079925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5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8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506"/>
          <c:h val="0.151712887438826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30220</c:v>
                </c:pt>
                <c:pt idx="1">
                  <c:v>303140</c:v>
                </c:pt>
                <c:pt idx="2">
                  <c:v>259779.99999999997</c:v>
                </c:pt>
                <c:pt idx="3">
                  <c:v>440700</c:v>
                </c:pt>
                <c:pt idx="4">
                  <c:v>139990</c:v>
                </c:pt>
                <c:pt idx="5">
                  <c:v>276750</c:v>
                </c:pt>
                <c:pt idx="6">
                  <c:v>535550</c:v>
                </c:pt>
                <c:pt idx="7">
                  <c:v>736210</c:v>
                </c:pt>
                <c:pt idx="8">
                  <c:v>453080</c:v>
                </c:pt>
                <c:pt idx="9">
                  <c:v>782470</c:v>
                </c:pt>
                <c:pt idx="10">
                  <c:v>985500</c:v>
                </c:pt>
                <c:pt idx="11">
                  <c:v>673760</c:v>
                </c:pt>
                <c:pt idx="12">
                  <c:v>1364240</c:v>
                </c:pt>
                <c:pt idx="13">
                  <c:v>1086030</c:v>
                </c:pt>
                <c:pt idx="14">
                  <c:v>1596960</c:v>
                </c:pt>
                <c:pt idx="15">
                  <c:v>2731090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27740</c:v>
                </c:pt>
                <c:pt idx="1">
                  <c:v>31670</c:v>
                </c:pt>
                <c:pt idx="2">
                  <c:v>29400</c:v>
                </c:pt>
                <c:pt idx="3">
                  <c:v>35470</c:v>
                </c:pt>
                <c:pt idx="4">
                  <c:v>34740</c:v>
                </c:pt>
                <c:pt idx="5">
                  <c:v>32130.000000000004</c:v>
                </c:pt>
                <c:pt idx="6">
                  <c:v>37990</c:v>
                </c:pt>
                <c:pt idx="7">
                  <c:v>38460</c:v>
                </c:pt>
                <c:pt idx="8">
                  <c:v>37890</c:v>
                </c:pt>
                <c:pt idx="9">
                  <c:v>40020</c:v>
                </c:pt>
                <c:pt idx="10">
                  <c:v>41080</c:v>
                </c:pt>
                <c:pt idx="11">
                  <c:v>40940</c:v>
                </c:pt>
                <c:pt idx="12">
                  <c:v>43340</c:v>
                </c:pt>
                <c:pt idx="13">
                  <c:v>43750</c:v>
                </c:pt>
                <c:pt idx="14">
                  <c:v>47080</c:v>
                </c:pt>
                <c:pt idx="15">
                  <c:v>51600</c:v>
                </c:pt>
              </c:numCache>
            </c:numRef>
          </c:val>
        </c:ser>
        <c:overlap val="100"/>
        <c:axId val="107314176"/>
        <c:axId val="107315968"/>
      </c:barChart>
      <c:catAx>
        <c:axId val="1073141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15968"/>
        <c:crosses val="autoZero"/>
        <c:auto val="1"/>
        <c:lblAlgn val="ctr"/>
        <c:lblOffset val="50"/>
        <c:tickLblSkip val="1"/>
        <c:tickMarkSkip val="1"/>
      </c:catAx>
      <c:valAx>
        <c:axId val="107315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5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141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5.1114736269711802E-2"/>
          <c:w val="0.24306326304106646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LocationSummary!$B$126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142.93513495069439</c:v>
                </c:pt>
                <c:pt idx="1">
                  <c:v>114.82701382323839</c:v>
                </c:pt>
                <c:pt idx="2">
                  <c:v>105.30509675464003</c:v>
                </c:pt>
                <c:pt idx="3">
                  <c:v>74.42911651301938</c:v>
                </c:pt>
                <c:pt idx="4">
                  <c:v>47.776178748702883</c:v>
                </c:pt>
                <c:pt idx="5">
                  <c:v>69.208520750914758</c:v>
                </c:pt>
                <c:pt idx="6">
                  <c:v>25.79387779269759</c:v>
                </c:pt>
                <c:pt idx="7">
                  <c:v>65.515365732740023</c:v>
                </c:pt>
                <c:pt idx="8">
                  <c:v>43.388550015153982</c:v>
                </c:pt>
                <c:pt idx="9">
                  <c:v>20.338445543024253</c:v>
                </c:pt>
                <c:pt idx="10">
                  <c:v>42.714147794443811</c:v>
                </c:pt>
                <c:pt idx="11">
                  <c:v>29.495061408737929</c:v>
                </c:pt>
                <c:pt idx="12">
                  <c:v>37.373123064355234</c:v>
                </c:pt>
                <c:pt idx="13">
                  <c:v>20.539160489664184</c:v>
                </c:pt>
                <c:pt idx="14">
                  <c:v>18.861183535754357</c:v>
                </c:pt>
                <c:pt idx="15">
                  <c:v>14.965306421473288</c:v>
                </c:pt>
              </c:numCache>
            </c:numRef>
          </c:val>
        </c:ser>
        <c:ser>
          <c:idx val="3"/>
          <c:order val="1"/>
          <c:tx>
            <c:strRef>
              <c:f>LocationSummary!$B$127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110.90905806482692</c:v>
                </c:pt>
                <c:pt idx="1">
                  <c:v>110.90905806482692</c:v>
                </c:pt>
                <c:pt idx="2">
                  <c:v>110.90905806482692</c:v>
                </c:pt>
                <c:pt idx="3">
                  <c:v>110.90905806482692</c:v>
                </c:pt>
                <c:pt idx="4">
                  <c:v>110.90905806482692</c:v>
                </c:pt>
                <c:pt idx="5">
                  <c:v>110.90905806482692</c:v>
                </c:pt>
                <c:pt idx="6">
                  <c:v>110.90905806482692</c:v>
                </c:pt>
                <c:pt idx="7">
                  <c:v>110.90905806482692</c:v>
                </c:pt>
                <c:pt idx="8">
                  <c:v>110.90905806482692</c:v>
                </c:pt>
                <c:pt idx="9">
                  <c:v>110.90905806482692</c:v>
                </c:pt>
                <c:pt idx="10">
                  <c:v>110.90905806482692</c:v>
                </c:pt>
                <c:pt idx="11">
                  <c:v>110.90905806482692</c:v>
                </c:pt>
                <c:pt idx="12">
                  <c:v>110.90905806482692</c:v>
                </c:pt>
                <c:pt idx="13">
                  <c:v>110.90905806482692</c:v>
                </c:pt>
                <c:pt idx="14">
                  <c:v>110.90905806482692</c:v>
                </c:pt>
                <c:pt idx="15">
                  <c:v>110.90905806482692</c:v>
                </c:pt>
              </c:numCache>
            </c:numRef>
          </c:val>
        </c:ser>
        <c:ser>
          <c:idx val="1"/>
          <c:order val="2"/>
          <c:tx>
            <c:strRef>
              <c:f>LocationSummary!$B$128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5.6180113564516816</c:v>
                </c:pt>
                <c:pt idx="1">
                  <c:v>5.6160042069852825</c:v>
                </c:pt>
                <c:pt idx="2">
                  <c:v>5.6160042069852825</c:v>
                </c:pt>
                <c:pt idx="3">
                  <c:v>5.6139970575188824</c:v>
                </c:pt>
                <c:pt idx="4">
                  <c:v>5.6099827585860842</c:v>
                </c:pt>
                <c:pt idx="5">
                  <c:v>5.6099827585860842</c:v>
                </c:pt>
                <c:pt idx="6">
                  <c:v>5.6119899080524833</c:v>
                </c:pt>
                <c:pt idx="7">
                  <c:v>5.6079756091196851</c:v>
                </c:pt>
                <c:pt idx="8">
                  <c:v>5.6099827585860842</c:v>
                </c:pt>
                <c:pt idx="9">
                  <c:v>5.5999470112540877</c:v>
                </c:pt>
                <c:pt idx="10">
                  <c:v>5.6099827585860842</c:v>
                </c:pt>
                <c:pt idx="11">
                  <c:v>5.6059684596532851</c:v>
                </c:pt>
                <c:pt idx="12">
                  <c:v>5.6059684596532851</c:v>
                </c:pt>
                <c:pt idx="13">
                  <c:v>5.6039613101868859</c:v>
                </c:pt>
                <c:pt idx="14">
                  <c:v>5.6019541607204868</c:v>
                </c:pt>
                <c:pt idx="15">
                  <c:v>5.5678326197916981</c:v>
                </c:pt>
              </c:numCache>
            </c:numRef>
          </c:val>
        </c:ser>
        <c:ser>
          <c:idx val="7"/>
          <c:order val="3"/>
          <c:tx>
            <c:strRef>
              <c:f>LocationSummary!$B$129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161.78427558965035</c:v>
                </c:pt>
                <c:pt idx="1">
                  <c:v>161.78427558965035</c:v>
                </c:pt>
                <c:pt idx="2">
                  <c:v>161.78427558965035</c:v>
                </c:pt>
                <c:pt idx="3">
                  <c:v>161.78427558965035</c:v>
                </c:pt>
                <c:pt idx="4">
                  <c:v>161.78427558965035</c:v>
                </c:pt>
                <c:pt idx="5">
                  <c:v>161.78427558965035</c:v>
                </c:pt>
                <c:pt idx="6">
                  <c:v>161.78427558965035</c:v>
                </c:pt>
                <c:pt idx="7">
                  <c:v>161.78427558965035</c:v>
                </c:pt>
                <c:pt idx="8">
                  <c:v>161.78427558965035</c:v>
                </c:pt>
                <c:pt idx="9">
                  <c:v>161.78427558965035</c:v>
                </c:pt>
                <c:pt idx="10">
                  <c:v>161.78427558965035</c:v>
                </c:pt>
                <c:pt idx="11">
                  <c:v>161.78427558965035</c:v>
                </c:pt>
                <c:pt idx="12">
                  <c:v>161.78427558965035</c:v>
                </c:pt>
                <c:pt idx="13">
                  <c:v>161.78427558965035</c:v>
                </c:pt>
                <c:pt idx="14">
                  <c:v>161.78427558965035</c:v>
                </c:pt>
                <c:pt idx="15">
                  <c:v>161.78427558965035</c:v>
                </c:pt>
              </c:numCache>
            </c:numRef>
          </c:val>
        </c:ser>
        <c:ser>
          <c:idx val="6"/>
          <c:order val="4"/>
          <c:tx>
            <c:strRef>
              <c:f>LocationSummary!$B$131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14.664234001513393</c:v>
                </c:pt>
                <c:pt idx="1">
                  <c:v>13.953703090408034</c:v>
                </c:pt>
                <c:pt idx="2">
                  <c:v>17.014606026666989</c:v>
                </c:pt>
                <c:pt idx="3">
                  <c:v>12.610920097386893</c:v>
                </c:pt>
                <c:pt idx="4">
                  <c:v>10.59774918258838</c:v>
                </c:pt>
                <c:pt idx="5">
                  <c:v>14.975342168805286</c:v>
                </c:pt>
                <c:pt idx="6">
                  <c:v>12.711277570706859</c:v>
                </c:pt>
                <c:pt idx="7">
                  <c:v>13.393708389282626</c:v>
                </c:pt>
                <c:pt idx="8">
                  <c:v>15.149964172382026</c:v>
                </c:pt>
                <c:pt idx="9">
                  <c:v>12.705256122307661</c:v>
                </c:pt>
                <c:pt idx="10">
                  <c:v>13.431844229144213</c:v>
                </c:pt>
                <c:pt idx="11">
                  <c:v>13.953703090408034</c:v>
                </c:pt>
                <c:pt idx="12">
                  <c:v>14.150403738115168</c:v>
                </c:pt>
                <c:pt idx="13">
                  <c:v>13.730909499637711</c:v>
                </c:pt>
                <c:pt idx="14">
                  <c:v>14.656205403647794</c:v>
                </c:pt>
                <c:pt idx="15">
                  <c:v>19.318813614093401</c:v>
                </c:pt>
              </c:numCache>
            </c:numRef>
          </c:val>
        </c:ser>
        <c:ser>
          <c:idx val="9"/>
          <c:order val="5"/>
          <c:tx>
            <c:strRef>
              <c:f>LocationSummary!$B$132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5.8207334525580121E-2</c:v>
                </c:pt>
                <c:pt idx="1">
                  <c:v>0.11440751958476093</c:v>
                </c:pt>
                <c:pt idx="2">
                  <c:v>0.10035747331996572</c:v>
                </c:pt>
                <c:pt idx="3">
                  <c:v>0.14451476158075063</c:v>
                </c:pt>
                <c:pt idx="4">
                  <c:v>7.6271679723173946E-2</c:v>
                </c:pt>
                <c:pt idx="5">
                  <c:v>0.10637892171916367</c:v>
                </c:pt>
                <c:pt idx="6">
                  <c:v>0.1505362099799486</c:v>
                </c:pt>
                <c:pt idx="7">
                  <c:v>0.20272209610633077</c:v>
                </c:pt>
                <c:pt idx="8">
                  <c:v>0.15655765837914654</c:v>
                </c:pt>
                <c:pt idx="9">
                  <c:v>0.19870779717353212</c:v>
                </c:pt>
                <c:pt idx="10">
                  <c:v>0.25490798223271294</c:v>
                </c:pt>
                <c:pt idx="11">
                  <c:v>0.21275784343832735</c:v>
                </c:pt>
                <c:pt idx="12">
                  <c:v>0.35325830608627934</c:v>
                </c:pt>
                <c:pt idx="13">
                  <c:v>0.31311531675829307</c:v>
                </c:pt>
                <c:pt idx="14">
                  <c:v>0.3994227438134636</c:v>
                </c:pt>
                <c:pt idx="15">
                  <c:v>0.57805904632300253</c:v>
                </c:pt>
              </c:numCache>
            </c:numRef>
          </c:val>
        </c:ser>
        <c:ser>
          <c:idx val="0"/>
          <c:order val="6"/>
          <c:tx>
            <c:strRef>
              <c:f>LocationSummary!$B$141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6.0656056874587287</c:v>
                </c:pt>
                <c:pt idx="1">
                  <c:v>60.844728924428821</c:v>
                </c:pt>
                <c:pt idx="2">
                  <c:v>52.141728838121388</c:v>
                </c:pt>
                <c:pt idx="3">
                  <c:v>88.455076984217797</c:v>
                </c:pt>
                <c:pt idx="4">
                  <c:v>28.098085380124004</c:v>
                </c:pt>
                <c:pt idx="5">
                  <c:v>55.547861482601029</c:v>
                </c:pt>
                <c:pt idx="6">
                  <c:v>107.49288967301528</c:v>
                </c:pt>
                <c:pt idx="7">
                  <c:v>147.76835086578393</c:v>
                </c:pt>
                <c:pt idx="8">
                  <c:v>90.939928023620141</c:v>
                </c:pt>
                <c:pt idx="9">
                  <c:v>157.05342429734716</c:v>
                </c:pt>
                <c:pt idx="10">
                  <c:v>197.80457991365245</c:v>
                </c:pt>
                <c:pt idx="11">
                  <c:v>135.23370244812023</c:v>
                </c:pt>
                <c:pt idx="12">
                  <c:v>273.82335880406009</c:v>
                </c:pt>
                <c:pt idx="13">
                  <c:v>217.98245349936477</c:v>
                </c:pt>
                <c:pt idx="14">
                  <c:v>320.53374118610492</c:v>
                </c:pt>
                <c:pt idx="15">
                  <c:v>548.1705836188504</c:v>
                </c:pt>
              </c:numCache>
            </c:numRef>
          </c:val>
        </c:ser>
        <c:ser>
          <c:idx val="5"/>
          <c:order val="7"/>
          <c:tx>
            <c:strRef>
              <c:f>LocationSummary!$B$152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5.5678326197916981</c:v>
                </c:pt>
                <c:pt idx="1">
                  <c:v>6.3566423600866289</c:v>
                </c:pt>
                <c:pt idx="2">
                  <c:v>5.9010194312139843</c:v>
                </c:pt>
                <c:pt idx="3">
                  <c:v>7.1193591573183683</c:v>
                </c:pt>
                <c:pt idx="4">
                  <c:v>6.9728372462712187</c:v>
                </c:pt>
                <c:pt idx="5">
                  <c:v>6.4489712355409985</c:v>
                </c:pt>
                <c:pt idx="6">
                  <c:v>7.6251608228509955</c:v>
                </c:pt>
                <c:pt idx="7">
                  <c:v>7.7194968477717634</c:v>
                </c:pt>
                <c:pt idx="8">
                  <c:v>7.6050893281870025</c:v>
                </c:pt>
                <c:pt idx="9">
                  <c:v>8.0326121645300574</c:v>
                </c:pt>
                <c:pt idx="10">
                  <c:v>8.2453700079683845</c:v>
                </c:pt>
                <c:pt idx="11">
                  <c:v>8.2172699154387931</c:v>
                </c:pt>
                <c:pt idx="12">
                  <c:v>8.6989857873746299</c:v>
                </c:pt>
                <c:pt idx="13">
                  <c:v>8.7812789154970012</c:v>
                </c:pt>
                <c:pt idx="14">
                  <c:v>9.4496596878079728</c:v>
                </c:pt>
                <c:pt idx="15">
                  <c:v>10.356891246620464</c:v>
                </c:pt>
              </c:numCache>
            </c:numRef>
          </c:val>
        </c:ser>
        <c:overlap val="100"/>
        <c:axId val="107367040"/>
        <c:axId val="107377024"/>
      </c:barChart>
      <c:catAx>
        <c:axId val="1073670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77024"/>
        <c:crosses val="autoZero"/>
        <c:auto val="1"/>
        <c:lblAlgn val="ctr"/>
        <c:lblOffset val="50"/>
        <c:tickLblSkip val="1"/>
        <c:tickMarkSkip val="1"/>
      </c:catAx>
      <c:valAx>
        <c:axId val="107377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67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16722160562352"/>
          <c:y val="4.7852093529092178E-2"/>
          <c:w val="0.31076581576026763"/>
          <c:h val="0.339314845024470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71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174.59</c:v>
                </c:pt>
                <c:pt idx="1">
                  <c:v>174.59</c:v>
                </c:pt>
                <c:pt idx="2">
                  <c:v>174.59</c:v>
                </c:pt>
                <c:pt idx="3">
                  <c:v>174.59</c:v>
                </c:pt>
                <c:pt idx="4">
                  <c:v>174.59</c:v>
                </c:pt>
                <c:pt idx="5">
                  <c:v>174.59</c:v>
                </c:pt>
                <c:pt idx="6">
                  <c:v>174.59</c:v>
                </c:pt>
                <c:pt idx="7">
                  <c:v>174.59</c:v>
                </c:pt>
                <c:pt idx="8">
                  <c:v>174.59</c:v>
                </c:pt>
                <c:pt idx="9">
                  <c:v>174.59</c:v>
                </c:pt>
                <c:pt idx="10">
                  <c:v>174.59</c:v>
                </c:pt>
                <c:pt idx="11">
                  <c:v>174.59</c:v>
                </c:pt>
                <c:pt idx="12">
                  <c:v>174.59</c:v>
                </c:pt>
                <c:pt idx="13">
                  <c:v>174.59</c:v>
                </c:pt>
                <c:pt idx="14">
                  <c:v>174.59</c:v>
                </c:pt>
                <c:pt idx="15">
                  <c:v>174.59</c:v>
                </c:pt>
              </c:numCache>
            </c:numRef>
          </c:val>
        </c:ser>
        <c:ser>
          <c:idx val="0"/>
          <c:order val="1"/>
          <c:tx>
            <c:strRef>
              <c:f>LocationSummary!$B$231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LocationSummary!$C$231:$R$231</c:f>
              <c:numCache>
                <c:formatCode>#,##0.00</c:formatCode>
                <c:ptCount val="16"/>
                <c:pt idx="0">
                  <c:v>319.63206480000002</c:v>
                </c:pt>
                <c:pt idx="1">
                  <c:v>916.95690049999996</c:v>
                </c:pt>
                <c:pt idx="2">
                  <c:v>16473.599999999999</c:v>
                </c:pt>
                <c:pt idx="3">
                  <c:v>3158.13</c:v>
                </c:pt>
                <c:pt idx="4">
                  <c:v>8182.7300000000005</c:v>
                </c:pt>
                <c:pt idx="5">
                  <c:v>13766.6</c:v>
                </c:pt>
                <c:pt idx="6">
                  <c:v>7701.81</c:v>
                </c:pt>
                <c:pt idx="7">
                  <c:v>112.3020267</c:v>
                </c:pt>
                <c:pt idx="8">
                  <c:v>2117.77</c:v>
                </c:pt>
                <c:pt idx="9">
                  <c:v>4404.93</c:v>
                </c:pt>
                <c:pt idx="10">
                  <c:v>718.64159790000008</c:v>
                </c:pt>
                <c:pt idx="11">
                  <c:v>2023.27</c:v>
                </c:pt>
                <c:pt idx="12">
                  <c:v>708.91738150000003</c:v>
                </c:pt>
                <c:pt idx="13">
                  <c:v>27428.400000000001</c:v>
                </c:pt>
                <c:pt idx="14">
                  <c:v>670.34915969999997</c:v>
                </c:pt>
                <c:pt idx="15">
                  <c:v>442.734283</c:v>
                </c:pt>
              </c:numCache>
            </c:numRef>
          </c:val>
        </c:ser>
        <c:overlap val="100"/>
        <c:axId val="107386368"/>
        <c:axId val="107387904"/>
      </c:barChart>
      <c:catAx>
        <c:axId val="1073863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87904"/>
        <c:crosses val="autoZero"/>
        <c:auto val="1"/>
        <c:lblAlgn val="ctr"/>
        <c:lblOffset val="10"/>
        <c:tickLblSkip val="1"/>
        <c:tickMarkSkip val="1"/>
      </c:catAx>
      <c:valAx>
        <c:axId val="107387904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6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863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634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LocationSummary!$B$225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166515.04440000001</c:v>
                </c:pt>
                <c:pt idx="1">
                  <c:v>194014.76079999999</c:v>
                </c:pt>
                <c:pt idx="2">
                  <c:v>172630.1348</c:v>
                </c:pt>
                <c:pt idx="3">
                  <c:v>164397.21160000001</c:v>
                </c:pt>
                <c:pt idx="4">
                  <c:v>57615.803099999997</c:v>
                </c:pt>
                <c:pt idx="5">
                  <c:v>174817.19339999999</c:v>
                </c:pt>
                <c:pt idx="6">
                  <c:v>61606.442300000002</c:v>
                </c:pt>
                <c:pt idx="7">
                  <c:v>147450.88399999999</c:v>
                </c:pt>
                <c:pt idx="8">
                  <c:v>199371.45929999999</c:v>
                </c:pt>
                <c:pt idx="9">
                  <c:v>46233.775500000003</c:v>
                </c:pt>
                <c:pt idx="10">
                  <c:v>265471.60499999998</c:v>
                </c:pt>
                <c:pt idx="11">
                  <c:v>194904.48550000001</c:v>
                </c:pt>
                <c:pt idx="12">
                  <c:v>181790.3941</c:v>
                </c:pt>
                <c:pt idx="13">
                  <c:v>178609.9265</c:v>
                </c:pt>
                <c:pt idx="14">
                  <c:v>177545.09719999999</c:v>
                </c:pt>
                <c:pt idx="15">
                  <c:v>172115.59580000001</c:v>
                </c:pt>
              </c:numCache>
            </c:numRef>
          </c:val>
        </c:ser>
        <c:overlap val="100"/>
        <c:axId val="107633664"/>
        <c:axId val="107639552"/>
      </c:barChart>
      <c:catAx>
        <c:axId val="1076336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39552"/>
        <c:crosses val="autoZero"/>
        <c:auto val="1"/>
        <c:lblAlgn val="ctr"/>
        <c:lblOffset val="50"/>
        <c:tickLblSkip val="1"/>
        <c:tickMarkSkip val="1"/>
      </c:catAx>
      <c:valAx>
        <c:axId val="10763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5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336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2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7781504"/>
        <c:axId val="107791872"/>
      </c:barChart>
      <c:catAx>
        <c:axId val="1077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1872"/>
        <c:crosses val="autoZero"/>
        <c:auto val="1"/>
        <c:lblAlgn val="ctr"/>
        <c:lblOffset val="100"/>
        <c:tickLblSkip val="1"/>
        <c:tickMarkSkip val="1"/>
      </c:catAx>
      <c:valAx>
        <c:axId val="107791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04E-3"/>
              <c:y val="0.419249592169659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81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573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7806080"/>
        <c:axId val="107816448"/>
      </c:barChart>
      <c:catAx>
        <c:axId val="10780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16448"/>
        <c:crosses val="autoZero"/>
        <c:auto val="1"/>
        <c:lblAlgn val="ctr"/>
        <c:lblOffset val="100"/>
        <c:tickLblSkip val="1"/>
        <c:tickMarkSkip val="1"/>
      </c:catAx>
      <c:valAx>
        <c:axId val="10781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060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39"/>
          <c:y val="7.558455682436109E-2"/>
          <c:w val="0.14681022252906573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7875712"/>
        <c:axId val="107881984"/>
      </c:barChart>
      <c:catAx>
        <c:axId val="10787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81984"/>
        <c:crosses val="autoZero"/>
        <c:auto val="1"/>
        <c:lblAlgn val="ctr"/>
        <c:lblOffset val="100"/>
        <c:tickLblSkip val="1"/>
        <c:tickMarkSkip val="1"/>
      </c:catAx>
      <c:valAx>
        <c:axId val="107881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75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93"/>
          <c:w val="0.17425083240843559"/>
          <c:h val="0.133768352365416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8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7904384"/>
        <c:axId val="107910656"/>
      </c:barChart>
      <c:catAx>
        <c:axId val="10790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10656"/>
        <c:crosses val="autoZero"/>
        <c:auto val="1"/>
        <c:lblAlgn val="ctr"/>
        <c:lblOffset val="100"/>
        <c:tickLblSkip val="1"/>
        <c:tickMarkSkip val="1"/>
      </c:catAx>
      <c:valAx>
        <c:axId val="1079106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04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01"/>
          <c:h val="0.133768352365416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doff01miami_4" preserveFormatting="0" connectionId="6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doff02houston_5" preserveFormatting="0" connectionId="8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doff02houston_2" preserveFormatting="0" connectionId="2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doff02houston_1" preserveFormatting="0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doff03phoenix_4" preserveFormatting="0" connectionId="6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doff03phoenix" preserveFormatting="0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doff03phoenix_3" preserveFormatting="0" connectionId="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doff03phoenix_5" preserveFormatting="0" connectionId="8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doff03phoenix_2" preserveFormatting="0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doff03phoenix_1" preserveFormatting="0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doff04atlanta_4" preserveFormatting="0" connectionId="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doff01miami" preserveFormatting="0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doff04atlanta" preserveFormatting="0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doff04atlanta_3" preserveFormatting="0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mdoff04atlanta_5" preserveFormatting="0" connectionId="8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mdoff04atlanta_2" preserveFormatting="0" connectionId="3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mdoff04atlanta_1" preserveFormatting="0" connectionId="1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doff05losangeles_4" preserveFormatting="0" connectionId="6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doff05losangeles" preserveFormatting="0" connectionId="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doff05losangeles_3" preserveFormatting="0" connectionId="4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doff05losangeles_5" preserveFormatting="0" connectionId="8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doff05losangeles_2" preserveFormatting="0" connectionId="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doff01miami_3" preserveFormatting="0" connectionId="4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doff05losangeles_1" preserveFormatting="0" connectionId="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doff06lasvegas_4" preserveFormatting="0" connectionId="6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doff06lasvegas" preserveFormatting="0" connectionId="4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doff06lasvegas_3" preserveFormatting="0" connectionId="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doff06lasvegas_5" preserveFormatting="0" connectionId="8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doff06lasvegas_2" preserveFormatting="0" connectionId="3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doff06lasvegas_1" preserveFormatting="0" connectionId="1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mdoff07sanfrancisco_4" preserveFormatting="0" connectionId="6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mdoff07sanfrancisco" preserveFormatting="0" connectionId="5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mdoff07sanfrancisco_3" preserveFormatting="0" connectionId="5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doff01miami_5" preserveFormatting="0" connectionId="8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mdoff07sanfrancisco_5" preserveFormatting="0" connectionId="8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mdoff07sanfrancisco_2" preserveFormatting="0" connectionId="3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mdoff07sanfrancisco_1" preserveFormatting="0" connectionId="1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mdoff08baltimore_4" preserveFormatting="0" connectionId="7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mdoff08baltimore" preserveFormatting="0" connectionId="6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mdoff08baltimore_3" preserveFormatting="0" connectionId="5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mdoff08baltimore_5" preserveFormatting="0" connectionId="8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mdoff08baltimore_2" preserveFormatting="0" connectionId="3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mdoff08baltimore_1" preserveFormatting="0" connectionId="1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mdoff09albuquerque_4" preserveFormatting="0" connectionId="7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doff01miami_2" preserveFormatting="0" connectionId="2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mdoff09albuquerque" preserveFormatting="0" connectionId="7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mdoff09albuquerque_3" preserveFormatting="0" connectionId="5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mdoff09albuquerque_5" preserveFormatting="0" connectionId="8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mdoff09albuquerque_2" preserveFormatting="0" connectionId="3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mdoff09albuquerque_1" preserveFormatting="0" connectionId="1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mdoff10seattle_4" preserveFormatting="0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mdoff10seattle" preserveFormatting="0" connectionId="9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mdoff10seattle_3" preserveFormatting="0" connectionId="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mdoff10seattle_5" preserveFormatting="0" connectionId="8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mdoff10seattle_2" preserveFormatting="0" connectionId="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doff01miami_1" preserveFormatting="0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mdoff10seattle_1" preserveFormatting="0" connectionId="1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mdoff11chicago_4" preserveFormatting="0" connectionId="7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mdoff11chicago" preserveFormatting="0" connectionId="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mdoff11chicago_3" preserveFormatting="0" connectionId="5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mdoff11chicago_5" preserveFormatting="0" connectionId="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mdoff11chicago_2" preserveFormatting="0" connectionId="3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mdoff11chicago_1" preserveFormatting="0" connectionId="2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mdoff12boulder_4" preserveFormatting="0" connectionId="7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mdoff12boulder" preserveFormatting="0" connectionId="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mdoff12boulder_3" preserveFormatting="0" connectionId="5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doff02houston_4" preserveFormatting="0" connectionId="6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mdoff12boulder_5" preserveFormatting="0" connectionId="9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mdoff12boulder_2" preserveFormatting="0" connectionId="3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mdoff12boulder_1" preserveFormatting="0" connectionId="2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mdoff13minneapolis_4" preserveFormatting="0" connectionId="7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mdoff13minneapolis" preserveFormatting="0" connectionId="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mdoff13minneapolis_3" preserveFormatting="0" connectionId="5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mdoff13minneapolis_5" preserveFormatting="0" connectionId="9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mdoff13minneapolis_2" preserveFormatting="0" connectionId="4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mdoff13minneapolis_1" preserveFormatting="0" connectionId="2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mdoff14helena_4" preserveFormatting="0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doff02houston" preserveFormatting="0" connectionId="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mdoff14helena" preserveFormatting="0" connectionId="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mdoff14helena_3" preserveFormatting="0" connectionId="5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mdoff14helena_5" preserveFormatting="0" connectionId="9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mdoff14helena_2" preserveFormatting="0" connectionId="4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mdoff14helena_1" preserveFormatting="0" connectionId="2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mdoff15duluth_4" preserveFormatting="0" connectionId="7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mdoff15duluth" preserveFormatting="0" connectionId="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mdoff15duluth_3" preserveFormatting="0" connectionId="6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mdoff15duluth_5" preserveFormatting="0" connectionId="9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mdoff15duluth_2" preserveFormatting="0" connectionId="4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doff02houston_3" preserveFormatting="0" connectionId="4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mdoff15duluth_1" preserveFormatting="0" connectionId="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mdoff16fairbanks_4" preserveFormatting="0" connectionId="7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mdoff16fairbanks" preserveFormatting="0" connectionId="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mdoff16fairbanks_3" preserveFormatting="0" connectionId="6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mdoff16fairbanks_5" preserveFormatting="0" connectionId="9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mdoff16fairbanks_2" preserveFormatting="0" connectionId="4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mdoff16fairbanks_1" preserveFormatting="0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6" Type="http://schemas.openxmlformats.org/officeDocument/2006/relationships/queryTable" Target="../queryTables/queryTable42.xml"/><Relationship Id="rId5" Type="http://schemas.openxmlformats.org/officeDocument/2006/relationships/queryTable" Target="../queryTables/queryTable41.xml"/><Relationship Id="rId4" Type="http://schemas.openxmlformats.org/officeDocument/2006/relationships/queryTable" Target="../queryTables/query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6" Type="http://schemas.openxmlformats.org/officeDocument/2006/relationships/queryTable" Target="../queryTables/queryTable48.xml"/><Relationship Id="rId5" Type="http://schemas.openxmlformats.org/officeDocument/2006/relationships/queryTable" Target="../queryTables/queryTable47.xml"/><Relationship Id="rId4" Type="http://schemas.openxmlformats.org/officeDocument/2006/relationships/queryTable" Target="../queryTables/queryTable4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1.xml"/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6" Type="http://schemas.openxmlformats.org/officeDocument/2006/relationships/queryTable" Target="../queryTables/queryTable60.xml"/><Relationship Id="rId5" Type="http://schemas.openxmlformats.org/officeDocument/2006/relationships/queryTable" Target="../queryTables/queryTable59.xml"/><Relationship Id="rId4" Type="http://schemas.openxmlformats.org/officeDocument/2006/relationships/queryTable" Target="../queryTables/queryTable5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3.xml"/><Relationship Id="rId2" Type="http://schemas.openxmlformats.org/officeDocument/2006/relationships/queryTable" Target="../queryTables/queryTable62.xml"/><Relationship Id="rId1" Type="http://schemas.openxmlformats.org/officeDocument/2006/relationships/queryTable" Target="../queryTables/queryTable61.xml"/><Relationship Id="rId6" Type="http://schemas.openxmlformats.org/officeDocument/2006/relationships/queryTable" Target="../queryTables/queryTable66.xml"/><Relationship Id="rId5" Type="http://schemas.openxmlformats.org/officeDocument/2006/relationships/queryTable" Target="../queryTables/queryTable65.xml"/><Relationship Id="rId4" Type="http://schemas.openxmlformats.org/officeDocument/2006/relationships/queryTable" Target="../queryTables/queryTable6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9.xml"/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Relationship Id="rId6" Type="http://schemas.openxmlformats.org/officeDocument/2006/relationships/queryTable" Target="../queryTables/queryTable72.xml"/><Relationship Id="rId5" Type="http://schemas.openxmlformats.org/officeDocument/2006/relationships/queryTable" Target="../queryTables/queryTable71.xml"/><Relationship Id="rId4" Type="http://schemas.openxmlformats.org/officeDocument/2006/relationships/queryTable" Target="../queryTables/queryTable7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5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1.xml"/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Relationship Id="rId6" Type="http://schemas.openxmlformats.org/officeDocument/2006/relationships/queryTable" Target="../queryTables/queryTable84.xml"/><Relationship Id="rId5" Type="http://schemas.openxmlformats.org/officeDocument/2006/relationships/queryTable" Target="../queryTables/queryTable83.xml"/><Relationship Id="rId4" Type="http://schemas.openxmlformats.org/officeDocument/2006/relationships/queryTable" Target="../queryTables/query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7.xml"/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Relationship Id="rId6" Type="http://schemas.openxmlformats.org/officeDocument/2006/relationships/queryTable" Target="../queryTables/queryTable90.xml"/><Relationship Id="rId5" Type="http://schemas.openxmlformats.org/officeDocument/2006/relationships/queryTable" Target="../queryTables/queryTable89.xml"/><Relationship Id="rId4" Type="http://schemas.openxmlformats.org/officeDocument/2006/relationships/queryTable" Target="../queryTables/queryTable8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3.xml"/><Relationship Id="rId2" Type="http://schemas.openxmlformats.org/officeDocument/2006/relationships/queryTable" Target="../queryTables/queryTable92.xml"/><Relationship Id="rId1" Type="http://schemas.openxmlformats.org/officeDocument/2006/relationships/queryTable" Target="../queryTables/queryTable91.xml"/><Relationship Id="rId6" Type="http://schemas.openxmlformats.org/officeDocument/2006/relationships/queryTable" Target="../queryTables/queryTable96.xml"/><Relationship Id="rId5" Type="http://schemas.openxmlformats.org/officeDocument/2006/relationships/queryTable" Target="../queryTables/queryTable95.xml"/><Relationship Id="rId4" Type="http://schemas.openxmlformats.org/officeDocument/2006/relationships/queryTable" Target="../queryTables/queryTable9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6" Type="http://schemas.openxmlformats.org/officeDocument/2006/relationships/queryTable" Target="../queryTables/queryTable36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498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230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14.25">
      <c r="B8" s="18" t="s">
        <v>224</v>
      </c>
      <c r="C8" s="23">
        <v>4982.2</v>
      </c>
      <c r="D8" s="7" t="s">
        <v>153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236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237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238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239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241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36</v>
      </c>
      <c r="C21" s="23" t="s">
        <v>231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225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234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8" t="s">
        <v>149</v>
      </c>
      <c r="C24" s="1" t="s">
        <v>192</v>
      </c>
      <c r="D24" s="7" t="s">
        <v>153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37</v>
      </c>
    </row>
    <row r="26" spans="1:18">
      <c r="B26" s="17" t="s">
        <v>38</v>
      </c>
    </row>
    <row r="27" spans="1:18">
      <c r="B27" s="18" t="s">
        <v>39</v>
      </c>
      <c r="C27" s="23" t="s">
        <v>232</v>
      </c>
      <c r="D27" s="7" t="s">
        <v>153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219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220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40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41</v>
      </c>
    </row>
    <row r="32" spans="1:18">
      <c r="B32" s="18" t="s">
        <v>39</v>
      </c>
      <c r="C32" s="1" t="s">
        <v>192</v>
      </c>
      <c r="D32" s="7" t="s">
        <v>153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219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220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42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235</v>
      </c>
    </row>
    <row r="37" spans="2:18">
      <c r="B37" s="18" t="s">
        <v>236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237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238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239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240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222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46</v>
      </c>
    </row>
    <row r="44" spans="2:18" ht="14.25">
      <c r="B44" s="18" t="s">
        <v>221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222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47</v>
      </c>
    </row>
    <row r="47" spans="2:18">
      <c r="B47" s="18" t="s">
        <v>48</v>
      </c>
      <c r="C47" s="23" t="s">
        <v>49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50</v>
      </c>
      <c r="C48" s="34" t="s">
        <v>308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221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51</v>
      </c>
    </row>
    <row r="51" spans="1:18">
      <c r="B51" s="18" t="s">
        <v>50</v>
      </c>
      <c r="C51" s="23" t="s">
        <v>52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221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53</v>
      </c>
    </row>
    <row r="54" spans="1:18">
      <c r="B54" s="18" t="s">
        <v>50</v>
      </c>
      <c r="C54" s="23" t="s">
        <v>226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221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242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54</v>
      </c>
    </row>
    <row r="58" spans="1:18">
      <c r="B58" s="18" t="s">
        <v>55</v>
      </c>
      <c r="C58" s="8">
        <v>0.28999999999999998</v>
      </c>
      <c r="D58" s="10" t="s">
        <v>154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56</v>
      </c>
    </row>
    <row r="60" spans="1:18">
      <c r="B60" s="19" t="s">
        <v>57</v>
      </c>
      <c r="C60" s="23" t="s">
        <v>243</v>
      </c>
      <c r="D60" s="7" t="s">
        <v>153</v>
      </c>
    </row>
    <row r="61" spans="1:18">
      <c r="B61" s="18" t="s">
        <v>58</v>
      </c>
      <c r="C61" s="23" t="s">
        <v>150</v>
      </c>
      <c r="D61" s="7" t="s">
        <v>153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59</v>
      </c>
      <c r="C62" s="23" t="s">
        <v>244</v>
      </c>
      <c r="D62" s="7" t="s">
        <v>153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60</v>
      </c>
      <c r="C63" s="23" t="s">
        <v>245</v>
      </c>
      <c r="D63" s="7" t="s">
        <v>153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67</v>
      </c>
    </row>
    <row r="65" spans="2:18">
      <c r="B65" s="18" t="s">
        <v>68</v>
      </c>
      <c r="C65" s="23" t="s">
        <v>227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69</v>
      </c>
      <c r="C66" s="23" t="s">
        <v>228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70</v>
      </c>
      <c r="C67" s="23">
        <v>80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223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283</v>
      </c>
      <c r="C69" s="23">
        <v>174.77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2152.71</v>
      </c>
      <c r="C2" s="88">
        <v>432.08</v>
      </c>
      <c r="D2" s="88">
        <v>432.08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2152.71</v>
      </c>
      <c r="C3" s="88">
        <v>432.08</v>
      </c>
      <c r="D3" s="88">
        <v>432.08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5513.81</v>
      </c>
      <c r="C4" s="88">
        <v>1106.71</v>
      </c>
      <c r="D4" s="88">
        <v>1106.71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5513.81</v>
      </c>
      <c r="C5" s="88">
        <v>1106.71</v>
      </c>
      <c r="D5" s="88">
        <v>1106.71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535.54999999999995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128.51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63.33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0.75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37.99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1579.16</v>
      </c>
      <c r="C28" s="88">
        <v>573.54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5.835</v>
      </c>
      <c r="F86" s="88">
        <v>0.39</v>
      </c>
      <c r="G86" s="88">
        <v>0.223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5.835</v>
      </c>
      <c r="F87" s="88">
        <v>0.39</v>
      </c>
      <c r="G87" s="88">
        <v>0.223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5.835</v>
      </c>
      <c r="F88" s="88">
        <v>0.39</v>
      </c>
      <c r="G88" s="88">
        <v>0.223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5.835</v>
      </c>
      <c r="F89" s="88">
        <v>0.39</v>
      </c>
      <c r="G89" s="88">
        <v>0.223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5.835</v>
      </c>
      <c r="F90" s="88">
        <v>0.39</v>
      </c>
      <c r="G90" s="88">
        <v>0.223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5.835</v>
      </c>
      <c r="F91" s="88">
        <v>0.39</v>
      </c>
      <c r="G91" s="88">
        <v>0.223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5.835</v>
      </c>
      <c r="F92" s="88">
        <v>0.39</v>
      </c>
      <c r="G92" s="88">
        <v>0.223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5.835</v>
      </c>
      <c r="F93" s="88">
        <v>0.39</v>
      </c>
      <c r="G93" s="88">
        <v>0.223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5.835</v>
      </c>
      <c r="F94" s="88">
        <v>0.39</v>
      </c>
      <c r="G94" s="88">
        <v>0.223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5.835</v>
      </c>
      <c r="F95" s="88">
        <v>0.39</v>
      </c>
      <c r="G95" s="88">
        <v>0.223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5.835</v>
      </c>
      <c r="F96" s="88">
        <v>0.39</v>
      </c>
      <c r="G96" s="88">
        <v>0.223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5.835</v>
      </c>
      <c r="F97" s="88">
        <v>0.39</v>
      </c>
      <c r="G97" s="88">
        <v>0.223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5.83</v>
      </c>
      <c r="F98" s="88">
        <v>0.39</v>
      </c>
      <c r="G98" s="88">
        <v>0.223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5.83</v>
      </c>
      <c r="F99" s="88">
        <v>0.39</v>
      </c>
      <c r="G99" s="88">
        <v>0.223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5.83</v>
      </c>
      <c r="F100" s="88">
        <v>0.39</v>
      </c>
      <c r="G100" s="88">
        <v>0.223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266507.34000000003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102260.98</v>
      </c>
      <c r="D106" s="88">
        <v>81671.27</v>
      </c>
      <c r="E106" s="88">
        <v>20589.71</v>
      </c>
      <c r="F106" s="88">
        <v>0.8</v>
      </c>
      <c r="G106" s="88">
        <v>4.1399999999999997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132002.9</v>
      </c>
      <c r="D107" s="88">
        <v>105424.81</v>
      </c>
      <c r="E107" s="88">
        <v>26578.09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125549.35</v>
      </c>
      <c r="D108" s="88">
        <v>100270.65</v>
      </c>
      <c r="E108" s="88">
        <v>25278.7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31393.81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43830.7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39621.089999999997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16736.189999999999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9535.07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4633.46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13477.32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19831.86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11626.73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7316.23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15209.22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19481.64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10914.12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7622.87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15392.91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9605.35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6802.88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7411.24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6.18</v>
      </c>
      <c r="F131" s="88">
        <v>11589.09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7.97</v>
      </c>
      <c r="F132" s="88">
        <v>14959.7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7.58</v>
      </c>
      <c r="F133" s="88">
        <v>14228.32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1553.83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15730.0735</v>
      </c>
      <c r="C143" s="88">
        <v>13.726000000000001</v>
      </c>
      <c r="D143" s="88">
        <v>99.3643</v>
      </c>
      <c r="E143" s="88">
        <v>0</v>
      </c>
      <c r="F143" s="88">
        <v>1E-4</v>
      </c>
      <c r="G143" s="88">
        <v>599391.06810000003</v>
      </c>
      <c r="H143" s="88">
        <v>5747.3615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12761.481599999999</v>
      </c>
      <c r="C144" s="88">
        <v>11.0678</v>
      </c>
      <c r="D144" s="88">
        <v>92.740200000000002</v>
      </c>
      <c r="E144" s="88">
        <v>0</v>
      </c>
      <c r="F144" s="88">
        <v>0</v>
      </c>
      <c r="G144" s="88">
        <v>559492.00989999995</v>
      </c>
      <c r="H144" s="88">
        <v>4699.7168000000001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15000.6013</v>
      </c>
      <c r="C145" s="88">
        <v>13.023300000000001</v>
      </c>
      <c r="D145" s="88">
        <v>106.5973</v>
      </c>
      <c r="E145" s="88">
        <v>0</v>
      </c>
      <c r="F145" s="88">
        <v>1E-4</v>
      </c>
      <c r="G145" s="88">
        <v>643080.47620000003</v>
      </c>
      <c r="H145" s="88">
        <v>5516.9575000000004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13247.951999999999</v>
      </c>
      <c r="C146" s="88">
        <v>11.4679</v>
      </c>
      <c r="D146" s="88">
        <v>100.1763</v>
      </c>
      <c r="E146" s="88">
        <v>0</v>
      </c>
      <c r="F146" s="88">
        <v>1E-4</v>
      </c>
      <c r="G146" s="88">
        <v>604370.25529999996</v>
      </c>
      <c r="H146" s="88">
        <v>4890.7723999999998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13809.602699999999</v>
      </c>
      <c r="C147" s="88">
        <v>11.916700000000001</v>
      </c>
      <c r="D147" s="88">
        <v>111.1075</v>
      </c>
      <c r="E147" s="88">
        <v>0</v>
      </c>
      <c r="F147" s="88">
        <v>1E-4</v>
      </c>
      <c r="G147" s="88">
        <v>670346.41669999994</v>
      </c>
      <c r="H147" s="88">
        <v>5118.5114000000003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13460.099899999999</v>
      </c>
      <c r="C148" s="88">
        <v>11.597099999999999</v>
      </c>
      <c r="D148" s="88">
        <v>111.51730000000001</v>
      </c>
      <c r="E148" s="88">
        <v>0</v>
      </c>
      <c r="F148" s="88">
        <v>1E-4</v>
      </c>
      <c r="G148" s="88">
        <v>672831.37600000005</v>
      </c>
      <c r="H148" s="88">
        <v>4998.7982000000002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12978.480299999999</v>
      </c>
      <c r="C149" s="88">
        <v>11.164099999999999</v>
      </c>
      <c r="D149" s="88">
        <v>110.7642</v>
      </c>
      <c r="E149" s="88">
        <v>0</v>
      </c>
      <c r="F149" s="88">
        <v>1E-4</v>
      </c>
      <c r="G149" s="88">
        <v>668299.51020000002</v>
      </c>
      <c r="H149" s="88">
        <v>4829.8109999999997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14272.0389</v>
      </c>
      <c r="C150" s="88">
        <v>12.281000000000001</v>
      </c>
      <c r="D150" s="88">
        <v>121.04989999999999</v>
      </c>
      <c r="E150" s="88">
        <v>0</v>
      </c>
      <c r="F150" s="88">
        <v>1E-4</v>
      </c>
      <c r="G150" s="88">
        <v>730356.00269999995</v>
      </c>
      <c r="H150" s="88">
        <v>5308.8951999999999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13144.5882</v>
      </c>
      <c r="C151" s="88">
        <v>11.302899999999999</v>
      </c>
      <c r="D151" s="88">
        <v>112.9147</v>
      </c>
      <c r="E151" s="88">
        <v>0</v>
      </c>
      <c r="F151" s="88">
        <v>1E-4</v>
      </c>
      <c r="G151" s="88">
        <v>681277.49739999999</v>
      </c>
      <c r="H151" s="88">
        <v>4893.8624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13539.6747</v>
      </c>
      <c r="C152" s="88">
        <v>11.67</v>
      </c>
      <c r="D152" s="88">
        <v>111.408</v>
      </c>
      <c r="E152" s="88">
        <v>0</v>
      </c>
      <c r="F152" s="88">
        <v>1E-4</v>
      </c>
      <c r="G152" s="88">
        <v>672168.80279999995</v>
      </c>
      <c r="H152" s="88">
        <v>5026.0056000000004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13725.5155</v>
      </c>
      <c r="C153" s="88">
        <v>11.890499999999999</v>
      </c>
      <c r="D153" s="88">
        <v>102.1468</v>
      </c>
      <c r="E153" s="88">
        <v>0</v>
      </c>
      <c r="F153" s="88">
        <v>1E-4</v>
      </c>
      <c r="G153" s="88">
        <v>616251.65720000002</v>
      </c>
      <c r="H153" s="88">
        <v>5062.0699000000004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15077.469800000001</v>
      </c>
      <c r="C154" s="88">
        <v>13.1478</v>
      </c>
      <c r="D154" s="88">
        <v>96.803200000000004</v>
      </c>
      <c r="E154" s="88">
        <v>0</v>
      </c>
      <c r="F154" s="88">
        <v>1E-4</v>
      </c>
      <c r="G154" s="88">
        <v>583949.22199999995</v>
      </c>
      <c r="H154" s="88">
        <v>5513.6803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166747.5785</v>
      </c>
      <c r="C156" s="88">
        <v>144.255</v>
      </c>
      <c r="D156" s="88">
        <v>1276.5898</v>
      </c>
      <c r="E156" s="88">
        <v>0</v>
      </c>
      <c r="F156" s="88">
        <v>5.9999999999999995E-4</v>
      </c>
      <c r="G156" s="89">
        <v>7701810</v>
      </c>
      <c r="H156" s="88">
        <v>61606.442300000002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12761.481599999999</v>
      </c>
      <c r="C157" s="88">
        <v>11.0678</v>
      </c>
      <c r="D157" s="88">
        <v>92.740200000000002</v>
      </c>
      <c r="E157" s="88">
        <v>0</v>
      </c>
      <c r="F157" s="88">
        <v>0</v>
      </c>
      <c r="G157" s="88">
        <v>559492.00989999995</v>
      </c>
      <c r="H157" s="88">
        <v>4699.7168000000001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15730.0735</v>
      </c>
      <c r="C158" s="88">
        <v>13.726000000000001</v>
      </c>
      <c r="D158" s="88">
        <v>121.04989999999999</v>
      </c>
      <c r="E158" s="88">
        <v>0</v>
      </c>
      <c r="F158" s="88">
        <v>1E-4</v>
      </c>
      <c r="G158" s="88">
        <v>730356.00269999995</v>
      </c>
      <c r="H158" s="88">
        <v>5747.3615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122898000000</v>
      </c>
      <c r="C161" s="88">
        <v>112670.41</v>
      </c>
      <c r="D161" s="88" t="s">
        <v>579</v>
      </c>
      <c r="E161" s="88">
        <v>48247.487999999998</v>
      </c>
      <c r="F161" s="88">
        <v>51598.362999999998</v>
      </c>
      <c r="G161" s="88">
        <v>3727.6</v>
      </c>
      <c r="H161" s="88">
        <v>0</v>
      </c>
      <c r="I161" s="88">
        <v>9084.3950000000004</v>
      </c>
      <c r="J161" s="88">
        <v>0</v>
      </c>
      <c r="K161" s="88">
        <v>12.564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114717000000</v>
      </c>
      <c r="C162" s="88">
        <v>128003.90399999999</v>
      </c>
      <c r="D162" s="88" t="s">
        <v>676</v>
      </c>
      <c r="E162" s="88">
        <v>48247.487999999998</v>
      </c>
      <c r="F162" s="88">
        <v>50956.165999999997</v>
      </c>
      <c r="G162" s="88">
        <v>4157.4290000000001</v>
      </c>
      <c r="H162" s="88">
        <v>0</v>
      </c>
      <c r="I162" s="88">
        <v>24634.381000000001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131856000000</v>
      </c>
      <c r="C163" s="88">
        <v>122300.648</v>
      </c>
      <c r="D163" s="88" t="s">
        <v>677</v>
      </c>
      <c r="E163" s="88">
        <v>48247.487999999998</v>
      </c>
      <c r="F163" s="88">
        <v>51598.362999999998</v>
      </c>
      <c r="G163" s="88">
        <v>4257.9080000000004</v>
      </c>
      <c r="H163" s="88">
        <v>0</v>
      </c>
      <c r="I163" s="88">
        <v>18185.343000000001</v>
      </c>
      <c r="J163" s="88">
        <v>0</v>
      </c>
      <c r="K163" s="88">
        <v>11.545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123919000000</v>
      </c>
      <c r="C164" s="88">
        <v>124441.224</v>
      </c>
      <c r="D164" s="88" t="s">
        <v>678</v>
      </c>
      <c r="E164" s="88">
        <v>48247.487999999998</v>
      </c>
      <c r="F164" s="88">
        <v>51598.362999999998</v>
      </c>
      <c r="G164" s="88">
        <v>3644.877</v>
      </c>
      <c r="H164" s="88">
        <v>0</v>
      </c>
      <c r="I164" s="88">
        <v>20941.302</v>
      </c>
      <c r="J164" s="88">
        <v>0</v>
      </c>
      <c r="K164" s="88">
        <v>9.1929999999999996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137446000000</v>
      </c>
      <c r="C165" s="88">
        <v>129630.079</v>
      </c>
      <c r="D165" s="88" t="s">
        <v>580</v>
      </c>
      <c r="E165" s="88">
        <v>48247.487999999998</v>
      </c>
      <c r="F165" s="88">
        <v>51598.362999999998</v>
      </c>
      <c r="G165" s="88">
        <v>3694.297</v>
      </c>
      <c r="H165" s="88">
        <v>0</v>
      </c>
      <c r="I165" s="88">
        <v>26081.49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137956000000</v>
      </c>
      <c r="C166" s="88">
        <v>133718.34</v>
      </c>
      <c r="D166" s="88" t="s">
        <v>581</v>
      </c>
      <c r="E166" s="88">
        <v>48247.487999999998</v>
      </c>
      <c r="F166" s="88">
        <v>50956.165999999997</v>
      </c>
      <c r="G166" s="88">
        <v>4643.875</v>
      </c>
      <c r="H166" s="88">
        <v>0</v>
      </c>
      <c r="I166" s="88">
        <v>29862.370999999999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137027000000</v>
      </c>
      <c r="C167" s="88">
        <v>144173.174</v>
      </c>
      <c r="D167" s="88" t="s">
        <v>582</v>
      </c>
      <c r="E167" s="88">
        <v>48247.487999999998</v>
      </c>
      <c r="F167" s="88">
        <v>51598.362999999998</v>
      </c>
      <c r="G167" s="88">
        <v>4795.7299999999996</v>
      </c>
      <c r="H167" s="88">
        <v>0</v>
      </c>
      <c r="I167" s="88">
        <v>39523.152000000002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149750000000</v>
      </c>
      <c r="C168" s="88">
        <v>138843.64600000001</v>
      </c>
      <c r="D168" s="88" t="s">
        <v>679</v>
      </c>
      <c r="E168" s="88">
        <v>48247.487999999998</v>
      </c>
      <c r="F168" s="88">
        <v>51598.362999999998</v>
      </c>
      <c r="G168" s="88">
        <v>4258.0940000000001</v>
      </c>
      <c r="H168" s="88">
        <v>0</v>
      </c>
      <c r="I168" s="88">
        <v>34731.26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139687000000</v>
      </c>
      <c r="C169" s="88">
        <v>156344.587</v>
      </c>
      <c r="D169" s="88" t="s">
        <v>680</v>
      </c>
      <c r="E169" s="88">
        <v>48247.487999999998</v>
      </c>
      <c r="F169" s="88">
        <v>50956.165999999997</v>
      </c>
      <c r="G169" s="88">
        <v>7204.0990000000002</v>
      </c>
      <c r="H169" s="88">
        <v>0</v>
      </c>
      <c r="I169" s="88">
        <v>49928.394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137820000000</v>
      </c>
      <c r="C170" s="88">
        <v>139305.201</v>
      </c>
      <c r="D170" s="88" t="s">
        <v>681</v>
      </c>
      <c r="E170" s="88">
        <v>48247.487999999998</v>
      </c>
      <c r="F170" s="88">
        <v>51598.362999999998</v>
      </c>
      <c r="G170" s="88">
        <v>5043.8109999999997</v>
      </c>
      <c r="H170" s="88">
        <v>0</v>
      </c>
      <c r="I170" s="88">
        <v>34407.099000000002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126355000000</v>
      </c>
      <c r="C171" s="88">
        <v>120670.61500000001</v>
      </c>
      <c r="D171" s="88" t="s">
        <v>682</v>
      </c>
      <c r="E171" s="88">
        <v>48247.487999999998</v>
      </c>
      <c r="F171" s="88">
        <v>51598.362999999998</v>
      </c>
      <c r="G171" s="88">
        <v>4490.3630000000003</v>
      </c>
      <c r="H171" s="88">
        <v>0</v>
      </c>
      <c r="I171" s="88">
        <v>16325.282999999999</v>
      </c>
      <c r="J171" s="88">
        <v>0</v>
      </c>
      <c r="K171" s="88">
        <v>9.1170000000000009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119732000000</v>
      </c>
      <c r="C172" s="88">
        <v>111974.245</v>
      </c>
      <c r="D172" s="88" t="s">
        <v>583</v>
      </c>
      <c r="E172" s="88">
        <v>48247.487999999998</v>
      </c>
      <c r="F172" s="88">
        <v>51598.362999999998</v>
      </c>
      <c r="G172" s="88">
        <v>3588.9270000000001</v>
      </c>
      <c r="H172" s="88">
        <v>0</v>
      </c>
      <c r="I172" s="88">
        <v>8522.02</v>
      </c>
      <c r="J172" s="88">
        <v>0</v>
      </c>
      <c r="K172" s="88">
        <v>17.446000000000002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1579160000000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114717000000</v>
      </c>
      <c r="C175" s="88">
        <v>111974.245</v>
      </c>
      <c r="D175" s="88"/>
      <c r="E175" s="88">
        <v>48247.487999999998</v>
      </c>
      <c r="F175" s="88">
        <v>50956.165999999997</v>
      </c>
      <c r="G175" s="88">
        <v>3588.9270000000001</v>
      </c>
      <c r="H175" s="88">
        <v>0</v>
      </c>
      <c r="I175" s="88">
        <v>8522.02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149750000000</v>
      </c>
      <c r="C176" s="88">
        <v>156344.587</v>
      </c>
      <c r="D176" s="88"/>
      <c r="E176" s="88">
        <v>48247.487999999998</v>
      </c>
      <c r="F176" s="88">
        <v>51598.362999999998</v>
      </c>
      <c r="G176" s="88">
        <v>7204.0990000000002</v>
      </c>
      <c r="H176" s="88">
        <v>0</v>
      </c>
      <c r="I176" s="88">
        <v>49928.394</v>
      </c>
      <c r="J176" s="88">
        <v>0</v>
      </c>
      <c r="K176" s="88">
        <v>17.446000000000002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66576.800000000003</v>
      </c>
      <c r="C179" s="88">
        <v>4893.49</v>
      </c>
      <c r="D179" s="88">
        <v>0</v>
      </c>
      <c r="E179" s="88">
        <v>71470.289999999994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13.36</v>
      </c>
      <c r="C180" s="88">
        <v>0.98</v>
      </c>
      <c r="D180" s="88">
        <v>0</v>
      </c>
      <c r="E180" s="88">
        <v>14.35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13.36</v>
      </c>
      <c r="C181" s="88">
        <v>0.98</v>
      </c>
      <c r="D181" s="88">
        <v>0</v>
      </c>
      <c r="E181" s="88">
        <v>14.35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2555.38</v>
      </c>
      <c r="C2" s="88">
        <v>512.9</v>
      </c>
      <c r="D2" s="88">
        <v>512.9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2555.38</v>
      </c>
      <c r="C3" s="88">
        <v>512.9</v>
      </c>
      <c r="D3" s="88">
        <v>512.9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7213.75</v>
      </c>
      <c r="C4" s="88">
        <v>1447.91</v>
      </c>
      <c r="D4" s="88">
        <v>1447.91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7213.75</v>
      </c>
      <c r="C5" s="88">
        <v>1447.91</v>
      </c>
      <c r="D5" s="88">
        <v>1447.91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736.21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326.41000000000003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66.73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1.01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38.46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1780.71</v>
      </c>
      <c r="C28" s="88">
        <v>774.67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256672.34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125304.73</v>
      </c>
      <c r="D106" s="88">
        <v>92405.53</v>
      </c>
      <c r="E106" s="88">
        <v>32899.199999999997</v>
      </c>
      <c r="F106" s="88">
        <v>0.74</v>
      </c>
      <c r="G106" s="88">
        <v>3.78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135458</v>
      </c>
      <c r="D107" s="88">
        <v>102046.59</v>
      </c>
      <c r="E107" s="88">
        <v>33411.4</v>
      </c>
      <c r="F107" s="88">
        <v>0.75</v>
      </c>
      <c r="G107" s="88">
        <v>3.87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141176.73000000001</v>
      </c>
      <c r="D108" s="88">
        <v>106825.55</v>
      </c>
      <c r="E108" s="88">
        <v>34351.18</v>
      </c>
      <c r="F108" s="88">
        <v>0.76</v>
      </c>
      <c r="G108" s="88">
        <v>3.89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38882.85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41161.82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42205.1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7930.56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10450.02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6815.47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12930.75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10468.52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12419.38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8940.9599999999991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14577.94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11573.21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12274.83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10520.8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15635.8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24629.279999999999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23287.19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22696.98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6.31</v>
      </c>
      <c r="F131" s="88">
        <v>11836.43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7.17</v>
      </c>
      <c r="F132" s="88">
        <v>13459.35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7.55</v>
      </c>
      <c r="F133" s="88">
        <v>14172.69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1496.49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31740.688399999999</v>
      </c>
      <c r="C143" s="88">
        <v>52.271900000000002</v>
      </c>
      <c r="D143" s="88">
        <v>129.67449999999999</v>
      </c>
      <c r="E143" s="88">
        <v>0</v>
      </c>
      <c r="F143" s="88">
        <v>5.0000000000000001E-4</v>
      </c>
      <c r="G143" s="88">
        <v>8061.8594999999996</v>
      </c>
      <c r="H143" s="88">
        <v>13130.7089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26551.6234</v>
      </c>
      <c r="C144" s="88">
        <v>45.325699999999998</v>
      </c>
      <c r="D144" s="88">
        <v>117.3056</v>
      </c>
      <c r="E144" s="88">
        <v>0</v>
      </c>
      <c r="F144" s="88">
        <v>5.0000000000000001E-4</v>
      </c>
      <c r="G144" s="88">
        <v>7293.5766999999996</v>
      </c>
      <c r="H144" s="88">
        <v>11130.296200000001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28218.525799999999</v>
      </c>
      <c r="C145" s="88">
        <v>51.344000000000001</v>
      </c>
      <c r="D145" s="88">
        <v>142.18879999999999</v>
      </c>
      <c r="E145" s="88">
        <v>0</v>
      </c>
      <c r="F145" s="88">
        <v>5.9999999999999995E-4</v>
      </c>
      <c r="G145" s="88">
        <v>8841.9807000000001</v>
      </c>
      <c r="H145" s="88">
        <v>12119.163699999999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25300.8773</v>
      </c>
      <c r="C146" s="88">
        <v>47.680399999999999</v>
      </c>
      <c r="D146" s="88">
        <v>136.57050000000001</v>
      </c>
      <c r="E146" s="88">
        <v>0</v>
      </c>
      <c r="F146" s="88">
        <v>5.9999999999999995E-4</v>
      </c>
      <c r="G146" s="88">
        <v>8493.1872999999996</v>
      </c>
      <c r="H146" s="88">
        <v>11016.5249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27050.2268</v>
      </c>
      <c r="C147" s="88">
        <v>52.964300000000001</v>
      </c>
      <c r="D147" s="88">
        <v>156.98589999999999</v>
      </c>
      <c r="E147" s="88">
        <v>0</v>
      </c>
      <c r="F147" s="88">
        <v>5.9999999999999995E-4</v>
      </c>
      <c r="G147" s="88">
        <v>9763.4488999999994</v>
      </c>
      <c r="H147" s="88">
        <v>11959.9342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29640.780299999999</v>
      </c>
      <c r="C148" s="88">
        <v>59.019300000000001</v>
      </c>
      <c r="D148" s="88">
        <v>177.446</v>
      </c>
      <c r="E148" s="88">
        <v>0</v>
      </c>
      <c r="F148" s="88">
        <v>6.9999999999999999E-4</v>
      </c>
      <c r="G148" s="88">
        <v>11036.226699999999</v>
      </c>
      <c r="H148" s="88">
        <v>13195.1682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30119.902900000001</v>
      </c>
      <c r="C149" s="88">
        <v>60.045999999999999</v>
      </c>
      <c r="D149" s="88">
        <v>180.7159</v>
      </c>
      <c r="E149" s="88">
        <v>0</v>
      </c>
      <c r="F149" s="88">
        <v>6.9999999999999999E-4</v>
      </c>
      <c r="G149" s="88">
        <v>11239.619500000001</v>
      </c>
      <c r="H149" s="88">
        <v>13415.109700000001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32599.519</v>
      </c>
      <c r="C150" s="88">
        <v>64.9726</v>
      </c>
      <c r="D150" s="88">
        <v>195.50120000000001</v>
      </c>
      <c r="E150" s="88">
        <v>0</v>
      </c>
      <c r="F150" s="88">
        <v>8.0000000000000004E-4</v>
      </c>
      <c r="G150" s="88">
        <v>12159.186400000001</v>
      </c>
      <c r="H150" s="88">
        <v>14517.981299999999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26655.490399999999</v>
      </c>
      <c r="C151" s="88">
        <v>52.7624</v>
      </c>
      <c r="D151" s="88">
        <v>157.8476</v>
      </c>
      <c r="E151" s="88">
        <v>0</v>
      </c>
      <c r="F151" s="88">
        <v>5.9999999999999995E-4</v>
      </c>
      <c r="G151" s="88">
        <v>9817.2196000000004</v>
      </c>
      <c r="H151" s="88">
        <v>11837.613799999999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26531.121200000001</v>
      </c>
      <c r="C152" s="88">
        <v>51.0732</v>
      </c>
      <c r="D152" s="88">
        <v>149.14330000000001</v>
      </c>
      <c r="E152" s="88">
        <v>0</v>
      </c>
      <c r="F152" s="88">
        <v>5.9999999999999995E-4</v>
      </c>
      <c r="G152" s="88">
        <v>9275.4266000000007</v>
      </c>
      <c r="H152" s="88">
        <v>11650.4337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26393.0893</v>
      </c>
      <c r="C153" s="88">
        <v>48.627000000000002</v>
      </c>
      <c r="D153" s="88">
        <v>136.328</v>
      </c>
      <c r="E153" s="88">
        <v>0</v>
      </c>
      <c r="F153" s="88">
        <v>5.9999999999999995E-4</v>
      </c>
      <c r="G153" s="88">
        <v>8477.7389999999996</v>
      </c>
      <c r="H153" s="88">
        <v>11390.4488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28895.2179</v>
      </c>
      <c r="C154" s="88">
        <v>49.050600000000003</v>
      </c>
      <c r="D154" s="88">
        <v>126.13679999999999</v>
      </c>
      <c r="E154" s="88">
        <v>0</v>
      </c>
      <c r="F154" s="88">
        <v>5.0000000000000001E-4</v>
      </c>
      <c r="G154" s="88">
        <v>7842.5559000000003</v>
      </c>
      <c r="H154" s="88">
        <v>12087.500599999999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339697.06290000002</v>
      </c>
      <c r="C156" s="88">
        <v>635.13729999999998</v>
      </c>
      <c r="D156" s="88">
        <v>1805.8439000000001</v>
      </c>
      <c r="E156" s="88">
        <v>0</v>
      </c>
      <c r="F156" s="88">
        <v>7.4000000000000003E-3</v>
      </c>
      <c r="G156" s="88">
        <v>112302.0267</v>
      </c>
      <c r="H156" s="88">
        <v>147450.88399999999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25300.8773</v>
      </c>
      <c r="C157" s="88">
        <v>45.325699999999998</v>
      </c>
      <c r="D157" s="88">
        <v>117.3056</v>
      </c>
      <c r="E157" s="88">
        <v>0</v>
      </c>
      <c r="F157" s="88">
        <v>5.0000000000000001E-4</v>
      </c>
      <c r="G157" s="88">
        <v>7293.5766999999996</v>
      </c>
      <c r="H157" s="88">
        <v>11016.5249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32599.519</v>
      </c>
      <c r="C158" s="88">
        <v>64.9726</v>
      </c>
      <c r="D158" s="88">
        <v>195.50120000000001</v>
      </c>
      <c r="E158" s="88">
        <v>0</v>
      </c>
      <c r="F158" s="88">
        <v>8.0000000000000004E-4</v>
      </c>
      <c r="G158" s="88">
        <v>12159.186400000001</v>
      </c>
      <c r="H158" s="88">
        <v>14517.981299999999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127832000000</v>
      </c>
      <c r="C161" s="88">
        <v>124492.774</v>
      </c>
      <c r="D161" s="88" t="s">
        <v>584</v>
      </c>
      <c r="E161" s="88">
        <v>48247.487999999998</v>
      </c>
      <c r="F161" s="88">
        <v>58341.440000000002</v>
      </c>
      <c r="G161" s="88">
        <v>3397.88</v>
      </c>
      <c r="H161" s="88">
        <v>0</v>
      </c>
      <c r="I161" s="88">
        <v>14452.396000000001</v>
      </c>
      <c r="J161" s="88">
        <v>0</v>
      </c>
      <c r="K161" s="88">
        <v>53.569000000000003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115650000000</v>
      </c>
      <c r="C162" s="88">
        <v>118233.194</v>
      </c>
      <c r="D162" s="88" t="s">
        <v>585</v>
      </c>
      <c r="E162" s="88">
        <v>48247.487999999998</v>
      </c>
      <c r="F162" s="88">
        <v>51598.362999999998</v>
      </c>
      <c r="G162" s="88">
        <v>3397.88</v>
      </c>
      <c r="H162" s="88">
        <v>0</v>
      </c>
      <c r="I162" s="88">
        <v>14966.856</v>
      </c>
      <c r="J162" s="88">
        <v>0</v>
      </c>
      <c r="K162" s="88">
        <v>22.606999999999999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140202000000</v>
      </c>
      <c r="C163" s="88">
        <v>132372.51</v>
      </c>
      <c r="D163" s="88" t="s">
        <v>586</v>
      </c>
      <c r="E163" s="88">
        <v>48247.487999999998</v>
      </c>
      <c r="F163" s="88">
        <v>51598.362999999998</v>
      </c>
      <c r="G163" s="88">
        <v>3474.0709999999999</v>
      </c>
      <c r="H163" s="88">
        <v>0</v>
      </c>
      <c r="I163" s="88">
        <v>29041.493999999999</v>
      </c>
      <c r="J163" s="88">
        <v>0</v>
      </c>
      <c r="K163" s="88">
        <v>11.093999999999999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134671000000</v>
      </c>
      <c r="C164" s="88">
        <v>132164.726</v>
      </c>
      <c r="D164" s="88" t="s">
        <v>630</v>
      </c>
      <c r="E164" s="88">
        <v>48247.487999999998</v>
      </c>
      <c r="F164" s="88">
        <v>58341.440000000002</v>
      </c>
      <c r="G164" s="88">
        <v>3397.88</v>
      </c>
      <c r="H164" s="88">
        <v>0</v>
      </c>
      <c r="I164" s="88">
        <v>22157.992999999999</v>
      </c>
      <c r="J164" s="88">
        <v>0</v>
      </c>
      <c r="K164" s="88">
        <v>19.923999999999999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154813000000</v>
      </c>
      <c r="C165" s="88">
        <v>148304.38200000001</v>
      </c>
      <c r="D165" s="88" t="s">
        <v>575</v>
      </c>
      <c r="E165" s="88">
        <v>48247.487999999998</v>
      </c>
      <c r="F165" s="88">
        <v>50956.165999999997</v>
      </c>
      <c r="G165" s="88">
        <v>3819.3449999999998</v>
      </c>
      <c r="H165" s="88">
        <v>0</v>
      </c>
      <c r="I165" s="88">
        <v>45272.942999999999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174995000000</v>
      </c>
      <c r="C166" s="88">
        <v>180388.20499999999</v>
      </c>
      <c r="D166" s="88" t="s">
        <v>587</v>
      </c>
      <c r="E166" s="88">
        <v>48247.487999999998</v>
      </c>
      <c r="F166" s="88">
        <v>50956.165999999997</v>
      </c>
      <c r="G166" s="88">
        <v>6795.5410000000002</v>
      </c>
      <c r="H166" s="88">
        <v>0</v>
      </c>
      <c r="I166" s="88">
        <v>74380.570000000007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178220000000</v>
      </c>
      <c r="C167" s="88">
        <v>187233.50399999999</v>
      </c>
      <c r="D167" s="88" t="s">
        <v>631</v>
      </c>
      <c r="E167" s="88">
        <v>48247.487999999998</v>
      </c>
      <c r="F167" s="88">
        <v>50956.165999999997</v>
      </c>
      <c r="G167" s="88">
        <v>7814.0290000000005</v>
      </c>
      <c r="H167" s="88">
        <v>0</v>
      </c>
      <c r="I167" s="88">
        <v>80207.381999999998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192801000000</v>
      </c>
      <c r="C168" s="88">
        <v>186767.182</v>
      </c>
      <c r="D168" s="88" t="s">
        <v>588</v>
      </c>
      <c r="E168" s="88">
        <v>48247.487999999998</v>
      </c>
      <c r="F168" s="88">
        <v>50956.165999999997</v>
      </c>
      <c r="G168" s="88">
        <v>7274.5780000000004</v>
      </c>
      <c r="H168" s="88">
        <v>0</v>
      </c>
      <c r="I168" s="88">
        <v>80280.509999999995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155666000000</v>
      </c>
      <c r="C169" s="88">
        <v>157513.31099999999</v>
      </c>
      <c r="D169" s="88" t="s">
        <v>589</v>
      </c>
      <c r="E169" s="88">
        <v>48247.487999999998</v>
      </c>
      <c r="F169" s="88">
        <v>50956.165999999997</v>
      </c>
      <c r="G169" s="88">
        <v>5789.7669999999998</v>
      </c>
      <c r="H169" s="88">
        <v>0</v>
      </c>
      <c r="I169" s="88">
        <v>52511.45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147075000000</v>
      </c>
      <c r="C170" s="88">
        <v>143436.71799999999</v>
      </c>
      <c r="D170" s="88" t="s">
        <v>683</v>
      </c>
      <c r="E170" s="88">
        <v>48247.487999999998</v>
      </c>
      <c r="F170" s="88">
        <v>51598.362999999998</v>
      </c>
      <c r="G170" s="88">
        <v>4708.8379999999997</v>
      </c>
      <c r="H170" s="88">
        <v>0</v>
      </c>
      <c r="I170" s="88">
        <v>38873.588000000003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134426000000</v>
      </c>
      <c r="C171" s="88">
        <v>134673.62599999999</v>
      </c>
      <c r="D171" s="88" t="s">
        <v>632</v>
      </c>
      <c r="E171" s="88">
        <v>48247.487999999998</v>
      </c>
      <c r="F171" s="88">
        <v>51598.362999999998</v>
      </c>
      <c r="G171" s="88">
        <v>3895.1770000000001</v>
      </c>
      <c r="H171" s="88">
        <v>0</v>
      </c>
      <c r="I171" s="88">
        <v>30923.256000000001</v>
      </c>
      <c r="J171" s="88">
        <v>0</v>
      </c>
      <c r="K171" s="88">
        <v>9.3420000000000005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124355000000</v>
      </c>
      <c r="C172" s="88">
        <v>116132.88499999999</v>
      </c>
      <c r="D172" s="88" t="s">
        <v>590</v>
      </c>
      <c r="E172" s="88">
        <v>48247.487999999998</v>
      </c>
      <c r="F172" s="88">
        <v>58341.440000000002</v>
      </c>
      <c r="G172" s="88">
        <v>3397.88</v>
      </c>
      <c r="H172" s="88">
        <v>0</v>
      </c>
      <c r="I172" s="88">
        <v>6101.7629999999999</v>
      </c>
      <c r="J172" s="88">
        <v>0</v>
      </c>
      <c r="K172" s="88">
        <v>44.313000000000002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1780710000000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115650000000</v>
      </c>
      <c r="C175" s="88">
        <v>116132.88499999999</v>
      </c>
      <c r="D175" s="88"/>
      <c r="E175" s="88">
        <v>48247.487999999998</v>
      </c>
      <c r="F175" s="88">
        <v>50956.165999999997</v>
      </c>
      <c r="G175" s="88">
        <v>3397.88</v>
      </c>
      <c r="H175" s="88">
        <v>0</v>
      </c>
      <c r="I175" s="88">
        <v>6101.7629999999999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192801000000</v>
      </c>
      <c r="C176" s="88">
        <v>187233.50399999999</v>
      </c>
      <c r="D176" s="88"/>
      <c r="E176" s="88">
        <v>48247.487999999998</v>
      </c>
      <c r="F176" s="88">
        <v>58341.440000000002</v>
      </c>
      <c r="G176" s="88">
        <v>7814.0290000000005</v>
      </c>
      <c r="H176" s="88">
        <v>0</v>
      </c>
      <c r="I176" s="88">
        <v>80280.509999999995</v>
      </c>
      <c r="J176" s="88">
        <v>0</v>
      </c>
      <c r="K176" s="88">
        <v>53.569000000000003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39381.910000000003</v>
      </c>
      <c r="C179" s="88">
        <v>7509.79</v>
      </c>
      <c r="D179" s="88">
        <v>0</v>
      </c>
      <c r="E179" s="88">
        <v>46891.7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7.9</v>
      </c>
      <c r="C180" s="88">
        <v>1.51</v>
      </c>
      <c r="D180" s="88">
        <v>0</v>
      </c>
      <c r="E180" s="88">
        <v>9.41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7.9</v>
      </c>
      <c r="C181" s="88">
        <v>1.51</v>
      </c>
      <c r="D181" s="88">
        <v>0</v>
      </c>
      <c r="E181" s="88">
        <v>9.41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2169.96</v>
      </c>
      <c r="C2" s="88">
        <v>435.54</v>
      </c>
      <c r="D2" s="88">
        <v>435.54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2169.96</v>
      </c>
      <c r="C3" s="88">
        <v>435.54</v>
      </c>
      <c r="D3" s="88">
        <v>435.54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6107.03</v>
      </c>
      <c r="C4" s="88">
        <v>1225.77</v>
      </c>
      <c r="D4" s="88">
        <v>1225.77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6107.03</v>
      </c>
      <c r="C5" s="88">
        <v>1225.77</v>
      </c>
      <c r="D5" s="88">
        <v>1225.77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453.08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216.17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75.48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0.78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37.89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1678.99</v>
      </c>
      <c r="C28" s="88">
        <v>490.97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225119.56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109879.73</v>
      </c>
      <c r="D106" s="88">
        <v>87756.02</v>
      </c>
      <c r="E106" s="88">
        <v>22123.71</v>
      </c>
      <c r="F106" s="88">
        <v>0.8</v>
      </c>
      <c r="G106" s="88">
        <v>4.1399999999999997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129691.98</v>
      </c>
      <c r="D107" s="88">
        <v>103579.18</v>
      </c>
      <c r="E107" s="88">
        <v>26112.799999999999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129785.87</v>
      </c>
      <c r="D108" s="88">
        <v>103654.17</v>
      </c>
      <c r="E108" s="88">
        <v>26131.7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34787.480000000003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38081.769999999997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36158.17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6282.89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8769.31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5408.93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11796.93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8790.2099999999991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10809.88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7889.72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13562.85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9543.09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10195.459999999999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8913.64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14381.37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18167.18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16631.45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16623.87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6.64</v>
      </c>
      <c r="F131" s="88">
        <v>12452.51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7.83</v>
      </c>
      <c r="F132" s="88">
        <v>14697.8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7.84</v>
      </c>
      <c r="F133" s="88">
        <v>14708.44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1312.52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38479.2952</v>
      </c>
      <c r="C143" s="88">
        <v>62.5989</v>
      </c>
      <c r="D143" s="88">
        <v>149.9332</v>
      </c>
      <c r="E143" s="88">
        <v>0</v>
      </c>
      <c r="F143" s="88">
        <v>5.9999999999999995E-4</v>
      </c>
      <c r="G143" s="88">
        <v>155876.3976</v>
      </c>
      <c r="H143" s="88">
        <v>16031.966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33367.314200000001</v>
      </c>
      <c r="C144" s="88">
        <v>55.336399999999998</v>
      </c>
      <c r="D144" s="88">
        <v>135.71799999999999</v>
      </c>
      <c r="E144" s="88">
        <v>0</v>
      </c>
      <c r="F144" s="88">
        <v>5.0000000000000001E-4</v>
      </c>
      <c r="G144" s="88">
        <v>141105.57260000001</v>
      </c>
      <c r="H144" s="88">
        <v>14005.478999999999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38283.977500000001</v>
      </c>
      <c r="C145" s="88">
        <v>64.398700000000005</v>
      </c>
      <c r="D145" s="88">
        <v>160.63380000000001</v>
      </c>
      <c r="E145" s="88">
        <v>0</v>
      </c>
      <c r="F145" s="88">
        <v>5.9999999999999995E-4</v>
      </c>
      <c r="G145" s="88">
        <v>167016.8535</v>
      </c>
      <c r="H145" s="88">
        <v>16158.304599999999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34558.7287</v>
      </c>
      <c r="C146" s="88">
        <v>59.400599999999997</v>
      </c>
      <c r="D146" s="88">
        <v>151.86750000000001</v>
      </c>
      <c r="E146" s="88">
        <v>0</v>
      </c>
      <c r="F146" s="88">
        <v>5.9999999999999995E-4</v>
      </c>
      <c r="G146" s="88">
        <v>157911.01300000001</v>
      </c>
      <c r="H146" s="88">
        <v>14710.409900000001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39890.371299999999</v>
      </c>
      <c r="C147" s="88">
        <v>69.636300000000006</v>
      </c>
      <c r="D147" s="88">
        <v>181.09700000000001</v>
      </c>
      <c r="E147" s="88">
        <v>0</v>
      </c>
      <c r="F147" s="88">
        <v>6.9999999999999999E-4</v>
      </c>
      <c r="G147" s="88">
        <v>188310.7409</v>
      </c>
      <c r="H147" s="88">
        <v>17085.005300000001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43376.572500000002</v>
      </c>
      <c r="C148" s="88">
        <v>75.941599999999994</v>
      </c>
      <c r="D148" s="88">
        <v>198.11150000000001</v>
      </c>
      <c r="E148" s="88">
        <v>0</v>
      </c>
      <c r="F148" s="88">
        <v>8.0000000000000004E-4</v>
      </c>
      <c r="G148" s="88">
        <v>206004.39249999999</v>
      </c>
      <c r="H148" s="88">
        <v>18599.664499999999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45084.6031</v>
      </c>
      <c r="C149" s="88">
        <v>78.973600000000005</v>
      </c>
      <c r="D149" s="88">
        <v>206.1379</v>
      </c>
      <c r="E149" s="88">
        <v>0</v>
      </c>
      <c r="F149" s="88">
        <v>8.0000000000000004E-4</v>
      </c>
      <c r="G149" s="88">
        <v>214350.85699999999</v>
      </c>
      <c r="H149" s="88">
        <v>19336.145100000002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47264.506999999998</v>
      </c>
      <c r="C150" s="88">
        <v>82.777000000000001</v>
      </c>
      <c r="D150" s="88">
        <v>216.02359999999999</v>
      </c>
      <c r="E150" s="88">
        <v>0</v>
      </c>
      <c r="F150" s="88">
        <v>8.0000000000000004E-4</v>
      </c>
      <c r="G150" s="88">
        <v>224630.2635</v>
      </c>
      <c r="H150" s="88">
        <v>20269.599300000002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39643.1103</v>
      </c>
      <c r="C151" s="88">
        <v>69.346000000000004</v>
      </c>
      <c r="D151" s="88">
        <v>180.73929999999999</v>
      </c>
      <c r="E151" s="88">
        <v>0</v>
      </c>
      <c r="F151" s="88">
        <v>6.9999999999999999E-4</v>
      </c>
      <c r="G151" s="88">
        <v>187939.71309999999</v>
      </c>
      <c r="H151" s="88">
        <v>16992.964899999999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36482.517599999999</v>
      </c>
      <c r="C152" s="88">
        <v>62.9161</v>
      </c>
      <c r="D152" s="88">
        <v>161.45160000000001</v>
      </c>
      <c r="E152" s="88">
        <v>0</v>
      </c>
      <c r="F152" s="88">
        <v>5.9999999999999995E-4</v>
      </c>
      <c r="G152" s="88">
        <v>167877.85740000001</v>
      </c>
      <c r="H152" s="88">
        <v>15549.777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35661.651299999998</v>
      </c>
      <c r="C153" s="88">
        <v>59.835500000000003</v>
      </c>
      <c r="D153" s="88">
        <v>148.8074</v>
      </c>
      <c r="E153" s="88">
        <v>0</v>
      </c>
      <c r="F153" s="88">
        <v>5.9999999999999995E-4</v>
      </c>
      <c r="G153" s="88">
        <v>154719.49040000001</v>
      </c>
      <c r="H153" s="88">
        <v>15036.590200000001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37412.185700000002</v>
      </c>
      <c r="C154" s="88">
        <v>60.946300000000001</v>
      </c>
      <c r="D154" s="88">
        <v>146.227</v>
      </c>
      <c r="E154" s="88">
        <v>0</v>
      </c>
      <c r="F154" s="88">
        <v>5.9999999999999995E-4</v>
      </c>
      <c r="G154" s="88">
        <v>152023.88800000001</v>
      </c>
      <c r="H154" s="88">
        <v>15595.5535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469504.8346</v>
      </c>
      <c r="C156" s="88">
        <v>802.1069</v>
      </c>
      <c r="D156" s="88">
        <v>2036.7479000000001</v>
      </c>
      <c r="E156" s="88">
        <v>0</v>
      </c>
      <c r="F156" s="88">
        <v>8.0000000000000002E-3</v>
      </c>
      <c r="G156" s="89">
        <v>2117770</v>
      </c>
      <c r="H156" s="88">
        <v>199371.45929999999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33367.314200000001</v>
      </c>
      <c r="C157" s="88">
        <v>55.336399999999998</v>
      </c>
      <c r="D157" s="88">
        <v>135.71799999999999</v>
      </c>
      <c r="E157" s="88">
        <v>0</v>
      </c>
      <c r="F157" s="88">
        <v>5.0000000000000001E-4</v>
      </c>
      <c r="G157" s="88">
        <v>141105.57260000001</v>
      </c>
      <c r="H157" s="88">
        <v>14005.478999999999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47264.506999999998</v>
      </c>
      <c r="C158" s="88">
        <v>82.777000000000001</v>
      </c>
      <c r="D158" s="88">
        <v>216.02359999999999</v>
      </c>
      <c r="E158" s="88">
        <v>0</v>
      </c>
      <c r="F158" s="88">
        <v>8.0000000000000004E-4</v>
      </c>
      <c r="G158" s="88">
        <v>224630.2635</v>
      </c>
      <c r="H158" s="88">
        <v>20269.599300000002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123581000000</v>
      </c>
      <c r="C161" s="88">
        <v>112250.912</v>
      </c>
      <c r="D161" s="88" t="s">
        <v>684</v>
      </c>
      <c r="E161" s="88">
        <v>48247.487999999998</v>
      </c>
      <c r="F161" s="88">
        <v>50956.165999999997</v>
      </c>
      <c r="G161" s="88">
        <v>4259.018</v>
      </c>
      <c r="H161" s="88">
        <v>0</v>
      </c>
      <c r="I161" s="88">
        <v>8778.5400000000009</v>
      </c>
      <c r="J161" s="88">
        <v>0</v>
      </c>
      <c r="K161" s="88">
        <v>9.6999999999999993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111870000000</v>
      </c>
      <c r="C162" s="88">
        <v>120701.588</v>
      </c>
      <c r="D162" s="88" t="s">
        <v>685</v>
      </c>
      <c r="E162" s="88">
        <v>48247.487999999998</v>
      </c>
      <c r="F162" s="88">
        <v>50956.165999999997</v>
      </c>
      <c r="G162" s="88">
        <v>4403.3050000000003</v>
      </c>
      <c r="H162" s="88">
        <v>0</v>
      </c>
      <c r="I162" s="88">
        <v>17086.188999999998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132413000000</v>
      </c>
      <c r="C163" s="88">
        <v>122862.933</v>
      </c>
      <c r="D163" s="88" t="s">
        <v>591</v>
      </c>
      <c r="E163" s="88">
        <v>48247.487999999998</v>
      </c>
      <c r="F163" s="88">
        <v>51598.362999999998</v>
      </c>
      <c r="G163" s="88">
        <v>4755.884</v>
      </c>
      <c r="H163" s="88">
        <v>0</v>
      </c>
      <c r="I163" s="88">
        <v>18252.758000000002</v>
      </c>
      <c r="J163" s="88">
        <v>0</v>
      </c>
      <c r="K163" s="88">
        <v>8.44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125194000000</v>
      </c>
      <c r="C164" s="88">
        <v>134734.73199999999</v>
      </c>
      <c r="D164" s="88" t="s">
        <v>592</v>
      </c>
      <c r="E164" s="88">
        <v>48247.487999999998</v>
      </c>
      <c r="F164" s="88">
        <v>50956.165999999997</v>
      </c>
      <c r="G164" s="88">
        <v>5735.2209999999995</v>
      </c>
      <c r="H164" s="88">
        <v>0</v>
      </c>
      <c r="I164" s="88">
        <v>29787.417000000001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149295000000</v>
      </c>
      <c r="C165" s="88">
        <v>149900.239</v>
      </c>
      <c r="D165" s="88" t="s">
        <v>575</v>
      </c>
      <c r="E165" s="88">
        <v>48247.487999999998</v>
      </c>
      <c r="F165" s="88">
        <v>50956.165999999997</v>
      </c>
      <c r="G165" s="88">
        <v>8191.5169999999998</v>
      </c>
      <c r="H165" s="88">
        <v>0</v>
      </c>
      <c r="I165" s="88">
        <v>42496.627999999997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163323000000</v>
      </c>
      <c r="C166" s="88">
        <v>165172.60399999999</v>
      </c>
      <c r="D166" s="88" t="s">
        <v>593</v>
      </c>
      <c r="E166" s="88">
        <v>48247.487999999998</v>
      </c>
      <c r="F166" s="88">
        <v>50956.165999999997</v>
      </c>
      <c r="G166" s="88">
        <v>10923.661</v>
      </c>
      <c r="H166" s="88">
        <v>0</v>
      </c>
      <c r="I166" s="88">
        <v>55036.849000000002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169940000000</v>
      </c>
      <c r="C167" s="88">
        <v>174831.791</v>
      </c>
      <c r="D167" s="88" t="s">
        <v>544</v>
      </c>
      <c r="E167" s="88">
        <v>48247.487999999998</v>
      </c>
      <c r="F167" s="88">
        <v>50956.165999999997</v>
      </c>
      <c r="G167" s="88">
        <v>13074.382</v>
      </c>
      <c r="H167" s="88">
        <v>0</v>
      </c>
      <c r="I167" s="88">
        <v>62545.313999999998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178090000000</v>
      </c>
      <c r="C168" s="88">
        <v>171384.076</v>
      </c>
      <c r="D168" s="88" t="s">
        <v>686</v>
      </c>
      <c r="E168" s="88">
        <v>48247.487999999998</v>
      </c>
      <c r="F168" s="88">
        <v>50956.165999999997</v>
      </c>
      <c r="G168" s="88">
        <v>10884.887000000001</v>
      </c>
      <c r="H168" s="88">
        <v>0</v>
      </c>
      <c r="I168" s="88">
        <v>61287.093999999997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149001000000</v>
      </c>
      <c r="C169" s="88">
        <v>152963.671</v>
      </c>
      <c r="D169" s="88" t="s">
        <v>594</v>
      </c>
      <c r="E169" s="88">
        <v>48247.487999999998</v>
      </c>
      <c r="F169" s="88">
        <v>51598.362999999998</v>
      </c>
      <c r="G169" s="88">
        <v>6971.6329999999998</v>
      </c>
      <c r="H169" s="88">
        <v>0</v>
      </c>
      <c r="I169" s="88">
        <v>46137.745999999999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133096000000</v>
      </c>
      <c r="C170" s="88">
        <v>136739.49900000001</v>
      </c>
      <c r="D170" s="88" t="s">
        <v>595</v>
      </c>
      <c r="E170" s="88">
        <v>48247.487999999998</v>
      </c>
      <c r="F170" s="88">
        <v>50956.165999999997</v>
      </c>
      <c r="G170" s="88">
        <v>5356.6469999999999</v>
      </c>
      <c r="H170" s="88">
        <v>0</v>
      </c>
      <c r="I170" s="88">
        <v>32170.758000000002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122663000000</v>
      </c>
      <c r="C171" s="88">
        <v>119226.287</v>
      </c>
      <c r="D171" s="88" t="s">
        <v>596</v>
      </c>
      <c r="E171" s="88">
        <v>48247.487999999998</v>
      </c>
      <c r="F171" s="88">
        <v>51598.362999999998</v>
      </c>
      <c r="G171" s="88">
        <v>4830.7169999999996</v>
      </c>
      <c r="H171" s="88">
        <v>0</v>
      </c>
      <c r="I171" s="88">
        <v>14541.278</v>
      </c>
      <c r="J171" s="88">
        <v>0</v>
      </c>
      <c r="K171" s="88">
        <v>8.44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120526000000</v>
      </c>
      <c r="C172" s="88">
        <v>111675.386</v>
      </c>
      <c r="D172" s="88" t="s">
        <v>578</v>
      </c>
      <c r="E172" s="88">
        <v>48247.487999999998</v>
      </c>
      <c r="F172" s="88">
        <v>51598.362999999998</v>
      </c>
      <c r="G172" s="88">
        <v>4616.9520000000002</v>
      </c>
      <c r="H172" s="88">
        <v>0</v>
      </c>
      <c r="I172" s="88">
        <v>7198.0190000000002</v>
      </c>
      <c r="J172" s="88">
        <v>0</v>
      </c>
      <c r="K172" s="88">
        <v>14.563000000000001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1678990000000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111870000000</v>
      </c>
      <c r="C175" s="88">
        <v>111675.386</v>
      </c>
      <c r="D175" s="88"/>
      <c r="E175" s="88">
        <v>48247.487999999998</v>
      </c>
      <c r="F175" s="88">
        <v>50956.165999999997</v>
      </c>
      <c r="G175" s="88">
        <v>4259.018</v>
      </c>
      <c r="H175" s="88">
        <v>0</v>
      </c>
      <c r="I175" s="88">
        <v>7198.0190000000002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178090000000</v>
      </c>
      <c r="C176" s="88">
        <v>174831.791</v>
      </c>
      <c r="D176" s="88"/>
      <c r="E176" s="88">
        <v>48247.487999999998</v>
      </c>
      <c r="F176" s="88">
        <v>51598.362999999998</v>
      </c>
      <c r="G176" s="88">
        <v>13074.382</v>
      </c>
      <c r="H176" s="88">
        <v>0</v>
      </c>
      <c r="I176" s="88">
        <v>62545.313999999998</v>
      </c>
      <c r="J176" s="88">
        <v>0</v>
      </c>
      <c r="K176" s="88">
        <v>14.563000000000001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17415.2</v>
      </c>
      <c r="C179" s="88">
        <v>3385.85</v>
      </c>
      <c r="D179" s="88">
        <v>0</v>
      </c>
      <c r="E179" s="88">
        <v>20801.05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3.5</v>
      </c>
      <c r="C180" s="88">
        <v>0.68</v>
      </c>
      <c r="D180" s="88">
        <v>0</v>
      </c>
      <c r="E180" s="88">
        <v>4.18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3.5</v>
      </c>
      <c r="C181" s="88">
        <v>0.68</v>
      </c>
      <c r="D181" s="88">
        <v>0</v>
      </c>
      <c r="E181" s="88">
        <v>4.18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2374.61</v>
      </c>
      <c r="C2" s="88">
        <v>476.62</v>
      </c>
      <c r="D2" s="88">
        <v>476.62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2374.61</v>
      </c>
      <c r="C3" s="88">
        <v>476.62</v>
      </c>
      <c r="D3" s="88">
        <v>476.62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3601.96</v>
      </c>
      <c r="C4" s="88">
        <v>722.97</v>
      </c>
      <c r="D4" s="88">
        <v>722.97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3601.96</v>
      </c>
      <c r="C5" s="88">
        <v>722.97</v>
      </c>
      <c r="D5" s="88">
        <v>722.97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782.47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101.33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63.3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0.99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40.020000000000003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1552.13</v>
      </c>
      <c r="C28" s="88">
        <v>822.49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261860.9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99280.82</v>
      </c>
      <c r="D106" s="88">
        <v>79291.149999999994</v>
      </c>
      <c r="E106" s="88">
        <v>19989.669999999998</v>
      </c>
      <c r="F106" s="88">
        <v>0.8</v>
      </c>
      <c r="G106" s="88">
        <v>4.1399999999999997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129748.85</v>
      </c>
      <c r="D107" s="88">
        <v>103624.6</v>
      </c>
      <c r="E107" s="88">
        <v>26124.25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129455.85</v>
      </c>
      <c r="D108" s="88">
        <v>103390.59</v>
      </c>
      <c r="E108" s="88">
        <v>26065.25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34137.879999999997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45744.46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44565.35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12580.06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8999.73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5141.88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11696.31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15916.77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11315.24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8132.33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13713.53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16026.37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10846.64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8762.42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14407.43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17959.849999999999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15129.17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15156.51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</v>
      </c>
      <c r="F131" s="88">
        <v>11251.35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7.84</v>
      </c>
      <c r="F132" s="88">
        <v>14704.25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7.82</v>
      </c>
      <c r="F133" s="88">
        <v>14671.04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1526.74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13353.820100000001</v>
      </c>
      <c r="C143" s="88">
        <v>16.2486</v>
      </c>
      <c r="D143" s="88">
        <v>26.406400000000001</v>
      </c>
      <c r="E143" s="88">
        <v>0</v>
      </c>
      <c r="F143" s="88">
        <v>1E-4</v>
      </c>
      <c r="G143" s="88">
        <v>348544.2463</v>
      </c>
      <c r="H143" s="88">
        <v>5063.7848000000004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10387.561900000001</v>
      </c>
      <c r="C144" s="88">
        <v>13.163</v>
      </c>
      <c r="D144" s="88">
        <v>23.884499999999999</v>
      </c>
      <c r="E144" s="88">
        <v>0</v>
      </c>
      <c r="F144" s="88">
        <v>1E-4</v>
      </c>
      <c r="G144" s="88">
        <v>315373.21090000001</v>
      </c>
      <c r="H144" s="88">
        <v>3995.0655000000002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11364.5409</v>
      </c>
      <c r="C145" s="88">
        <v>14.6936</v>
      </c>
      <c r="D145" s="88">
        <v>27.999199999999998</v>
      </c>
      <c r="E145" s="88">
        <v>0</v>
      </c>
      <c r="F145" s="88">
        <v>1E-4</v>
      </c>
      <c r="G145" s="88">
        <v>369759.54359999998</v>
      </c>
      <c r="H145" s="88">
        <v>4402.152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9308.3631999999998</v>
      </c>
      <c r="C146" s="88">
        <v>12.4602</v>
      </c>
      <c r="D146" s="88">
        <v>25.647300000000001</v>
      </c>
      <c r="E146" s="88">
        <v>0</v>
      </c>
      <c r="F146" s="88">
        <v>1E-4</v>
      </c>
      <c r="G146" s="88">
        <v>338774.74660000001</v>
      </c>
      <c r="H146" s="88">
        <v>3651.1986000000002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8280.3019000000004</v>
      </c>
      <c r="C147" s="88">
        <v>12.007400000000001</v>
      </c>
      <c r="D147" s="88">
        <v>28.7104</v>
      </c>
      <c r="E147" s="88">
        <v>0</v>
      </c>
      <c r="F147" s="88">
        <v>1E-4</v>
      </c>
      <c r="G147" s="88">
        <v>379381.21509999997</v>
      </c>
      <c r="H147" s="88">
        <v>3346.8391999999999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7770.9773999999998</v>
      </c>
      <c r="C148" s="88">
        <v>11.700100000000001</v>
      </c>
      <c r="D148" s="88">
        <v>29.6983</v>
      </c>
      <c r="E148" s="88">
        <v>0</v>
      </c>
      <c r="F148" s="88">
        <v>1E-4</v>
      </c>
      <c r="G148" s="88">
        <v>392488.41450000001</v>
      </c>
      <c r="H148" s="88">
        <v>3187.1671000000001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7388.3771999999999</v>
      </c>
      <c r="C149" s="88">
        <v>11.475300000000001</v>
      </c>
      <c r="D149" s="88">
        <v>30.4785</v>
      </c>
      <c r="E149" s="88">
        <v>0</v>
      </c>
      <c r="F149" s="88">
        <v>1E-4</v>
      </c>
      <c r="G149" s="88">
        <v>402839.66729999997</v>
      </c>
      <c r="H149" s="88">
        <v>3067.8631999999998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7982.2727000000004</v>
      </c>
      <c r="C150" s="88">
        <v>12.4444</v>
      </c>
      <c r="D150" s="88">
        <v>33.226399999999998</v>
      </c>
      <c r="E150" s="88">
        <v>0</v>
      </c>
      <c r="F150" s="88">
        <v>1E-4</v>
      </c>
      <c r="G150" s="88">
        <v>439164.0624</v>
      </c>
      <c r="H150" s="88">
        <v>3319.4636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7961.9486999999999</v>
      </c>
      <c r="C151" s="88">
        <v>11.6999</v>
      </c>
      <c r="D151" s="88">
        <v>28.590900000000001</v>
      </c>
      <c r="E151" s="88">
        <v>0</v>
      </c>
      <c r="F151" s="88">
        <v>1E-4</v>
      </c>
      <c r="G151" s="88">
        <v>377820.32</v>
      </c>
      <c r="H151" s="88">
        <v>3234.6731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9329.5614999999998</v>
      </c>
      <c r="C152" s="88">
        <v>12.701700000000001</v>
      </c>
      <c r="D152" s="88">
        <v>27.066700000000001</v>
      </c>
      <c r="E152" s="88">
        <v>0</v>
      </c>
      <c r="F152" s="88">
        <v>1E-4</v>
      </c>
      <c r="G152" s="88">
        <v>357557.3358</v>
      </c>
      <c r="H152" s="88">
        <v>3682.3434000000002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11257.8544</v>
      </c>
      <c r="C153" s="88">
        <v>14.281499999999999</v>
      </c>
      <c r="D153" s="88">
        <v>25.985900000000001</v>
      </c>
      <c r="E153" s="88">
        <v>0</v>
      </c>
      <c r="F153" s="88">
        <v>1E-4</v>
      </c>
      <c r="G153" s="88">
        <v>343123.3861</v>
      </c>
      <c r="H153" s="88">
        <v>4331.4633999999996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13061.0674</v>
      </c>
      <c r="C154" s="88">
        <v>15.882899999999999</v>
      </c>
      <c r="D154" s="88">
        <v>25.767199999999999</v>
      </c>
      <c r="E154" s="88">
        <v>0</v>
      </c>
      <c r="F154" s="88">
        <v>1E-4</v>
      </c>
      <c r="G154" s="88">
        <v>340105.50199999998</v>
      </c>
      <c r="H154" s="88">
        <v>4951.7614999999996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117446.6471</v>
      </c>
      <c r="C156" s="88">
        <v>158.7587</v>
      </c>
      <c r="D156" s="88">
        <v>333.46170000000001</v>
      </c>
      <c r="E156" s="88">
        <v>0</v>
      </c>
      <c r="F156" s="88">
        <v>1.4E-3</v>
      </c>
      <c r="G156" s="89">
        <v>4404930</v>
      </c>
      <c r="H156" s="88">
        <v>46233.775500000003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7388.3771999999999</v>
      </c>
      <c r="C157" s="88">
        <v>11.475300000000001</v>
      </c>
      <c r="D157" s="88">
        <v>23.884499999999999</v>
      </c>
      <c r="E157" s="88">
        <v>0</v>
      </c>
      <c r="F157" s="88">
        <v>1E-4</v>
      </c>
      <c r="G157" s="88">
        <v>315373.21090000001</v>
      </c>
      <c r="H157" s="88">
        <v>3067.8631999999998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13353.820100000001</v>
      </c>
      <c r="C158" s="88">
        <v>16.2486</v>
      </c>
      <c r="D158" s="88">
        <v>33.226399999999998</v>
      </c>
      <c r="E158" s="88">
        <v>0</v>
      </c>
      <c r="F158" s="88">
        <v>1E-4</v>
      </c>
      <c r="G158" s="88">
        <v>439164.0624</v>
      </c>
      <c r="H158" s="88">
        <v>5063.7848000000004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122813000000</v>
      </c>
      <c r="C161" s="88">
        <v>110376.954</v>
      </c>
      <c r="D161" s="88" t="s">
        <v>687</v>
      </c>
      <c r="E161" s="88">
        <v>48247.487999999998</v>
      </c>
      <c r="F161" s="88">
        <v>58341.440000000002</v>
      </c>
      <c r="G161" s="88">
        <v>3497.5889999999999</v>
      </c>
      <c r="H161" s="88">
        <v>0</v>
      </c>
      <c r="I161" s="88">
        <v>0</v>
      </c>
      <c r="J161" s="88">
        <v>0</v>
      </c>
      <c r="K161" s="88">
        <v>290.43700000000001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111125000000</v>
      </c>
      <c r="C162" s="88">
        <v>115246.493</v>
      </c>
      <c r="D162" s="88" t="s">
        <v>542</v>
      </c>
      <c r="E162" s="88">
        <v>48247.487999999998</v>
      </c>
      <c r="F162" s="88">
        <v>51598.362999999998</v>
      </c>
      <c r="G162" s="88">
        <v>3497.5889999999999</v>
      </c>
      <c r="H162" s="88">
        <v>0</v>
      </c>
      <c r="I162" s="88">
        <v>11878.367</v>
      </c>
      <c r="J162" s="88">
        <v>0</v>
      </c>
      <c r="K162" s="88">
        <v>24.686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130289000000</v>
      </c>
      <c r="C163" s="88">
        <v>119746.432</v>
      </c>
      <c r="D163" s="88" t="s">
        <v>633</v>
      </c>
      <c r="E163" s="88">
        <v>48247.487999999998</v>
      </c>
      <c r="F163" s="88">
        <v>51598.362999999998</v>
      </c>
      <c r="G163" s="88">
        <v>3924.029</v>
      </c>
      <c r="H163" s="88">
        <v>0</v>
      </c>
      <c r="I163" s="88">
        <v>15966.523999999999</v>
      </c>
      <c r="J163" s="88">
        <v>0</v>
      </c>
      <c r="K163" s="88">
        <v>10.026999999999999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119371000000</v>
      </c>
      <c r="C164" s="88">
        <v>115996.429</v>
      </c>
      <c r="D164" s="88" t="s">
        <v>597</v>
      </c>
      <c r="E164" s="88">
        <v>48247.487999999998</v>
      </c>
      <c r="F164" s="88">
        <v>50956.165999999997</v>
      </c>
      <c r="G164" s="88">
        <v>3687.5720000000001</v>
      </c>
      <c r="H164" s="88">
        <v>0</v>
      </c>
      <c r="I164" s="88">
        <v>13096.763999999999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133679000000</v>
      </c>
      <c r="C165" s="88">
        <v>131204.302</v>
      </c>
      <c r="D165" s="88" t="s">
        <v>627</v>
      </c>
      <c r="E165" s="88">
        <v>48247.487999999998</v>
      </c>
      <c r="F165" s="88">
        <v>50956.165999999997</v>
      </c>
      <c r="G165" s="88">
        <v>3662.5329999999999</v>
      </c>
      <c r="H165" s="88">
        <v>0</v>
      </c>
      <c r="I165" s="88">
        <v>28329.675999999999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138298000000</v>
      </c>
      <c r="C166" s="88">
        <v>133579.261</v>
      </c>
      <c r="D166" s="88" t="s">
        <v>598</v>
      </c>
      <c r="E166" s="88">
        <v>48247.487999999998</v>
      </c>
      <c r="F166" s="88">
        <v>50956.165999999997</v>
      </c>
      <c r="G166" s="88">
        <v>4239.8310000000001</v>
      </c>
      <c r="H166" s="88">
        <v>0</v>
      </c>
      <c r="I166" s="88">
        <v>30127.337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141945000000</v>
      </c>
      <c r="C167" s="88">
        <v>145097.27900000001</v>
      </c>
      <c r="D167" s="88" t="s">
        <v>688</v>
      </c>
      <c r="E167" s="88">
        <v>48247.487999999998</v>
      </c>
      <c r="F167" s="88">
        <v>50956.165999999997</v>
      </c>
      <c r="G167" s="88">
        <v>4980.1570000000002</v>
      </c>
      <c r="H167" s="88">
        <v>0</v>
      </c>
      <c r="I167" s="88">
        <v>40905.029000000002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154744000000</v>
      </c>
      <c r="C168" s="88">
        <v>142635.56099999999</v>
      </c>
      <c r="D168" s="88" t="s">
        <v>689</v>
      </c>
      <c r="E168" s="88">
        <v>48247.487999999998</v>
      </c>
      <c r="F168" s="88">
        <v>50956.165999999997</v>
      </c>
      <c r="G168" s="88">
        <v>5213.3959999999997</v>
      </c>
      <c r="H168" s="88">
        <v>0</v>
      </c>
      <c r="I168" s="88">
        <v>38210.071000000004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133129000000</v>
      </c>
      <c r="C169" s="88">
        <v>140204.93299999999</v>
      </c>
      <c r="D169" s="88" t="s">
        <v>599</v>
      </c>
      <c r="E169" s="88">
        <v>48247.487999999998</v>
      </c>
      <c r="F169" s="88">
        <v>50956.165999999997</v>
      </c>
      <c r="G169" s="88">
        <v>4324.9639999999999</v>
      </c>
      <c r="H169" s="88">
        <v>0</v>
      </c>
      <c r="I169" s="88">
        <v>36667.875999999997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125989000000</v>
      </c>
      <c r="C170" s="88">
        <v>125423.34699999999</v>
      </c>
      <c r="D170" s="88" t="s">
        <v>600</v>
      </c>
      <c r="E170" s="88">
        <v>48247.487999999998</v>
      </c>
      <c r="F170" s="88">
        <v>51598.362999999998</v>
      </c>
      <c r="G170" s="88">
        <v>4153.7749999999996</v>
      </c>
      <c r="H170" s="88">
        <v>0</v>
      </c>
      <c r="I170" s="88">
        <v>21413.446</v>
      </c>
      <c r="J170" s="88">
        <v>0</v>
      </c>
      <c r="K170" s="88">
        <v>10.275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120903000000</v>
      </c>
      <c r="C171" s="88">
        <v>115832.367</v>
      </c>
      <c r="D171" s="88" t="s">
        <v>632</v>
      </c>
      <c r="E171" s="88">
        <v>48247.487999999998</v>
      </c>
      <c r="F171" s="88">
        <v>51598.362999999998</v>
      </c>
      <c r="G171" s="88">
        <v>3497.5889999999999</v>
      </c>
      <c r="H171" s="88">
        <v>0</v>
      </c>
      <c r="I171" s="88">
        <v>12469.545</v>
      </c>
      <c r="J171" s="88">
        <v>0</v>
      </c>
      <c r="K171" s="88">
        <v>19.381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119840000000</v>
      </c>
      <c r="C172" s="88">
        <v>110335.133</v>
      </c>
      <c r="D172" s="88" t="s">
        <v>690</v>
      </c>
      <c r="E172" s="88">
        <v>48247.487999999998</v>
      </c>
      <c r="F172" s="88">
        <v>58341.440000000002</v>
      </c>
      <c r="G172" s="88">
        <v>3497.5889999999999</v>
      </c>
      <c r="H172" s="88">
        <v>0</v>
      </c>
      <c r="I172" s="88">
        <v>0</v>
      </c>
      <c r="J172" s="88">
        <v>0</v>
      </c>
      <c r="K172" s="88">
        <v>248.61600000000001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1552130000000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111125000000</v>
      </c>
      <c r="C175" s="88">
        <v>110335.133</v>
      </c>
      <c r="D175" s="88"/>
      <c r="E175" s="88">
        <v>48247.487999999998</v>
      </c>
      <c r="F175" s="88">
        <v>50956.165999999997</v>
      </c>
      <c r="G175" s="88">
        <v>3497.5889999999999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154744000000</v>
      </c>
      <c r="C176" s="88">
        <v>145097.27900000001</v>
      </c>
      <c r="D176" s="88"/>
      <c r="E176" s="88">
        <v>48247.487999999998</v>
      </c>
      <c r="F176" s="88">
        <v>58341.440000000002</v>
      </c>
      <c r="G176" s="88">
        <v>5213.3959999999997</v>
      </c>
      <c r="H176" s="88">
        <v>0</v>
      </c>
      <c r="I176" s="88">
        <v>40905.029000000002</v>
      </c>
      <c r="J176" s="88">
        <v>0</v>
      </c>
      <c r="K176" s="88">
        <v>290.43700000000001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33749.040000000001</v>
      </c>
      <c r="C179" s="88">
        <v>6912.86</v>
      </c>
      <c r="D179" s="88">
        <v>0</v>
      </c>
      <c r="E179" s="88">
        <v>40661.89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6.77</v>
      </c>
      <c r="C180" s="88">
        <v>1.39</v>
      </c>
      <c r="D180" s="88">
        <v>0</v>
      </c>
      <c r="E180" s="88">
        <v>8.16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6.77</v>
      </c>
      <c r="C181" s="88">
        <v>1.39</v>
      </c>
      <c r="D181" s="88">
        <v>0</v>
      </c>
      <c r="E181" s="88">
        <v>8.16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2694.13</v>
      </c>
      <c r="C2" s="88">
        <v>540.75</v>
      </c>
      <c r="D2" s="88">
        <v>540.75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2694.13</v>
      </c>
      <c r="C3" s="88">
        <v>540.75</v>
      </c>
      <c r="D3" s="88">
        <v>540.75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7034.16</v>
      </c>
      <c r="C4" s="88">
        <v>1411.86</v>
      </c>
      <c r="D4" s="88">
        <v>1411.86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7034.16</v>
      </c>
      <c r="C5" s="88">
        <v>1411.86</v>
      </c>
      <c r="D5" s="88">
        <v>1411.86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985.5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212.81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66.92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1.27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41.08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1667.55</v>
      </c>
      <c r="C28" s="88">
        <v>1026.57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0.47699999999999998</v>
      </c>
      <c r="E55" s="88">
        <v>0.51400000000000001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0.47699999999999998</v>
      </c>
      <c r="E56" s="88">
        <v>0.51400000000000001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0.47699999999999998</v>
      </c>
      <c r="E57" s="88">
        <v>0.51400000000000001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0.47699999999999998</v>
      </c>
      <c r="E58" s="88">
        <v>0.51400000000000001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0.47699999999999998</v>
      </c>
      <c r="E59" s="88">
        <v>0.51400000000000001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0.47699999999999998</v>
      </c>
      <c r="E60" s="88">
        <v>0.51400000000000001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0.47699999999999998</v>
      </c>
      <c r="E61" s="88">
        <v>0.51400000000000001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0.47699999999999998</v>
      </c>
      <c r="E62" s="88">
        <v>0.51400000000000001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0.47699999999999998</v>
      </c>
      <c r="E63" s="88">
        <v>0.51400000000000001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0.47699999999999998</v>
      </c>
      <c r="E65" s="88">
        <v>0.51400000000000001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0.47699999999999998</v>
      </c>
      <c r="E67" s="88">
        <v>0.51400000000000001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0.47699999999999998</v>
      </c>
      <c r="E69" s="88">
        <v>0.51400000000000001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0.47699999999999998</v>
      </c>
      <c r="E71" s="88">
        <v>0.51400000000000001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0.47699999999999998</v>
      </c>
      <c r="E72" s="88">
        <v>0.51400000000000001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0.47699999999999998</v>
      </c>
      <c r="E73" s="88">
        <v>0.51400000000000001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0.47699999999999998</v>
      </c>
      <c r="E74" s="88">
        <v>0.51400000000000001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0.47699999999999998</v>
      </c>
      <c r="E75" s="88">
        <v>0.51400000000000001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0.47699999999999998</v>
      </c>
      <c r="E76" s="88">
        <v>0.51400000000000001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0.47699999999999998</v>
      </c>
      <c r="E77" s="88">
        <v>0.51400000000000001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0.47699999999999998</v>
      </c>
      <c r="E78" s="88">
        <v>0.51400000000000001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0.47699999999999998</v>
      </c>
      <c r="E79" s="88">
        <v>0.51400000000000001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0.47699999999999998</v>
      </c>
      <c r="E80" s="88">
        <v>0.51400000000000001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0.47699999999999998</v>
      </c>
      <c r="E81" s="88">
        <v>0.51400000000000001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0.47699999999999998</v>
      </c>
      <c r="E82" s="88">
        <v>0.51400000000000001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0.35099999999999998</v>
      </c>
      <c r="E83" s="88">
        <v>0.376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251475.16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122333.89</v>
      </c>
      <c r="D106" s="88">
        <v>90414.44</v>
      </c>
      <c r="E106" s="88">
        <v>31919.45</v>
      </c>
      <c r="F106" s="88">
        <v>0.74</v>
      </c>
      <c r="G106" s="88">
        <v>3.79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133512.44</v>
      </c>
      <c r="D107" s="88">
        <v>101784.94</v>
      </c>
      <c r="E107" s="88">
        <v>31727.5</v>
      </c>
      <c r="F107" s="88">
        <v>0.76</v>
      </c>
      <c r="G107" s="88">
        <v>3.92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138106.47</v>
      </c>
      <c r="D108" s="88">
        <v>105194.25</v>
      </c>
      <c r="E108" s="88">
        <v>32912.230000000003</v>
      </c>
      <c r="F108" s="88">
        <v>0.76</v>
      </c>
      <c r="G108" s="88">
        <v>3.92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38196.15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41867.96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42195.13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7732.02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9742.83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6458.37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12185.09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10464.89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11883.4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9106.43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13912.11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11129.36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11765.09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10102.870000000001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14860.59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34545.33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32903.43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32544.55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6.19</v>
      </c>
      <c r="F131" s="88">
        <v>11617.37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7.27</v>
      </c>
      <c r="F132" s="88">
        <v>13637.17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7.5</v>
      </c>
      <c r="F133" s="88">
        <v>14077.74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1466.18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55302.012900000002</v>
      </c>
      <c r="C143" s="88">
        <v>88.856200000000001</v>
      </c>
      <c r="D143" s="88">
        <v>231.97579999999999</v>
      </c>
      <c r="E143" s="88">
        <v>0</v>
      </c>
      <c r="F143" s="88">
        <v>6.9999999999999999E-4</v>
      </c>
      <c r="G143" s="88">
        <v>53388.093800000002</v>
      </c>
      <c r="H143" s="88">
        <v>22836.258999999998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47277.147799999999</v>
      </c>
      <c r="C144" s="88">
        <v>77.7059</v>
      </c>
      <c r="D144" s="88">
        <v>208.7663</v>
      </c>
      <c r="E144" s="88">
        <v>0</v>
      </c>
      <c r="F144" s="88">
        <v>5.9999999999999995E-4</v>
      </c>
      <c r="G144" s="88">
        <v>48049.4879</v>
      </c>
      <c r="H144" s="88">
        <v>19689.2006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51302.4326</v>
      </c>
      <c r="C145" s="88">
        <v>87.126000000000005</v>
      </c>
      <c r="D145" s="88">
        <v>243.35050000000001</v>
      </c>
      <c r="E145" s="88">
        <v>0</v>
      </c>
      <c r="F145" s="88">
        <v>6.9999999999999999E-4</v>
      </c>
      <c r="G145" s="88">
        <v>56013.883199999997</v>
      </c>
      <c r="H145" s="88">
        <v>21633.679400000001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44595.517800000001</v>
      </c>
      <c r="C146" s="88">
        <v>78.244</v>
      </c>
      <c r="D146" s="88">
        <v>226.5729</v>
      </c>
      <c r="E146" s="88">
        <v>0</v>
      </c>
      <c r="F146" s="88">
        <v>6.9999999999999999E-4</v>
      </c>
      <c r="G146" s="88">
        <v>52155.804199999999</v>
      </c>
      <c r="H146" s="88">
        <v>19045.261699999999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50179.2978</v>
      </c>
      <c r="C147" s="88">
        <v>90.2072</v>
      </c>
      <c r="D147" s="88">
        <v>267.92869999999999</v>
      </c>
      <c r="E147" s="88">
        <v>0</v>
      </c>
      <c r="F147" s="88">
        <v>8.0000000000000004E-4</v>
      </c>
      <c r="G147" s="88">
        <v>61678.713900000002</v>
      </c>
      <c r="H147" s="88">
        <v>21637.0357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57058.703999999998</v>
      </c>
      <c r="C148" s="88">
        <v>103.6778</v>
      </c>
      <c r="D148" s="88">
        <v>311.27600000000001</v>
      </c>
      <c r="E148" s="88">
        <v>0</v>
      </c>
      <c r="F148" s="88">
        <v>8.9999999999999998E-4</v>
      </c>
      <c r="G148" s="88">
        <v>71658.979399999997</v>
      </c>
      <c r="H148" s="88">
        <v>24708.904500000001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58584.130700000002</v>
      </c>
      <c r="C149" s="88">
        <v>106.509</v>
      </c>
      <c r="D149" s="88">
        <v>319.95389999999998</v>
      </c>
      <c r="E149" s="88">
        <v>0</v>
      </c>
      <c r="F149" s="88">
        <v>1E-3</v>
      </c>
      <c r="G149" s="88">
        <v>73656.791299999997</v>
      </c>
      <c r="H149" s="88">
        <v>25375.160199999998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61363.1708</v>
      </c>
      <c r="C150" s="88">
        <v>111.5371</v>
      </c>
      <c r="D150" s="88">
        <v>334.98570000000001</v>
      </c>
      <c r="E150" s="88">
        <v>0</v>
      </c>
      <c r="F150" s="88">
        <v>1E-3</v>
      </c>
      <c r="G150" s="88">
        <v>77117.236399999994</v>
      </c>
      <c r="H150" s="88">
        <v>26576.549900000002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50946.018900000003</v>
      </c>
      <c r="C151" s="88">
        <v>92.195400000000006</v>
      </c>
      <c r="D151" s="88">
        <v>275.67869999999999</v>
      </c>
      <c r="E151" s="88">
        <v>0</v>
      </c>
      <c r="F151" s="88">
        <v>8.0000000000000004E-4</v>
      </c>
      <c r="G151" s="88">
        <v>63463.6057</v>
      </c>
      <c r="H151" s="88">
        <v>22025.953000000001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47704.893100000001</v>
      </c>
      <c r="C152" s="88">
        <v>84.628799999999998</v>
      </c>
      <c r="D152" s="88">
        <v>247.94159999999999</v>
      </c>
      <c r="E152" s="88">
        <v>0</v>
      </c>
      <c r="F152" s="88">
        <v>8.0000000000000004E-4</v>
      </c>
      <c r="G152" s="88">
        <v>57076.066599999998</v>
      </c>
      <c r="H152" s="88">
        <v>20462.0278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47045.227299999999</v>
      </c>
      <c r="C153" s="88">
        <v>80.616399999999999</v>
      </c>
      <c r="D153" s="88">
        <v>227.4752</v>
      </c>
      <c r="E153" s="88">
        <v>0</v>
      </c>
      <c r="F153" s="88">
        <v>6.9999999999999999E-4</v>
      </c>
      <c r="G153" s="88">
        <v>52360.818099999997</v>
      </c>
      <c r="H153" s="88">
        <v>19907.338800000001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51928.943200000002</v>
      </c>
      <c r="C154" s="88">
        <v>84.805000000000007</v>
      </c>
      <c r="D154" s="88">
        <v>226.03039999999999</v>
      </c>
      <c r="E154" s="88">
        <v>0</v>
      </c>
      <c r="F154" s="88">
        <v>6.9999999999999999E-4</v>
      </c>
      <c r="G154" s="88">
        <v>52022.117299999998</v>
      </c>
      <c r="H154" s="88">
        <v>21574.234499999999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623287.49690000003</v>
      </c>
      <c r="C156" s="88">
        <v>1086.1088</v>
      </c>
      <c r="D156" s="88">
        <v>3121.9355999999998</v>
      </c>
      <c r="E156" s="88">
        <v>0</v>
      </c>
      <c r="F156" s="88">
        <v>9.4999999999999998E-3</v>
      </c>
      <c r="G156" s="88">
        <v>718641.59790000005</v>
      </c>
      <c r="H156" s="88">
        <v>265471.60499999998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44595.517800000001</v>
      </c>
      <c r="C157" s="88">
        <v>77.7059</v>
      </c>
      <c r="D157" s="88">
        <v>208.7663</v>
      </c>
      <c r="E157" s="88">
        <v>0</v>
      </c>
      <c r="F157" s="88">
        <v>5.9999999999999995E-4</v>
      </c>
      <c r="G157" s="88">
        <v>48049.4879</v>
      </c>
      <c r="H157" s="88">
        <v>19045.261699999999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61363.1708</v>
      </c>
      <c r="C158" s="88">
        <v>111.5371</v>
      </c>
      <c r="D158" s="88">
        <v>334.98570000000001</v>
      </c>
      <c r="E158" s="88">
        <v>0</v>
      </c>
      <c r="F158" s="88">
        <v>1E-3</v>
      </c>
      <c r="G158" s="88">
        <v>77117.236399999994</v>
      </c>
      <c r="H158" s="88">
        <v>26576.549900000002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123883000000</v>
      </c>
      <c r="C161" s="88">
        <v>110483.701</v>
      </c>
      <c r="D161" s="88" t="s">
        <v>691</v>
      </c>
      <c r="E161" s="88">
        <v>48247.487999999998</v>
      </c>
      <c r="F161" s="88">
        <v>58341.440000000002</v>
      </c>
      <c r="G161" s="88">
        <v>3386.1559999999999</v>
      </c>
      <c r="H161" s="88">
        <v>0</v>
      </c>
      <c r="I161" s="88">
        <v>0</v>
      </c>
      <c r="J161" s="88">
        <v>0</v>
      </c>
      <c r="K161" s="88">
        <v>508.61700000000002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111495000000</v>
      </c>
      <c r="C162" s="88">
        <v>110315.429</v>
      </c>
      <c r="D162" s="88" t="s">
        <v>692</v>
      </c>
      <c r="E162" s="88">
        <v>48247.487999999998</v>
      </c>
      <c r="F162" s="88">
        <v>58341.440000000002</v>
      </c>
      <c r="G162" s="88">
        <v>3386.1559999999999</v>
      </c>
      <c r="H162" s="88">
        <v>0</v>
      </c>
      <c r="I162" s="88">
        <v>0</v>
      </c>
      <c r="J162" s="88">
        <v>0</v>
      </c>
      <c r="K162" s="88">
        <v>340.34500000000003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129976000000</v>
      </c>
      <c r="C163" s="88">
        <v>123328.19100000001</v>
      </c>
      <c r="D163" s="88" t="s">
        <v>693</v>
      </c>
      <c r="E163" s="88">
        <v>48247.487999999998</v>
      </c>
      <c r="F163" s="88">
        <v>50956.165999999997</v>
      </c>
      <c r="G163" s="88">
        <v>3386.1559999999999</v>
      </c>
      <c r="H163" s="88">
        <v>0</v>
      </c>
      <c r="I163" s="88">
        <v>20729.79</v>
      </c>
      <c r="J163" s="88">
        <v>0</v>
      </c>
      <c r="K163" s="88">
        <v>8.5909999999999993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121024000000</v>
      </c>
      <c r="C164" s="88">
        <v>128938.08900000001</v>
      </c>
      <c r="D164" s="88" t="s">
        <v>601</v>
      </c>
      <c r="E164" s="88">
        <v>48247.487999999998</v>
      </c>
      <c r="F164" s="88">
        <v>58341.440000000002</v>
      </c>
      <c r="G164" s="88">
        <v>3386.1559999999999</v>
      </c>
      <c r="H164" s="88">
        <v>0</v>
      </c>
      <c r="I164" s="88">
        <v>18932.418000000001</v>
      </c>
      <c r="J164" s="88">
        <v>0</v>
      </c>
      <c r="K164" s="88">
        <v>30.587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143121000000</v>
      </c>
      <c r="C165" s="88">
        <v>148115.51199999999</v>
      </c>
      <c r="D165" s="88" t="s">
        <v>559</v>
      </c>
      <c r="E165" s="88">
        <v>48247.487999999998</v>
      </c>
      <c r="F165" s="88">
        <v>50956.165999999997</v>
      </c>
      <c r="G165" s="88">
        <v>4109.3069999999998</v>
      </c>
      <c r="H165" s="88">
        <v>0</v>
      </c>
      <c r="I165" s="88">
        <v>44794.110999999997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166279000000</v>
      </c>
      <c r="C166" s="88">
        <v>170854.307</v>
      </c>
      <c r="D166" s="88" t="s">
        <v>602</v>
      </c>
      <c r="E166" s="88">
        <v>48247.487999999998</v>
      </c>
      <c r="F166" s="88">
        <v>51598.362999999998</v>
      </c>
      <c r="G166" s="88">
        <v>5291.44</v>
      </c>
      <c r="H166" s="88">
        <v>0</v>
      </c>
      <c r="I166" s="88">
        <v>65708.576000000001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170915000000</v>
      </c>
      <c r="C167" s="88">
        <v>178176.31299999999</v>
      </c>
      <c r="D167" s="88" t="s">
        <v>544</v>
      </c>
      <c r="E167" s="88">
        <v>48247.487999999998</v>
      </c>
      <c r="F167" s="88">
        <v>50956.165999999997</v>
      </c>
      <c r="G167" s="88">
        <v>7973.6279999999997</v>
      </c>
      <c r="H167" s="88">
        <v>0</v>
      </c>
      <c r="I167" s="88">
        <v>70990.591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178945000000</v>
      </c>
      <c r="C168" s="88">
        <v>176469.443</v>
      </c>
      <c r="D168" s="88" t="s">
        <v>672</v>
      </c>
      <c r="E168" s="88">
        <v>48247.487999999998</v>
      </c>
      <c r="F168" s="88">
        <v>50956.165999999997</v>
      </c>
      <c r="G168" s="88">
        <v>6495.4380000000001</v>
      </c>
      <c r="H168" s="88">
        <v>0</v>
      </c>
      <c r="I168" s="88">
        <v>70761.910999999993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147263000000</v>
      </c>
      <c r="C169" s="88">
        <v>151631.75899999999</v>
      </c>
      <c r="D169" s="88" t="s">
        <v>694</v>
      </c>
      <c r="E169" s="88">
        <v>48247.487999999998</v>
      </c>
      <c r="F169" s="88">
        <v>51598.362999999998</v>
      </c>
      <c r="G169" s="88">
        <v>5069.1790000000001</v>
      </c>
      <c r="H169" s="88">
        <v>0</v>
      </c>
      <c r="I169" s="88">
        <v>46708.288999999997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132441000000</v>
      </c>
      <c r="C170" s="88">
        <v>140397.05600000001</v>
      </c>
      <c r="D170" s="88" t="s">
        <v>695</v>
      </c>
      <c r="E170" s="88">
        <v>48247.487999999998</v>
      </c>
      <c r="F170" s="88">
        <v>51598.362999999998</v>
      </c>
      <c r="G170" s="88">
        <v>4060.2179999999998</v>
      </c>
      <c r="H170" s="88">
        <v>0</v>
      </c>
      <c r="I170" s="88">
        <v>36480.917000000001</v>
      </c>
      <c r="J170" s="88">
        <v>0</v>
      </c>
      <c r="K170" s="88">
        <v>10.069000000000001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121499000000</v>
      </c>
      <c r="C171" s="88">
        <v>136105.16</v>
      </c>
      <c r="D171" s="88" t="s">
        <v>696</v>
      </c>
      <c r="E171" s="88">
        <v>48247.487999999998</v>
      </c>
      <c r="F171" s="88">
        <v>58341.440000000002</v>
      </c>
      <c r="G171" s="88">
        <v>3386.1559999999999</v>
      </c>
      <c r="H171" s="88">
        <v>0</v>
      </c>
      <c r="I171" s="88">
        <v>26111.166000000001</v>
      </c>
      <c r="J171" s="88">
        <v>0</v>
      </c>
      <c r="K171" s="88">
        <v>18.908999999999999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120713000000</v>
      </c>
      <c r="C172" s="88">
        <v>110416.94500000001</v>
      </c>
      <c r="D172" s="88" t="s">
        <v>697</v>
      </c>
      <c r="E172" s="88">
        <v>48247.487999999998</v>
      </c>
      <c r="F172" s="88">
        <v>58341.440000000002</v>
      </c>
      <c r="G172" s="88">
        <v>3386.1559999999999</v>
      </c>
      <c r="H172" s="88">
        <v>0</v>
      </c>
      <c r="I172" s="88">
        <v>0</v>
      </c>
      <c r="J172" s="88">
        <v>0</v>
      </c>
      <c r="K172" s="88">
        <v>441.86099999999999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1667550000000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111495000000</v>
      </c>
      <c r="C175" s="88">
        <v>110315.429</v>
      </c>
      <c r="D175" s="88"/>
      <c r="E175" s="88">
        <v>48247.487999999998</v>
      </c>
      <c r="F175" s="88">
        <v>50956.165999999997</v>
      </c>
      <c r="G175" s="88">
        <v>3386.1559999999999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178945000000</v>
      </c>
      <c r="C176" s="88">
        <v>178176.31299999999</v>
      </c>
      <c r="D176" s="88"/>
      <c r="E176" s="88">
        <v>48247.487999999998</v>
      </c>
      <c r="F176" s="88">
        <v>58341.440000000002</v>
      </c>
      <c r="G176" s="88">
        <v>7973.6279999999997</v>
      </c>
      <c r="H176" s="88">
        <v>0</v>
      </c>
      <c r="I176" s="88">
        <v>70990.591</v>
      </c>
      <c r="J176" s="88">
        <v>0</v>
      </c>
      <c r="K176" s="88">
        <v>508.61700000000002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40206.019999999997</v>
      </c>
      <c r="C179" s="88">
        <v>8555.43</v>
      </c>
      <c r="D179" s="88">
        <v>0</v>
      </c>
      <c r="E179" s="88">
        <v>48761.45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8.07</v>
      </c>
      <c r="C180" s="88">
        <v>1.72</v>
      </c>
      <c r="D180" s="88">
        <v>0</v>
      </c>
      <c r="E180" s="88">
        <v>9.7899999999999991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8.07</v>
      </c>
      <c r="C181" s="88">
        <v>1.72</v>
      </c>
      <c r="D181" s="88">
        <v>0</v>
      </c>
      <c r="E181" s="88">
        <v>9.7899999999999991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2318.77</v>
      </c>
      <c r="C2" s="88">
        <v>465.41</v>
      </c>
      <c r="D2" s="88">
        <v>465.41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2318.77</v>
      </c>
      <c r="C3" s="88">
        <v>465.41</v>
      </c>
      <c r="D3" s="88">
        <v>465.41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6102.76</v>
      </c>
      <c r="C4" s="88">
        <v>1224.92</v>
      </c>
      <c r="D4" s="88">
        <v>1224.92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6102.76</v>
      </c>
      <c r="C5" s="88">
        <v>1224.92</v>
      </c>
      <c r="D5" s="88">
        <v>1224.92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673.76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146.94999999999999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69.52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1.06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40.94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1604.07</v>
      </c>
      <c r="C28" s="88">
        <v>714.7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0.47699999999999998</v>
      </c>
      <c r="E55" s="88">
        <v>0.51400000000000001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0.47699999999999998</v>
      </c>
      <c r="E56" s="88">
        <v>0.51400000000000001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0.47699999999999998</v>
      </c>
      <c r="E57" s="88">
        <v>0.51400000000000001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0.47699999999999998</v>
      </c>
      <c r="E58" s="88">
        <v>0.51400000000000001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0.47699999999999998</v>
      </c>
      <c r="E59" s="88">
        <v>0.51400000000000001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0.47699999999999998</v>
      </c>
      <c r="E60" s="88">
        <v>0.51400000000000001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0.47699999999999998</v>
      </c>
      <c r="E61" s="88">
        <v>0.51400000000000001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0.47699999999999998</v>
      </c>
      <c r="E62" s="88">
        <v>0.51400000000000001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0.47699999999999998</v>
      </c>
      <c r="E63" s="88">
        <v>0.51400000000000001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0.47699999999999998</v>
      </c>
      <c r="E65" s="88">
        <v>0.51400000000000001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0.47699999999999998</v>
      </c>
      <c r="E67" s="88">
        <v>0.51400000000000001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0.47699999999999998</v>
      </c>
      <c r="E69" s="88">
        <v>0.51400000000000001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0.47699999999999998</v>
      </c>
      <c r="E71" s="88">
        <v>0.51400000000000001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0.47699999999999998</v>
      </c>
      <c r="E72" s="88">
        <v>0.51400000000000001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0.47699999999999998</v>
      </c>
      <c r="E73" s="88">
        <v>0.51400000000000001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0.47699999999999998</v>
      </c>
      <c r="E74" s="88">
        <v>0.51400000000000001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0.47699999999999998</v>
      </c>
      <c r="E75" s="88">
        <v>0.51400000000000001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0.47699999999999998</v>
      </c>
      <c r="E76" s="88">
        <v>0.51400000000000001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0.47699999999999998</v>
      </c>
      <c r="E77" s="88">
        <v>0.51400000000000001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0.47699999999999998</v>
      </c>
      <c r="E78" s="88">
        <v>0.51400000000000001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0.47699999999999998</v>
      </c>
      <c r="E79" s="88">
        <v>0.51400000000000001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0.47699999999999998</v>
      </c>
      <c r="E80" s="88">
        <v>0.51400000000000001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0.47699999999999998</v>
      </c>
      <c r="E81" s="88">
        <v>0.51400000000000001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0.47699999999999998</v>
      </c>
      <c r="E82" s="88">
        <v>0.51400000000000001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0.35099999999999998</v>
      </c>
      <c r="E83" s="88">
        <v>0.376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215626.41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105715.9</v>
      </c>
      <c r="D106" s="88">
        <v>84430.56</v>
      </c>
      <c r="E106" s="88">
        <v>21285.34</v>
      </c>
      <c r="F106" s="88">
        <v>0.8</v>
      </c>
      <c r="G106" s="88">
        <v>4.1399999999999997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126719.01</v>
      </c>
      <c r="D107" s="88">
        <v>101204.8</v>
      </c>
      <c r="E107" s="88">
        <v>25514.21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122000.83</v>
      </c>
      <c r="D108" s="88">
        <v>97436.61</v>
      </c>
      <c r="E108" s="88">
        <v>24564.23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34459.11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38516.980000000003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34579.199999999997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5850.25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8053.62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5000.75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11022.64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8384.52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10075.82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7434.9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12766.12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8914.57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9316.83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8121.88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13372.26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26980.62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25355.89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25720.240000000002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6.39</v>
      </c>
      <c r="F131" s="88">
        <v>11980.63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7.66</v>
      </c>
      <c r="F132" s="88">
        <v>14360.88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7.37</v>
      </c>
      <c r="F133" s="88">
        <v>13826.18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1257.17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41054.472999999998</v>
      </c>
      <c r="C143" s="88">
        <v>65.052400000000006</v>
      </c>
      <c r="D143" s="88">
        <v>150.57230000000001</v>
      </c>
      <c r="E143" s="88">
        <v>0</v>
      </c>
      <c r="F143" s="88">
        <v>5.9999999999999995E-4</v>
      </c>
      <c r="G143" s="88">
        <v>156527.8941</v>
      </c>
      <c r="H143" s="88">
        <v>16934.621599999999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35160.588600000003</v>
      </c>
      <c r="C144" s="88">
        <v>56.853200000000001</v>
      </c>
      <c r="D144" s="88">
        <v>135.12520000000001</v>
      </c>
      <c r="E144" s="88">
        <v>0</v>
      </c>
      <c r="F144" s="88">
        <v>5.0000000000000001E-4</v>
      </c>
      <c r="G144" s="88">
        <v>140478.79920000001</v>
      </c>
      <c r="H144" s="88">
        <v>14615.251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39030.269800000002</v>
      </c>
      <c r="C145" s="88">
        <v>64.759399999999999</v>
      </c>
      <c r="D145" s="88">
        <v>158.92240000000001</v>
      </c>
      <c r="E145" s="88">
        <v>0</v>
      </c>
      <c r="F145" s="88">
        <v>5.9999999999999995E-4</v>
      </c>
      <c r="G145" s="88">
        <v>165231.28719999999</v>
      </c>
      <c r="H145" s="88">
        <v>16385.524799999999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34513.184099999999</v>
      </c>
      <c r="C146" s="88">
        <v>58.7256</v>
      </c>
      <c r="D146" s="88">
        <v>148.4375</v>
      </c>
      <c r="E146" s="88">
        <v>0</v>
      </c>
      <c r="F146" s="88">
        <v>5.9999999999999995E-4</v>
      </c>
      <c r="G146" s="88">
        <v>154340.59969999999</v>
      </c>
      <c r="H146" s="88">
        <v>14632.4897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37283.0723</v>
      </c>
      <c r="C147" s="88">
        <v>64.359899999999996</v>
      </c>
      <c r="D147" s="88">
        <v>165.33670000000001</v>
      </c>
      <c r="E147" s="88">
        <v>0</v>
      </c>
      <c r="F147" s="88">
        <v>5.9999999999999995E-4</v>
      </c>
      <c r="G147" s="88">
        <v>171918.03</v>
      </c>
      <c r="H147" s="88">
        <v>15897.197200000001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39302.049700000003</v>
      </c>
      <c r="C148" s="88">
        <v>68.556399999999996</v>
      </c>
      <c r="D148" s="88">
        <v>178.1396</v>
      </c>
      <c r="E148" s="88">
        <v>0</v>
      </c>
      <c r="F148" s="88">
        <v>6.9999999999999999E-4</v>
      </c>
      <c r="G148" s="88">
        <v>185235.1588</v>
      </c>
      <c r="H148" s="88">
        <v>16827.834900000002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42068.629399999998</v>
      </c>
      <c r="C149" s="88">
        <v>73.650800000000004</v>
      </c>
      <c r="D149" s="88">
        <v>192.13310000000001</v>
      </c>
      <c r="E149" s="88">
        <v>0</v>
      </c>
      <c r="F149" s="88">
        <v>6.9999999999999999E-4</v>
      </c>
      <c r="G149" s="88">
        <v>199787.80040000001</v>
      </c>
      <c r="H149" s="88">
        <v>18038.739600000001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44026.6423</v>
      </c>
      <c r="C150" s="88">
        <v>77.058400000000006</v>
      </c>
      <c r="D150" s="88">
        <v>200.96530000000001</v>
      </c>
      <c r="E150" s="88">
        <v>0</v>
      </c>
      <c r="F150" s="88">
        <v>8.0000000000000004E-4</v>
      </c>
      <c r="G150" s="88">
        <v>208971.7003</v>
      </c>
      <c r="H150" s="88">
        <v>18876.322100000001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36597.680899999999</v>
      </c>
      <c r="C151" s="88">
        <v>63.686700000000002</v>
      </c>
      <c r="D151" s="88">
        <v>165.0575</v>
      </c>
      <c r="E151" s="88">
        <v>0</v>
      </c>
      <c r="F151" s="88">
        <v>5.9999999999999995E-4</v>
      </c>
      <c r="G151" s="88">
        <v>171630.99340000001</v>
      </c>
      <c r="H151" s="88">
        <v>15654.974399999999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36306.554799999998</v>
      </c>
      <c r="C152" s="88">
        <v>62.133499999999998</v>
      </c>
      <c r="D152" s="88">
        <v>158.0797</v>
      </c>
      <c r="E152" s="88">
        <v>0</v>
      </c>
      <c r="F152" s="88">
        <v>5.9999999999999995E-4</v>
      </c>
      <c r="G152" s="88">
        <v>164368.6072</v>
      </c>
      <c r="H152" s="88">
        <v>15427.781499999999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36366.587399999997</v>
      </c>
      <c r="C153" s="88">
        <v>60.126600000000003</v>
      </c>
      <c r="D153" s="88">
        <v>146.9229</v>
      </c>
      <c r="E153" s="88">
        <v>0</v>
      </c>
      <c r="F153" s="88">
        <v>5.9999999999999995E-4</v>
      </c>
      <c r="G153" s="88">
        <v>152753.87450000001</v>
      </c>
      <c r="H153" s="88">
        <v>15246.3619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39642.2336</v>
      </c>
      <c r="C154" s="88">
        <v>62.970700000000001</v>
      </c>
      <c r="D154" s="88">
        <v>146.2371</v>
      </c>
      <c r="E154" s="88">
        <v>0</v>
      </c>
      <c r="F154" s="88">
        <v>5.9999999999999995E-4</v>
      </c>
      <c r="G154" s="88">
        <v>152022.4417</v>
      </c>
      <c r="H154" s="88">
        <v>16367.386699999999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461351.96590000001</v>
      </c>
      <c r="C156" s="88">
        <v>777.93349999999998</v>
      </c>
      <c r="D156" s="88">
        <v>1945.9292</v>
      </c>
      <c r="E156" s="88">
        <v>0</v>
      </c>
      <c r="F156" s="88">
        <v>7.7000000000000002E-3</v>
      </c>
      <c r="G156" s="89">
        <v>2023270</v>
      </c>
      <c r="H156" s="88">
        <v>194904.48550000001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34513.184099999999</v>
      </c>
      <c r="C157" s="88">
        <v>56.853200000000001</v>
      </c>
      <c r="D157" s="88">
        <v>135.12520000000001</v>
      </c>
      <c r="E157" s="88">
        <v>0</v>
      </c>
      <c r="F157" s="88">
        <v>5.0000000000000001E-4</v>
      </c>
      <c r="G157" s="88">
        <v>140478.79920000001</v>
      </c>
      <c r="H157" s="88">
        <v>14615.251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44026.6423</v>
      </c>
      <c r="C158" s="88">
        <v>77.058400000000006</v>
      </c>
      <c r="D158" s="88">
        <v>200.96530000000001</v>
      </c>
      <c r="E158" s="88">
        <v>0</v>
      </c>
      <c r="F158" s="88">
        <v>8.0000000000000004E-4</v>
      </c>
      <c r="G158" s="88">
        <v>208971.7003</v>
      </c>
      <c r="H158" s="88">
        <v>18876.322100000001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124097000000</v>
      </c>
      <c r="C161" s="88">
        <v>114837.098</v>
      </c>
      <c r="D161" s="88" t="s">
        <v>603</v>
      </c>
      <c r="E161" s="88">
        <v>48247.487999999998</v>
      </c>
      <c r="F161" s="88">
        <v>51598.362999999998</v>
      </c>
      <c r="G161" s="88">
        <v>3668.145</v>
      </c>
      <c r="H161" s="88">
        <v>0</v>
      </c>
      <c r="I161" s="88">
        <v>11312.019</v>
      </c>
      <c r="J161" s="88">
        <v>0</v>
      </c>
      <c r="K161" s="88">
        <v>11.083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111373000000</v>
      </c>
      <c r="C162" s="88">
        <v>110578.35</v>
      </c>
      <c r="D162" s="88" t="s">
        <v>698</v>
      </c>
      <c r="E162" s="88">
        <v>48247.487999999998</v>
      </c>
      <c r="F162" s="88">
        <v>51598.362999999998</v>
      </c>
      <c r="G162" s="88">
        <v>4265.4870000000001</v>
      </c>
      <c r="H162" s="88">
        <v>0</v>
      </c>
      <c r="I162" s="88">
        <v>6451.17</v>
      </c>
      <c r="J162" s="88">
        <v>0</v>
      </c>
      <c r="K162" s="88">
        <v>15.84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130997000000</v>
      </c>
      <c r="C163" s="88">
        <v>121028.16800000001</v>
      </c>
      <c r="D163" s="88" t="s">
        <v>604</v>
      </c>
      <c r="E163" s="88">
        <v>48247.487999999998</v>
      </c>
      <c r="F163" s="88">
        <v>51598.362999999998</v>
      </c>
      <c r="G163" s="88">
        <v>4144.6869999999999</v>
      </c>
      <c r="H163" s="88">
        <v>0</v>
      </c>
      <c r="I163" s="88">
        <v>17029.065999999999</v>
      </c>
      <c r="J163" s="88">
        <v>0</v>
      </c>
      <c r="K163" s="88">
        <v>8.5640000000000001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122363000000</v>
      </c>
      <c r="C164" s="88">
        <v>126414.538</v>
      </c>
      <c r="D164" s="88" t="s">
        <v>605</v>
      </c>
      <c r="E164" s="88">
        <v>48247.487999999998</v>
      </c>
      <c r="F164" s="88">
        <v>50956.165999999997</v>
      </c>
      <c r="G164" s="88">
        <v>4747.7250000000004</v>
      </c>
      <c r="H164" s="88">
        <v>0</v>
      </c>
      <c r="I164" s="88">
        <v>22454.719000000001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136299000000</v>
      </c>
      <c r="C165" s="88">
        <v>139608.788</v>
      </c>
      <c r="D165" s="88" t="s">
        <v>634</v>
      </c>
      <c r="E165" s="88">
        <v>48247.487999999998</v>
      </c>
      <c r="F165" s="88">
        <v>50956.165999999997</v>
      </c>
      <c r="G165" s="88">
        <v>6124.4049999999997</v>
      </c>
      <c r="H165" s="88">
        <v>0</v>
      </c>
      <c r="I165" s="88">
        <v>34272.288999999997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146857000000</v>
      </c>
      <c r="C166" s="88">
        <v>151281.45000000001</v>
      </c>
      <c r="D166" s="88" t="s">
        <v>576</v>
      </c>
      <c r="E166" s="88">
        <v>48247.487999999998</v>
      </c>
      <c r="F166" s="88">
        <v>50956.165999999997</v>
      </c>
      <c r="G166" s="88">
        <v>8032.7439999999997</v>
      </c>
      <c r="H166" s="88">
        <v>0</v>
      </c>
      <c r="I166" s="88">
        <v>44036.612000000001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158394000000</v>
      </c>
      <c r="C167" s="88">
        <v>164396.69500000001</v>
      </c>
      <c r="D167" s="88" t="s">
        <v>606</v>
      </c>
      <c r="E167" s="88">
        <v>48247.487999999998</v>
      </c>
      <c r="F167" s="88">
        <v>50956.165999999997</v>
      </c>
      <c r="G167" s="88">
        <v>11109.433999999999</v>
      </c>
      <c r="H167" s="88">
        <v>0</v>
      </c>
      <c r="I167" s="88">
        <v>54075.167000000001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165675000000</v>
      </c>
      <c r="C168" s="88">
        <v>157857.77100000001</v>
      </c>
      <c r="D168" s="88" t="s">
        <v>699</v>
      </c>
      <c r="E168" s="88">
        <v>48247.487999999998</v>
      </c>
      <c r="F168" s="88">
        <v>50956.165999999997</v>
      </c>
      <c r="G168" s="88">
        <v>9656.1170000000002</v>
      </c>
      <c r="H168" s="88">
        <v>0</v>
      </c>
      <c r="I168" s="88">
        <v>48989.56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136071000000</v>
      </c>
      <c r="C169" s="88">
        <v>143861.70699999999</v>
      </c>
      <c r="D169" s="88" t="s">
        <v>599</v>
      </c>
      <c r="E169" s="88">
        <v>48247.487999999998</v>
      </c>
      <c r="F169" s="88">
        <v>50956.165999999997</v>
      </c>
      <c r="G169" s="88">
        <v>6973.8370000000004</v>
      </c>
      <c r="H169" s="88">
        <v>0</v>
      </c>
      <c r="I169" s="88">
        <v>37675.775999999998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130313000000</v>
      </c>
      <c r="C170" s="88">
        <v>133588.905</v>
      </c>
      <c r="D170" s="88" t="s">
        <v>700</v>
      </c>
      <c r="E170" s="88">
        <v>48247.487999999998</v>
      </c>
      <c r="F170" s="88">
        <v>50956.165999999997</v>
      </c>
      <c r="G170" s="88">
        <v>5396.7020000000002</v>
      </c>
      <c r="H170" s="88">
        <v>0</v>
      </c>
      <c r="I170" s="88">
        <v>28980.109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121105000000</v>
      </c>
      <c r="C171" s="88">
        <v>122180.269</v>
      </c>
      <c r="D171" s="88" t="s">
        <v>607</v>
      </c>
      <c r="E171" s="88">
        <v>48247.487999999998</v>
      </c>
      <c r="F171" s="88">
        <v>51598.362999999998</v>
      </c>
      <c r="G171" s="88">
        <v>4374.067</v>
      </c>
      <c r="H171" s="88">
        <v>0</v>
      </c>
      <c r="I171" s="88">
        <v>17951.724999999999</v>
      </c>
      <c r="J171" s="88">
        <v>0</v>
      </c>
      <c r="K171" s="88">
        <v>8.6259999999999994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120525000000</v>
      </c>
      <c r="C172" s="88">
        <v>110645.58</v>
      </c>
      <c r="D172" s="88" t="s">
        <v>690</v>
      </c>
      <c r="E172" s="88">
        <v>48247.487999999998</v>
      </c>
      <c r="F172" s="88">
        <v>58341.440000000002</v>
      </c>
      <c r="G172" s="88">
        <v>3458.0770000000002</v>
      </c>
      <c r="H172" s="88">
        <v>0</v>
      </c>
      <c r="I172" s="88">
        <v>0</v>
      </c>
      <c r="J172" s="88">
        <v>0</v>
      </c>
      <c r="K172" s="88">
        <v>598.57500000000005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1604070000000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111373000000</v>
      </c>
      <c r="C175" s="88">
        <v>110578.35</v>
      </c>
      <c r="D175" s="88"/>
      <c r="E175" s="88">
        <v>48247.487999999998</v>
      </c>
      <c r="F175" s="88">
        <v>50956.165999999997</v>
      </c>
      <c r="G175" s="88">
        <v>3458.0770000000002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165675000000</v>
      </c>
      <c r="C176" s="88">
        <v>164396.69500000001</v>
      </c>
      <c r="D176" s="88"/>
      <c r="E176" s="88">
        <v>48247.487999999998</v>
      </c>
      <c r="F176" s="88">
        <v>58341.440000000002</v>
      </c>
      <c r="G176" s="88">
        <v>11109.433999999999</v>
      </c>
      <c r="H176" s="88">
        <v>0</v>
      </c>
      <c r="I176" s="88">
        <v>54075.167000000001</v>
      </c>
      <c r="J176" s="88">
        <v>0</v>
      </c>
      <c r="K176" s="88">
        <v>598.57500000000005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16646.689999999999</v>
      </c>
      <c r="C179" s="88">
        <v>4937.8500000000004</v>
      </c>
      <c r="D179" s="88">
        <v>0</v>
      </c>
      <c r="E179" s="88">
        <v>21584.53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3.34</v>
      </c>
      <c r="C180" s="88">
        <v>0.99</v>
      </c>
      <c r="D180" s="88">
        <v>0</v>
      </c>
      <c r="E180" s="88">
        <v>4.33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3.34</v>
      </c>
      <c r="C181" s="88">
        <v>0.99</v>
      </c>
      <c r="D181" s="88">
        <v>0</v>
      </c>
      <c r="E181" s="88">
        <v>4.33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3052.57</v>
      </c>
      <c r="C2" s="88">
        <v>612.70000000000005</v>
      </c>
      <c r="D2" s="88">
        <v>612.70000000000005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3052.57</v>
      </c>
      <c r="C3" s="88">
        <v>612.70000000000005</v>
      </c>
      <c r="D3" s="88">
        <v>612.70000000000005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7190.91</v>
      </c>
      <c r="C4" s="88">
        <v>1443.32</v>
      </c>
      <c r="D4" s="88">
        <v>1443.32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7190.91</v>
      </c>
      <c r="C5" s="88">
        <v>1443.32</v>
      </c>
      <c r="D5" s="88">
        <v>1443.32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1364.24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186.2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70.5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1.76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43.34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1644.99</v>
      </c>
      <c r="C28" s="88">
        <v>1407.58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0.47699999999999998</v>
      </c>
      <c r="E55" s="88">
        <v>0.51400000000000001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0.47699999999999998</v>
      </c>
      <c r="E56" s="88">
        <v>0.51400000000000001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0.47699999999999998</v>
      </c>
      <c r="E57" s="88">
        <v>0.51400000000000001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0.47699999999999998</v>
      </c>
      <c r="E58" s="88">
        <v>0.51400000000000001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0.47699999999999998</v>
      </c>
      <c r="E59" s="88">
        <v>0.51400000000000001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0.47699999999999998</v>
      </c>
      <c r="E60" s="88">
        <v>0.51400000000000001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0.47699999999999998</v>
      </c>
      <c r="E61" s="88">
        <v>0.51400000000000001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0.47699999999999998</v>
      </c>
      <c r="E62" s="88">
        <v>0.51400000000000001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0.47699999999999998</v>
      </c>
      <c r="E63" s="88">
        <v>0.51400000000000001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0.47699999999999998</v>
      </c>
      <c r="E65" s="88">
        <v>0.51400000000000001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0.47699999999999998</v>
      </c>
      <c r="E67" s="88">
        <v>0.51400000000000001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0.47699999999999998</v>
      </c>
      <c r="E69" s="88">
        <v>0.51400000000000001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0.47699999999999998</v>
      </c>
      <c r="E71" s="88">
        <v>0.51400000000000001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0.47699999999999998</v>
      </c>
      <c r="E72" s="88">
        <v>0.51400000000000001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0.47699999999999998</v>
      </c>
      <c r="E73" s="88">
        <v>0.51400000000000001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0.47699999999999998</v>
      </c>
      <c r="E74" s="88">
        <v>0.51400000000000001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0.47699999999999998</v>
      </c>
      <c r="E75" s="88">
        <v>0.51400000000000001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0.47699999999999998</v>
      </c>
      <c r="E76" s="88">
        <v>0.51400000000000001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0.47699999999999998</v>
      </c>
      <c r="E77" s="88">
        <v>0.51400000000000001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0.47699999999999998</v>
      </c>
      <c r="E78" s="88">
        <v>0.51400000000000001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0.47699999999999998</v>
      </c>
      <c r="E79" s="88">
        <v>0.51400000000000001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0.47699999999999998</v>
      </c>
      <c r="E80" s="88">
        <v>0.51400000000000001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0.47699999999999998</v>
      </c>
      <c r="E81" s="88">
        <v>0.51400000000000001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0.47699999999999998</v>
      </c>
      <c r="E82" s="88">
        <v>0.51400000000000001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0.35099999999999998</v>
      </c>
      <c r="E83" s="88">
        <v>0.376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252078.66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120445.6</v>
      </c>
      <c r="D106" s="88">
        <v>90017.12</v>
      </c>
      <c r="E106" s="88">
        <v>30428.48</v>
      </c>
      <c r="F106" s="88">
        <v>0.75</v>
      </c>
      <c r="G106" s="88">
        <v>3.84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133101.53</v>
      </c>
      <c r="D107" s="88">
        <v>102186.18</v>
      </c>
      <c r="E107" s="88">
        <v>30915.35</v>
      </c>
      <c r="F107" s="88">
        <v>0.77</v>
      </c>
      <c r="G107" s="88">
        <v>3.95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136860.59</v>
      </c>
      <c r="D108" s="88">
        <v>104963.14</v>
      </c>
      <c r="E108" s="88">
        <v>31897.45</v>
      </c>
      <c r="F108" s="88">
        <v>0.77</v>
      </c>
      <c r="G108" s="88">
        <v>3.95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37877.660000000003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41791.4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42036.23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8593.08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9756.7000000000007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6306.84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12023.67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11394.97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11834.38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8928.09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13746.7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11853.07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11662.14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9819.61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14587.93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39842.18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38172.83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37884.199999999997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6.26</v>
      </c>
      <c r="F131" s="88">
        <v>11745.76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7.36</v>
      </c>
      <c r="F132" s="88">
        <v>13815.44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7.55</v>
      </c>
      <c r="F133" s="88">
        <v>14172.02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1469.7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46666.472000000002</v>
      </c>
      <c r="C143" s="88">
        <v>67.459999999999994</v>
      </c>
      <c r="D143" s="88">
        <v>81.946899999999999</v>
      </c>
      <c r="E143" s="88">
        <v>0</v>
      </c>
      <c r="F143" s="88">
        <v>5.9999999999999995E-4</v>
      </c>
      <c r="G143" s="88">
        <v>53802.123599999999</v>
      </c>
      <c r="H143" s="88">
        <v>18550.631799999999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37755.733699999997</v>
      </c>
      <c r="C144" s="88">
        <v>56.863199999999999</v>
      </c>
      <c r="D144" s="88">
        <v>73.737499999999997</v>
      </c>
      <c r="E144" s="88">
        <v>0</v>
      </c>
      <c r="F144" s="88">
        <v>5.9999999999999995E-4</v>
      </c>
      <c r="G144" s="88">
        <v>48426.6466</v>
      </c>
      <c r="H144" s="88">
        <v>15226.8261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36678.036800000002</v>
      </c>
      <c r="C145" s="88">
        <v>59.434600000000003</v>
      </c>
      <c r="D145" s="88">
        <v>85.290999999999997</v>
      </c>
      <c r="E145" s="88">
        <v>0</v>
      </c>
      <c r="F145" s="88">
        <v>5.9999999999999995E-4</v>
      </c>
      <c r="G145" s="88">
        <v>56038.001300000004</v>
      </c>
      <c r="H145" s="88">
        <v>15193.1386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29866.7418</v>
      </c>
      <c r="C146" s="88">
        <v>51.44</v>
      </c>
      <c r="D146" s="88">
        <v>79.359499999999997</v>
      </c>
      <c r="E146" s="88">
        <v>0</v>
      </c>
      <c r="F146" s="88">
        <v>5.9999999999999995E-4</v>
      </c>
      <c r="G146" s="88">
        <v>52155.336000000003</v>
      </c>
      <c r="H146" s="88">
        <v>12662.537700000001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32889.3177</v>
      </c>
      <c r="C147" s="88">
        <v>58.8994</v>
      </c>
      <c r="D147" s="88">
        <v>94.728899999999996</v>
      </c>
      <c r="E147" s="88">
        <v>0</v>
      </c>
      <c r="F147" s="88">
        <v>6.9999999999999999E-4</v>
      </c>
      <c r="G147" s="88">
        <v>62265.480600000003</v>
      </c>
      <c r="H147" s="88">
        <v>14159.424499999999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35795.870199999998</v>
      </c>
      <c r="C148" s="88">
        <v>65.0578</v>
      </c>
      <c r="D148" s="88">
        <v>106.2043</v>
      </c>
      <c r="E148" s="88">
        <v>0</v>
      </c>
      <c r="F148" s="88">
        <v>8.0000000000000004E-4</v>
      </c>
      <c r="G148" s="88">
        <v>69811.927500000005</v>
      </c>
      <c r="H148" s="88">
        <v>15501.8613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36522.660900000003</v>
      </c>
      <c r="C149" s="88">
        <v>66.472499999999997</v>
      </c>
      <c r="D149" s="88">
        <v>108.6658</v>
      </c>
      <c r="E149" s="88">
        <v>0</v>
      </c>
      <c r="F149" s="88">
        <v>8.0000000000000004E-4</v>
      </c>
      <c r="G149" s="88">
        <v>71430.302599999995</v>
      </c>
      <c r="H149" s="88">
        <v>15825.565000000001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39324.5268</v>
      </c>
      <c r="C150" s="88">
        <v>71.540000000000006</v>
      </c>
      <c r="D150" s="88">
        <v>116.8982</v>
      </c>
      <c r="E150" s="88">
        <v>0</v>
      </c>
      <c r="F150" s="88">
        <v>8.9999999999999998E-4</v>
      </c>
      <c r="G150" s="88">
        <v>76841.647299999997</v>
      </c>
      <c r="H150" s="88">
        <v>17036.582900000001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31092.435099999999</v>
      </c>
      <c r="C151" s="88">
        <v>55.9131</v>
      </c>
      <c r="D151" s="88">
        <v>90.307400000000001</v>
      </c>
      <c r="E151" s="88">
        <v>0</v>
      </c>
      <c r="F151" s="88">
        <v>6.9999999999999999E-4</v>
      </c>
      <c r="G151" s="88">
        <v>59360.124799999998</v>
      </c>
      <c r="H151" s="88">
        <v>13407.9684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31020.1875</v>
      </c>
      <c r="C152" s="88">
        <v>53.415300000000002</v>
      </c>
      <c r="D152" s="88">
        <v>82.3874</v>
      </c>
      <c r="E152" s="88">
        <v>0</v>
      </c>
      <c r="F152" s="88">
        <v>5.9999999999999995E-4</v>
      </c>
      <c r="G152" s="88">
        <v>54145.197</v>
      </c>
      <c r="H152" s="88">
        <v>13150.4753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34475.0648</v>
      </c>
      <c r="C153" s="88">
        <v>55.640599999999999</v>
      </c>
      <c r="D153" s="88">
        <v>79.438199999999995</v>
      </c>
      <c r="E153" s="88">
        <v>0</v>
      </c>
      <c r="F153" s="88">
        <v>5.9999999999999995E-4</v>
      </c>
      <c r="G153" s="88">
        <v>52191.489500000003</v>
      </c>
      <c r="H153" s="88">
        <v>14259.170099999999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41829.671900000001</v>
      </c>
      <c r="C154" s="88">
        <v>62.437800000000003</v>
      </c>
      <c r="D154" s="88">
        <v>79.867199999999997</v>
      </c>
      <c r="E154" s="88">
        <v>0</v>
      </c>
      <c r="F154" s="88">
        <v>5.9999999999999995E-4</v>
      </c>
      <c r="G154" s="88">
        <v>52449.104800000001</v>
      </c>
      <c r="H154" s="88">
        <v>16816.212200000002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433916.71919999999</v>
      </c>
      <c r="C156" s="88">
        <v>724.57439999999997</v>
      </c>
      <c r="D156" s="88">
        <v>1078.8323</v>
      </c>
      <c r="E156" s="88">
        <v>0</v>
      </c>
      <c r="F156" s="88">
        <v>8.0000000000000002E-3</v>
      </c>
      <c r="G156" s="88">
        <v>708917.38150000002</v>
      </c>
      <c r="H156" s="88">
        <v>181790.3941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29866.7418</v>
      </c>
      <c r="C157" s="88">
        <v>51.44</v>
      </c>
      <c r="D157" s="88">
        <v>73.737499999999997</v>
      </c>
      <c r="E157" s="88">
        <v>0</v>
      </c>
      <c r="F157" s="88">
        <v>5.9999999999999995E-4</v>
      </c>
      <c r="G157" s="88">
        <v>48426.6466</v>
      </c>
      <c r="H157" s="88">
        <v>12662.537700000001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46666.472000000002</v>
      </c>
      <c r="C158" s="88">
        <v>71.540000000000006</v>
      </c>
      <c r="D158" s="88">
        <v>116.8982</v>
      </c>
      <c r="E158" s="88">
        <v>0</v>
      </c>
      <c r="F158" s="88">
        <v>8.9999999999999998E-4</v>
      </c>
      <c r="G158" s="88">
        <v>76841.647299999997</v>
      </c>
      <c r="H158" s="88">
        <v>18550.631799999999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124844000000</v>
      </c>
      <c r="C161" s="88">
        <v>110987.167</v>
      </c>
      <c r="D161" s="88" t="s">
        <v>687</v>
      </c>
      <c r="E161" s="88">
        <v>48247.487999999998</v>
      </c>
      <c r="F161" s="88">
        <v>58341.440000000002</v>
      </c>
      <c r="G161" s="88">
        <v>3420.674</v>
      </c>
      <c r="H161" s="88">
        <v>0</v>
      </c>
      <c r="I161" s="88">
        <v>0</v>
      </c>
      <c r="J161" s="88">
        <v>0</v>
      </c>
      <c r="K161" s="88">
        <v>977.56500000000005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112370000000</v>
      </c>
      <c r="C162" s="88">
        <v>110473.925</v>
      </c>
      <c r="D162" s="88" t="s">
        <v>692</v>
      </c>
      <c r="E162" s="88">
        <v>48247.487999999998</v>
      </c>
      <c r="F162" s="88">
        <v>58341.440000000002</v>
      </c>
      <c r="G162" s="88">
        <v>3420.674</v>
      </c>
      <c r="H162" s="88">
        <v>0</v>
      </c>
      <c r="I162" s="88">
        <v>0</v>
      </c>
      <c r="J162" s="88">
        <v>0</v>
      </c>
      <c r="K162" s="88">
        <v>464.322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130032000000</v>
      </c>
      <c r="C163" s="88">
        <v>115690.78</v>
      </c>
      <c r="D163" s="88" t="s">
        <v>608</v>
      </c>
      <c r="E163" s="88">
        <v>48247.487999999998</v>
      </c>
      <c r="F163" s="88">
        <v>50956.165999999997</v>
      </c>
      <c r="G163" s="88">
        <v>3420.674</v>
      </c>
      <c r="H163" s="88">
        <v>0</v>
      </c>
      <c r="I163" s="88">
        <v>13056.423000000001</v>
      </c>
      <c r="J163" s="88">
        <v>0</v>
      </c>
      <c r="K163" s="88">
        <v>10.029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121023000000</v>
      </c>
      <c r="C164" s="88">
        <v>122687.005</v>
      </c>
      <c r="D164" s="88" t="s">
        <v>609</v>
      </c>
      <c r="E164" s="88">
        <v>48247.487999999998</v>
      </c>
      <c r="F164" s="88">
        <v>50956.165999999997</v>
      </c>
      <c r="G164" s="88">
        <v>3427.6619999999998</v>
      </c>
      <c r="H164" s="88">
        <v>0</v>
      </c>
      <c r="I164" s="88">
        <v>20047.25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144482000000</v>
      </c>
      <c r="C165" s="88">
        <v>147408.72</v>
      </c>
      <c r="D165" s="88" t="s">
        <v>701</v>
      </c>
      <c r="E165" s="88">
        <v>48247.487999999998</v>
      </c>
      <c r="F165" s="88">
        <v>51598.362999999998</v>
      </c>
      <c r="G165" s="88">
        <v>4480.2889999999998</v>
      </c>
      <c r="H165" s="88">
        <v>0</v>
      </c>
      <c r="I165" s="88">
        <v>43074.139000000003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161993000000</v>
      </c>
      <c r="C166" s="88">
        <v>169909.932</v>
      </c>
      <c r="D166" s="88" t="s">
        <v>610</v>
      </c>
      <c r="E166" s="88">
        <v>48247.487999999998</v>
      </c>
      <c r="F166" s="88">
        <v>50956.165999999997</v>
      </c>
      <c r="G166" s="88">
        <v>6498.1719999999996</v>
      </c>
      <c r="H166" s="88">
        <v>0</v>
      </c>
      <c r="I166" s="88">
        <v>64199.665999999997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165749000000</v>
      </c>
      <c r="C167" s="88">
        <v>169253.42</v>
      </c>
      <c r="D167" s="88" t="s">
        <v>611</v>
      </c>
      <c r="E167" s="88">
        <v>48247.487999999998</v>
      </c>
      <c r="F167" s="88">
        <v>50956.165999999997</v>
      </c>
      <c r="G167" s="88">
        <v>5742.9350000000004</v>
      </c>
      <c r="H167" s="88">
        <v>0</v>
      </c>
      <c r="I167" s="88">
        <v>64298.391000000003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178305000000</v>
      </c>
      <c r="C168" s="88">
        <v>166704.55100000001</v>
      </c>
      <c r="D168" s="88" t="s">
        <v>612</v>
      </c>
      <c r="E168" s="88">
        <v>48247.487999999998</v>
      </c>
      <c r="F168" s="88">
        <v>50956.165999999997</v>
      </c>
      <c r="G168" s="88">
        <v>5776.933</v>
      </c>
      <c r="H168" s="88">
        <v>0</v>
      </c>
      <c r="I168" s="88">
        <v>61715.523999999998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137741000000</v>
      </c>
      <c r="C169" s="88">
        <v>146476.859</v>
      </c>
      <c r="D169" s="88" t="s">
        <v>702</v>
      </c>
      <c r="E169" s="88">
        <v>48247.487999999998</v>
      </c>
      <c r="F169" s="88">
        <v>50956.165999999997</v>
      </c>
      <c r="G169" s="88">
        <v>4663.9920000000002</v>
      </c>
      <c r="H169" s="88">
        <v>0</v>
      </c>
      <c r="I169" s="88">
        <v>42600.773000000001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125640000000</v>
      </c>
      <c r="C170" s="88">
        <v>126863.192</v>
      </c>
      <c r="D170" s="88" t="s">
        <v>703</v>
      </c>
      <c r="E170" s="88">
        <v>48247.487999999998</v>
      </c>
      <c r="F170" s="88">
        <v>50956.165999999997</v>
      </c>
      <c r="G170" s="88">
        <v>3758.3879999999999</v>
      </c>
      <c r="H170" s="88">
        <v>0</v>
      </c>
      <c r="I170" s="88">
        <v>23892.71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121106000000</v>
      </c>
      <c r="C171" s="88">
        <v>120294.48299999999</v>
      </c>
      <c r="D171" s="88" t="s">
        <v>704</v>
      </c>
      <c r="E171" s="88">
        <v>48247.487999999998</v>
      </c>
      <c r="F171" s="88">
        <v>50956.165999999997</v>
      </c>
      <c r="G171" s="88">
        <v>3795.8150000000001</v>
      </c>
      <c r="H171" s="88">
        <v>0</v>
      </c>
      <c r="I171" s="88">
        <v>17285.175999999999</v>
      </c>
      <c r="J171" s="88">
        <v>0</v>
      </c>
      <c r="K171" s="88">
        <v>9.8390000000000004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121704000000</v>
      </c>
      <c r="C172" s="88">
        <v>110411.58100000001</v>
      </c>
      <c r="D172" s="88" t="s">
        <v>705</v>
      </c>
      <c r="E172" s="88">
        <v>48247.487999999998</v>
      </c>
      <c r="F172" s="88">
        <v>58341.440000000002</v>
      </c>
      <c r="G172" s="88">
        <v>3420.674</v>
      </c>
      <c r="H172" s="88">
        <v>0</v>
      </c>
      <c r="I172" s="88">
        <v>0</v>
      </c>
      <c r="J172" s="88">
        <v>0</v>
      </c>
      <c r="K172" s="88">
        <v>401.97899999999998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1644990000000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112370000000</v>
      </c>
      <c r="C175" s="88">
        <v>110411.58100000001</v>
      </c>
      <c r="D175" s="88"/>
      <c r="E175" s="88">
        <v>48247.487999999998</v>
      </c>
      <c r="F175" s="88">
        <v>50956.165999999997</v>
      </c>
      <c r="G175" s="88">
        <v>3420.674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178305000000</v>
      </c>
      <c r="C176" s="88">
        <v>169909.932</v>
      </c>
      <c r="D176" s="88"/>
      <c r="E176" s="88">
        <v>48247.487999999998</v>
      </c>
      <c r="F176" s="88">
        <v>58341.440000000002</v>
      </c>
      <c r="G176" s="88">
        <v>6498.1719999999996</v>
      </c>
      <c r="H176" s="88">
        <v>0</v>
      </c>
      <c r="I176" s="88">
        <v>64298.391000000003</v>
      </c>
      <c r="J176" s="88">
        <v>0</v>
      </c>
      <c r="K176" s="88">
        <v>977.56500000000005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29447.86</v>
      </c>
      <c r="C179" s="88">
        <v>11098.63</v>
      </c>
      <c r="D179" s="88">
        <v>0</v>
      </c>
      <c r="E179" s="88">
        <v>40546.49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5.91</v>
      </c>
      <c r="C180" s="88">
        <v>2.23</v>
      </c>
      <c r="D180" s="88">
        <v>0</v>
      </c>
      <c r="E180" s="88">
        <v>8.14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5.91</v>
      </c>
      <c r="C181" s="88">
        <v>2.23</v>
      </c>
      <c r="D181" s="88">
        <v>0</v>
      </c>
      <c r="E181" s="88">
        <v>8.14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2688.61</v>
      </c>
      <c r="C2" s="88">
        <v>539.64</v>
      </c>
      <c r="D2" s="88">
        <v>539.64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2688.61</v>
      </c>
      <c r="C3" s="88">
        <v>539.64</v>
      </c>
      <c r="D3" s="88">
        <v>539.64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6652.2</v>
      </c>
      <c r="C4" s="88">
        <v>1335.2</v>
      </c>
      <c r="D4" s="88">
        <v>1335.2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6652.2</v>
      </c>
      <c r="C5" s="88">
        <v>1335.2</v>
      </c>
      <c r="D5" s="88">
        <v>1335.2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1086.03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102.33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68.41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1.56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43.75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1558.82</v>
      </c>
      <c r="C28" s="88">
        <v>1129.78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0.47699999999999998</v>
      </c>
      <c r="E55" s="88">
        <v>0.51400000000000001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0.47699999999999998</v>
      </c>
      <c r="E56" s="88">
        <v>0.51400000000000001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0.47699999999999998</v>
      </c>
      <c r="E57" s="88">
        <v>0.51400000000000001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0.47699999999999998</v>
      </c>
      <c r="E58" s="88">
        <v>0.51400000000000001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0.47699999999999998</v>
      </c>
      <c r="E59" s="88">
        <v>0.51400000000000001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0.47699999999999998</v>
      </c>
      <c r="E60" s="88">
        <v>0.51400000000000001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0.47699999999999998</v>
      </c>
      <c r="E61" s="88">
        <v>0.51400000000000001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0.47699999999999998</v>
      </c>
      <c r="E62" s="88">
        <v>0.51400000000000001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0.47699999999999998</v>
      </c>
      <c r="E63" s="88">
        <v>0.51400000000000001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0.47699999999999998</v>
      </c>
      <c r="E65" s="88">
        <v>0.51400000000000001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0.47699999999999998</v>
      </c>
      <c r="E67" s="88">
        <v>0.51400000000000001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0.47699999999999998</v>
      </c>
      <c r="E69" s="88">
        <v>0.51400000000000001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0.47699999999999998</v>
      </c>
      <c r="E71" s="88">
        <v>0.51400000000000001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0.47699999999999998</v>
      </c>
      <c r="E72" s="88">
        <v>0.51400000000000001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0.47699999999999998</v>
      </c>
      <c r="E73" s="88">
        <v>0.51400000000000001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0.47699999999999998</v>
      </c>
      <c r="E74" s="88">
        <v>0.51400000000000001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0.47699999999999998</v>
      </c>
      <c r="E75" s="88">
        <v>0.51400000000000001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0.47699999999999998</v>
      </c>
      <c r="E76" s="88">
        <v>0.51400000000000001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0.47699999999999998</v>
      </c>
      <c r="E77" s="88">
        <v>0.51400000000000001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0.47699999999999998</v>
      </c>
      <c r="E78" s="88">
        <v>0.51400000000000001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0.47699999999999998</v>
      </c>
      <c r="E79" s="88">
        <v>0.51400000000000001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0.47699999999999998</v>
      </c>
      <c r="E80" s="88">
        <v>0.51400000000000001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0.47699999999999998</v>
      </c>
      <c r="E81" s="88">
        <v>0.51400000000000001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0.47699999999999998</v>
      </c>
      <c r="E82" s="88">
        <v>0.51400000000000001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0.35099999999999998</v>
      </c>
      <c r="E83" s="88">
        <v>0.376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0.38500000000000001</v>
      </c>
      <c r="G86" s="88">
        <v>0.30499999999999999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0.38500000000000001</v>
      </c>
      <c r="G87" s="88">
        <v>0.30499999999999999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0.38500000000000001</v>
      </c>
      <c r="G88" s="88">
        <v>0.30499999999999999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0.38500000000000001</v>
      </c>
      <c r="G89" s="88">
        <v>0.30499999999999999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0.38500000000000001</v>
      </c>
      <c r="G90" s="88">
        <v>0.30499999999999999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0.38500000000000001</v>
      </c>
      <c r="G91" s="88">
        <v>0.30499999999999999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0.38500000000000001</v>
      </c>
      <c r="G92" s="88">
        <v>0.30499999999999999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0.38500000000000001</v>
      </c>
      <c r="G93" s="88">
        <v>0.30499999999999999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0.38500000000000001</v>
      </c>
      <c r="G94" s="88">
        <v>0.30499999999999999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0.38500000000000001</v>
      </c>
      <c r="G95" s="88">
        <v>0.30499999999999999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0.38500000000000001</v>
      </c>
      <c r="G96" s="88">
        <v>0.30499999999999999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0.38500000000000001</v>
      </c>
      <c r="G97" s="88">
        <v>0.30499999999999999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0.38500000000000001</v>
      </c>
      <c r="G98" s="88">
        <v>0.30499999999999999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0.38500000000000001</v>
      </c>
      <c r="G99" s="88">
        <v>0.30499999999999999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0.38500000000000001</v>
      </c>
      <c r="G100" s="88">
        <v>0.30499999999999999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224318.43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103217.77</v>
      </c>
      <c r="D106" s="88">
        <v>82435.41</v>
      </c>
      <c r="E106" s="88">
        <v>20782.349999999999</v>
      </c>
      <c r="F106" s="88">
        <v>0.8</v>
      </c>
      <c r="G106" s="88">
        <v>4.1399999999999997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124362.41</v>
      </c>
      <c r="D107" s="88">
        <v>99322.69</v>
      </c>
      <c r="E107" s="88">
        <v>25039.72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121544.55</v>
      </c>
      <c r="D108" s="88">
        <v>97072.2</v>
      </c>
      <c r="E108" s="88">
        <v>24472.36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34149.94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38264.239999999998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35853.56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7790.53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8301.66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5067.78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11070.3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10699.54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10444.34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7660.03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12910.36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10668.86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9767.67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8308.4500000000007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13567.79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36858.39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35131.120000000003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35360.300000000003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6.24</v>
      </c>
      <c r="F131" s="88">
        <v>11697.52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7.51</v>
      </c>
      <c r="F132" s="88">
        <v>14093.81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7.34</v>
      </c>
      <c r="F133" s="88">
        <v>13774.47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1307.8499999999999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43175.376400000001</v>
      </c>
      <c r="C143" s="88">
        <v>64.609800000000007</v>
      </c>
      <c r="D143" s="88">
        <v>92.125399999999999</v>
      </c>
      <c r="E143" s="88">
        <v>0</v>
      </c>
      <c r="F143" s="88">
        <v>6.9999999999999999E-4</v>
      </c>
      <c r="G143" s="89">
        <v>2183830</v>
      </c>
      <c r="H143" s="88">
        <v>17400.189999999999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36215.685299999997</v>
      </c>
      <c r="C144" s="88">
        <v>55.823599999999999</v>
      </c>
      <c r="D144" s="88">
        <v>83.165099999999995</v>
      </c>
      <c r="E144" s="88">
        <v>0</v>
      </c>
      <c r="F144" s="88">
        <v>5.9999999999999995E-4</v>
      </c>
      <c r="G144" s="89">
        <v>1971760</v>
      </c>
      <c r="H144" s="88">
        <v>14752.7811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36972.683499999999</v>
      </c>
      <c r="C145" s="88">
        <v>60.345999999999997</v>
      </c>
      <c r="D145" s="88">
        <v>97.038499999999999</v>
      </c>
      <c r="E145" s="88">
        <v>0</v>
      </c>
      <c r="F145" s="88">
        <v>6.9999999999999999E-4</v>
      </c>
      <c r="G145" s="89">
        <v>2301330</v>
      </c>
      <c r="H145" s="88">
        <v>15385.502399999999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31307.752400000001</v>
      </c>
      <c r="C146" s="88">
        <v>52.527500000000003</v>
      </c>
      <c r="D146" s="88">
        <v>87.333699999999993</v>
      </c>
      <c r="E146" s="88">
        <v>0</v>
      </c>
      <c r="F146" s="88">
        <v>5.9999999999999995E-4</v>
      </c>
      <c r="G146" s="89">
        <v>2071420</v>
      </c>
      <c r="H146" s="88">
        <v>13166.1535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32779.086000000003</v>
      </c>
      <c r="C147" s="88">
        <v>56.655900000000003</v>
      </c>
      <c r="D147" s="88">
        <v>97.440899999999999</v>
      </c>
      <c r="E147" s="88">
        <v>0</v>
      </c>
      <c r="F147" s="88">
        <v>6.9999999999999999E-4</v>
      </c>
      <c r="G147" s="89">
        <v>2311410</v>
      </c>
      <c r="H147" s="88">
        <v>13945.356100000001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34708.593399999998</v>
      </c>
      <c r="C148" s="88">
        <v>60.842100000000002</v>
      </c>
      <c r="D148" s="88">
        <v>106.25490000000001</v>
      </c>
      <c r="E148" s="88">
        <v>0</v>
      </c>
      <c r="F148" s="88">
        <v>6.9999999999999999E-4</v>
      </c>
      <c r="G148" s="89">
        <v>2520610</v>
      </c>
      <c r="H148" s="88">
        <v>14848.5126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35365.759299999998</v>
      </c>
      <c r="C149" s="88">
        <v>62.588000000000001</v>
      </c>
      <c r="D149" s="88">
        <v>110.4148</v>
      </c>
      <c r="E149" s="88">
        <v>0</v>
      </c>
      <c r="F149" s="88">
        <v>8.0000000000000004E-4</v>
      </c>
      <c r="G149" s="89">
        <v>2619380</v>
      </c>
      <c r="H149" s="88">
        <v>15187.0666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36683.6351</v>
      </c>
      <c r="C150" s="88">
        <v>64.813699999999997</v>
      </c>
      <c r="D150" s="88">
        <v>114.1438</v>
      </c>
      <c r="E150" s="88">
        <v>0</v>
      </c>
      <c r="F150" s="88">
        <v>8.0000000000000004E-4</v>
      </c>
      <c r="G150" s="89">
        <v>2707830</v>
      </c>
      <c r="H150" s="88">
        <v>15742.697899999999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31857.813399999999</v>
      </c>
      <c r="C151" s="88">
        <v>55.572899999999997</v>
      </c>
      <c r="D151" s="88">
        <v>96.544300000000007</v>
      </c>
      <c r="E151" s="88">
        <v>0</v>
      </c>
      <c r="F151" s="88">
        <v>6.9999999999999999E-4</v>
      </c>
      <c r="G151" s="89">
        <v>2290220</v>
      </c>
      <c r="H151" s="88">
        <v>13602.650600000001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32693.305899999999</v>
      </c>
      <c r="C152" s="88">
        <v>55.338700000000003</v>
      </c>
      <c r="D152" s="88">
        <v>92.958299999999994</v>
      </c>
      <c r="E152" s="88">
        <v>0</v>
      </c>
      <c r="F152" s="88">
        <v>6.9999999999999999E-4</v>
      </c>
      <c r="G152" s="89">
        <v>2204900</v>
      </c>
      <c r="H152" s="88">
        <v>13795.8663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34597.218800000002</v>
      </c>
      <c r="C153" s="88">
        <v>56.058599999999998</v>
      </c>
      <c r="D153" s="88">
        <v>89.320400000000006</v>
      </c>
      <c r="E153" s="88">
        <v>0</v>
      </c>
      <c r="F153" s="88">
        <v>5.9999999999999995E-4</v>
      </c>
      <c r="G153" s="89">
        <v>2118230</v>
      </c>
      <c r="H153" s="88">
        <v>14357.346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40543.150500000003</v>
      </c>
      <c r="C154" s="88">
        <v>61.564999999999998</v>
      </c>
      <c r="D154" s="88">
        <v>89.742599999999996</v>
      </c>
      <c r="E154" s="88">
        <v>0</v>
      </c>
      <c r="F154" s="88">
        <v>5.9999999999999995E-4</v>
      </c>
      <c r="G154" s="89">
        <v>2127530</v>
      </c>
      <c r="H154" s="88">
        <v>16425.8033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426900.06020000001</v>
      </c>
      <c r="C156" s="88">
        <v>706.74189999999999</v>
      </c>
      <c r="D156" s="88">
        <v>1156.4827</v>
      </c>
      <c r="E156" s="88">
        <v>0</v>
      </c>
      <c r="F156" s="88">
        <v>8.0999999999999996E-3</v>
      </c>
      <c r="G156" s="89">
        <v>27428400</v>
      </c>
      <c r="H156" s="88">
        <v>178609.9265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31307.752400000001</v>
      </c>
      <c r="C157" s="88">
        <v>52.527500000000003</v>
      </c>
      <c r="D157" s="88">
        <v>83.165099999999995</v>
      </c>
      <c r="E157" s="88">
        <v>0</v>
      </c>
      <c r="F157" s="88">
        <v>5.9999999999999995E-4</v>
      </c>
      <c r="G157" s="89">
        <v>1971760</v>
      </c>
      <c r="H157" s="88">
        <v>13166.1535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43175.376400000001</v>
      </c>
      <c r="C158" s="88">
        <v>64.813699999999997</v>
      </c>
      <c r="D158" s="88">
        <v>114.1438</v>
      </c>
      <c r="E158" s="88">
        <v>0</v>
      </c>
      <c r="F158" s="88">
        <v>8.0000000000000004E-4</v>
      </c>
      <c r="G158" s="89">
        <v>2707830</v>
      </c>
      <c r="H158" s="88">
        <v>17400.189999999999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124112000000</v>
      </c>
      <c r="C161" s="88">
        <v>112489.605</v>
      </c>
      <c r="D161" s="88" t="s">
        <v>706</v>
      </c>
      <c r="E161" s="88">
        <v>48247.487999999998</v>
      </c>
      <c r="F161" s="88">
        <v>58341.440000000002</v>
      </c>
      <c r="G161" s="88">
        <v>3406.259</v>
      </c>
      <c r="H161" s="88">
        <v>0</v>
      </c>
      <c r="I161" s="88">
        <v>0</v>
      </c>
      <c r="J161" s="88">
        <v>1779</v>
      </c>
      <c r="K161" s="88">
        <v>715.41700000000003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112060000000</v>
      </c>
      <c r="C162" s="88">
        <v>112460.53</v>
      </c>
      <c r="D162" s="88" t="s">
        <v>613</v>
      </c>
      <c r="E162" s="88">
        <v>48247.487999999998</v>
      </c>
      <c r="F162" s="88">
        <v>48066.275000000001</v>
      </c>
      <c r="G162" s="88">
        <v>3420.319</v>
      </c>
      <c r="H162" s="88">
        <v>0</v>
      </c>
      <c r="I162" s="88">
        <v>12713.119000000001</v>
      </c>
      <c r="J162" s="88">
        <v>0</v>
      </c>
      <c r="K162" s="88">
        <v>13.327999999999999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130790000000</v>
      </c>
      <c r="C163" s="88">
        <v>119123.155</v>
      </c>
      <c r="D163" s="88" t="s">
        <v>707</v>
      </c>
      <c r="E163" s="88">
        <v>48247.487999999998</v>
      </c>
      <c r="F163" s="88">
        <v>50956.165999999997</v>
      </c>
      <c r="G163" s="88">
        <v>3833.547</v>
      </c>
      <c r="H163" s="88">
        <v>0</v>
      </c>
      <c r="I163" s="88">
        <v>16077.513999999999</v>
      </c>
      <c r="J163" s="88">
        <v>0</v>
      </c>
      <c r="K163" s="88">
        <v>8.44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117724000000</v>
      </c>
      <c r="C164" s="88">
        <v>115951.31299999999</v>
      </c>
      <c r="D164" s="88" t="s">
        <v>708</v>
      </c>
      <c r="E164" s="88">
        <v>48247.487999999998</v>
      </c>
      <c r="F164" s="88">
        <v>50956.165999999997</v>
      </c>
      <c r="G164" s="88">
        <v>3457.2089999999998</v>
      </c>
      <c r="H164" s="88">
        <v>0</v>
      </c>
      <c r="I164" s="88">
        <v>13282.011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131363000000</v>
      </c>
      <c r="C165" s="88">
        <v>124593.594</v>
      </c>
      <c r="D165" s="88" t="s">
        <v>614</v>
      </c>
      <c r="E165" s="88">
        <v>48247.487999999998</v>
      </c>
      <c r="F165" s="88">
        <v>50956.165999999997</v>
      </c>
      <c r="G165" s="88">
        <v>3774.2510000000002</v>
      </c>
      <c r="H165" s="88">
        <v>0</v>
      </c>
      <c r="I165" s="88">
        <v>21607.25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143252000000</v>
      </c>
      <c r="C166" s="88">
        <v>155582.89300000001</v>
      </c>
      <c r="D166" s="88" t="s">
        <v>709</v>
      </c>
      <c r="E166" s="88">
        <v>48247.487999999998</v>
      </c>
      <c r="F166" s="88">
        <v>50956.165999999997</v>
      </c>
      <c r="G166" s="88">
        <v>7898.7139999999999</v>
      </c>
      <c r="H166" s="88">
        <v>0</v>
      </c>
      <c r="I166" s="88">
        <v>48472.084999999999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148866000000</v>
      </c>
      <c r="C167" s="88">
        <v>155782.64000000001</v>
      </c>
      <c r="D167" s="88" t="s">
        <v>615</v>
      </c>
      <c r="E167" s="88">
        <v>48247.487999999998</v>
      </c>
      <c r="F167" s="88">
        <v>50956.165999999997</v>
      </c>
      <c r="G167" s="88">
        <v>8281.2160000000003</v>
      </c>
      <c r="H167" s="88">
        <v>0</v>
      </c>
      <c r="I167" s="88">
        <v>48289.33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153892000000</v>
      </c>
      <c r="C168" s="88">
        <v>148830.40100000001</v>
      </c>
      <c r="D168" s="88" t="s">
        <v>616</v>
      </c>
      <c r="E168" s="88">
        <v>48247.487999999998</v>
      </c>
      <c r="F168" s="88">
        <v>50956.165999999997</v>
      </c>
      <c r="G168" s="88">
        <v>6980.4369999999999</v>
      </c>
      <c r="H168" s="88">
        <v>0</v>
      </c>
      <c r="I168" s="88">
        <v>42637.87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130158000000</v>
      </c>
      <c r="C169" s="88">
        <v>138677.734</v>
      </c>
      <c r="D169" s="88" t="s">
        <v>635</v>
      </c>
      <c r="E169" s="88">
        <v>48247.487999999998</v>
      </c>
      <c r="F169" s="88">
        <v>51598.362999999998</v>
      </c>
      <c r="G169" s="88">
        <v>5029.6530000000002</v>
      </c>
      <c r="H169" s="88">
        <v>0</v>
      </c>
      <c r="I169" s="88">
        <v>33793.788999999997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125310000000</v>
      </c>
      <c r="C170" s="88">
        <v>125105.507</v>
      </c>
      <c r="D170" s="88" t="s">
        <v>703</v>
      </c>
      <c r="E170" s="88">
        <v>48247.487999999998</v>
      </c>
      <c r="F170" s="88">
        <v>50956.165999999997</v>
      </c>
      <c r="G170" s="88">
        <v>4401.8850000000002</v>
      </c>
      <c r="H170" s="88">
        <v>0</v>
      </c>
      <c r="I170" s="88">
        <v>21491.527999999998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120384000000</v>
      </c>
      <c r="C171" s="88">
        <v>111894.439</v>
      </c>
      <c r="D171" s="88" t="s">
        <v>710</v>
      </c>
      <c r="E171" s="88">
        <v>48247.487999999998</v>
      </c>
      <c r="F171" s="88">
        <v>58341.440000000002</v>
      </c>
      <c r="G171" s="88">
        <v>3406.259</v>
      </c>
      <c r="H171" s="88">
        <v>0</v>
      </c>
      <c r="I171" s="88">
        <v>0</v>
      </c>
      <c r="J171" s="88">
        <v>1779</v>
      </c>
      <c r="K171" s="88">
        <v>120.251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120913000000</v>
      </c>
      <c r="C172" s="88">
        <v>112448.753</v>
      </c>
      <c r="D172" s="88" t="s">
        <v>705</v>
      </c>
      <c r="E172" s="88">
        <v>48247.487999999998</v>
      </c>
      <c r="F172" s="88">
        <v>58341.440000000002</v>
      </c>
      <c r="G172" s="88">
        <v>3406.259</v>
      </c>
      <c r="H172" s="88">
        <v>0</v>
      </c>
      <c r="I172" s="88">
        <v>0</v>
      </c>
      <c r="J172" s="88">
        <v>1779</v>
      </c>
      <c r="K172" s="88">
        <v>674.56500000000005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1558820000000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112060000000</v>
      </c>
      <c r="C175" s="88">
        <v>111894.439</v>
      </c>
      <c r="D175" s="88"/>
      <c r="E175" s="88">
        <v>48247.487999999998</v>
      </c>
      <c r="F175" s="88">
        <v>48066.275000000001</v>
      </c>
      <c r="G175" s="88">
        <v>3406.259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153892000000</v>
      </c>
      <c r="C176" s="88">
        <v>155782.64000000001</v>
      </c>
      <c r="D176" s="88"/>
      <c r="E176" s="88">
        <v>48247.487999999998</v>
      </c>
      <c r="F176" s="88">
        <v>58341.440000000002</v>
      </c>
      <c r="G176" s="88">
        <v>8281.2160000000003</v>
      </c>
      <c r="H176" s="88">
        <v>0</v>
      </c>
      <c r="I176" s="88">
        <v>48472.084999999999</v>
      </c>
      <c r="J176" s="88">
        <v>1779</v>
      </c>
      <c r="K176" s="88">
        <v>715.41700000000003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34761.33</v>
      </c>
      <c r="C179" s="88">
        <v>9130.64</v>
      </c>
      <c r="D179" s="88">
        <v>0</v>
      </c>
      <c r="E179" s="88">
        <v>43891.96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6.98</v>
      </c>
      <c r="C180" s="88">
        <v>1.83</v>
      </c>
      <c r="D180" s="88">
        <v>0</v>
      </c>
      <c r="E180" s="88">
        <v>8.81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6.98</v>
      </c>
      <c r="C181" s="88">
        <v>1.83</v>
      </c>
      <c r="D181" s="88">
        <v>0</v>
      </c>
      <c r="E181" s="88">
        <v>8.81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3199.54</v>
      </c>
      <c r="C2" s="88">
        <v>642.20000000000005</v>
      </c>
      <c r="D2" s="88">
        <v>642.20000000000005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3199.54</v>
      </c>
      <c r="C3" s="88">
        <v>642.20000000000005</v>
      </c>
      <c r="D3" s="88">
        <v>642.20000000000005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7141.53</v>
      </c>
      <c r="C4" s="88">
        <v>1433.41</v>
      </c>
      <c r="D4" s="88">
        <v>1433.41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7141.53</v>
      </c>
      <c r="C5" s="88">
        <v>1433.41</v>
      </c>
      <c r="D5" s="88">
        <v>1433.41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1596.96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93.97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73.02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1.99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47.08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1555.49</v>
      </c>
      <c r="C28" s="88">
        <v>1644.04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0.36299999999999999</v>
      </c>
      <c r="E55" s="88">
        <v>0.38400000000000001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0.36299999999999999</v>
      </c>
      <c r="E56" s="88">
        <v>0.38400000000000001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0.36299999999999999</v>
      </c>
      <c r="E57" s="88">
        <v>0.38400000000000001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0.36299999999999999</v>
      </c>
      <c r="E58" s="88">
        <v>0.38400000000000001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0.36299999999999999</v>
      </c>
      <c r="E59" s="88">
        <v>0.38400000000000001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0.36299999999999999</v>
      </c>
      <c r="E60" s="88">
        <v>0.38400000000000001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0.36299999999999999</v>
      </c>
      <c r="E61" s="88">
        <v>0.38400000000000001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0.36299999999999999</v>
      </c>
      <c r="E62" s="88">
        <v>0.38400000000000001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0.36299999999999999</v>
      </c>
      <c r="E63" s="88">
        <v>0.38400000000000001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0.36299999999999999</v>
      </c>
      <c r="E65" s="88">
        <v>0.38400000000000001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0.36299999999999999</v>
      </c>
      <c r="E67" s="88">
        <v>0.38400000000000001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0.36299999999999999</v>
      </c>
      <c r="E69" s="88">
        <v>0.38400000000000001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0.36299999999999999</v>
      </c>
      <c r="E71" s="88">
        <v>0.38400000000000001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0.36299999999999999</v>
      </c>
      <c r="E72" s="88">
        <v>0.38400000000000001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0.36299999999999999</v>
      </c>
      <c r="E73" s="88">
        <v>0.38400000000000001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0.36299999999999999</v>
      </c>
      <c r="E74" s="88">
        <v>0.38400000000000001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0.36299999999999999</v>
      </c>
      <c r="E75" s="88">
        <v>0.38400000000000001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0.36299999999999999</v>
      </c>
      <c r="E76" s="88">
        <v>0.38400000000000001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0.36299999999999999</v>
      </c>
      <c r="E77" s="88">
        <v>0.38400000000000001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0.36299999999999999</v>
      </c>
      <c r="E78" s="88">
        <v>0.38400000000000001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0.36299999999999999</v>
      </c>
      <c r="E79" s="88">
        <v>0.38400000000000001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0.36299999999999999</v>
      </c>
      <c r="E80" s="88">
        <v>0.38400000000000001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0.36299999999999999</v>
      </c>
      <c r="E81" s="88">
        <v>0.38400000000000001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0.36299999999999999</v>
      </c>
      <c r="E82" s="88">
        <v>0.38400000000000001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0.48699999999999999</v>
      </c>
      <c r="G86" s="88">
        <v>0.40899999999999997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0.48699999999999999</v>
      </c>
      <c r="G87" s="88">
        <v>0.40899999999999997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0.48699999999999999</v>
      </c>
      <c r="G88" s="88">
        <v>0.40899999999999997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0.48699999999999999</v>
      </c>
      <c r="G89" s="88">
        <v>0.40899999999999997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0.48699999999999999</v>
      </c>
      <c r="G90" s="88">
        <v>0.40899999999999997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0.48699999999999999</v>
      </c>
      <c r="G91" s="88">
        <v>0.40899999999999997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0.48699999999999999</v>
      </c>
      <c r="G92" s="88">
        <v>0.40899999999999997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0.48699999999999999</v>
      </c>
      <c r="G93" s="88">
        <v>0.40899999999999997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0.48699999999999999</v>
      </c>
      <c r="G94" s="88">
        <v>0.40899999999999997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0.48699999999999999</v>
      </c>
      <c r="G95" s="88">
        <v>0.40899999999999997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0.48699999999999999</v>
      </c>
      <c r="G96" s="88">
        <v>0.40899999999999997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0.48699999999999999</v>
      </c>
      <c r="G97" s="88">
        <v>0.40899999999999997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0.48699999999999999</v>
      </c>
      <c r="G98" s="88">
        <v>0.40899999999999997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0.48699999999999999</v>
      </c>
      <c r="G99" s="88">
        <v>0.40899999999999997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0.48699999999999999</v>
      </c>
      <c r="G100" s="88">
        <v>0.40899999999999997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252452.01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109135.66</v>
      </c>
      <c r="D106" s="88">
        <v>85053.03</v>
      </c>
      <c r="E106" s="88">
        <v>24082.639999999999</v>
      </c>
      <c r="F106" s="88">
        <v>0.78</v>
      </c>
      <c r="G106" s="88">
        <v>4.0199999999999996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127807.62</v>
      </c>
      <c r="D107" s="88">
        <v>102074.23</v>
      </c>
      <c r="E107" s="88">
        <v>25733.39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127418.77</v>
      </c>
      <c r="D108" s="88">
        <v>101763.67</v>
      </c>
      <c r="E108" s="88">
        <v>25655.1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34224.22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40615.360000000001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38828.25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10091.370000000001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10233.07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5393.73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12888.91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13521.69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12836.02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7974.15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15075.93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13582.34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12352.65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9240.07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15745.95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42112.55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39928.22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39961.870000000003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6.25</v>
      </c>
      <c r="F131" s="88">
        <v>11718.17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7.72</v>
      </c>
      <c r="F132" s="88">
        <v>14484.25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7.7</v>
      </c>
      <c r="F133" s="88">
        <v>14440.18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1471.88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46457.152699999999</v>
      </c>
      <c r="C143" s="88">
        <v>67.307500000000005</v>
      </c>
      <c r="D143" s="88">
        <v>82.067899999999995</v>
      </c>
      <c r="E143" s="88">
        <v>0</v>
      </c>
      <c r="F143" s="88">
        <v>5.9999999999999995E-4</v>
      </c>
      <c r="G143" s="88">
        <v>53882.556900000003</v>
      </c>
      <c r="H143" s="88">
        <v>18481.768599999999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39262.919699999999</v>
      </c>
      <c r="C144" s="88">
        <v>58.312800000000003</v>
      </c>
      <c r="D144" s="88">
        <v>74.010000000000005</v>
      </c>
      <c r="E144" s="88">
        <v>0</v>
      </c>
      <c r="F144" s="88">
        <v>5.9999999999999995E-4</v>
      </c>
      <c r="G144" s="88">
        <v>48600.9689</v>
      </c>
      <c r="H144" s="88">
        <v>15756.2608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38815.929400000001</v>
      </c>
      <c r="C145" s="88">
        <v>61.386000000000003</v>
      </c>
      <c r="D145" s="88">
        <v>85.336100000000002</v>
      </c>
      <c r="E145" s="88">
        <v>0</v>
      </c>
      <c r="F145" s="88">
        <v>5.9999999999999995E-4</v>
      </c>
      <c r="G145" s="88">
        <v>56060.425900000002</v>
      </c>
      <c r="H145" s="88">
        <v>15934.1001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30453.8004</v>
      </c>
      <c r="C146" s="88">
        <v>51.265700000000002</v>
      </c>
      <c r="D146" s="88">
        <v>77.0595</v>
      </c>
      <c r="E146" s="88">
        <v>0</v>
      </c>
      <c r="F146" s="88">
        <v>5.9999999999999995E-4</v>
      </c>
      <c r="G146" s="88">
        <v>50638.805699999997</v>
      </c>
      <c r="H146" s="88">
        <v>12798.1204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31004.6672</v>
      </c>
      <c r="C147" s="88">
        <v>54.123600000000003</v>
      </c>
      <c r="D147" s="88">
        <v>84.739699999999999</v>
      </c>
      <c r="E147" s="88">
        <v>0</v>
      </c>
      <c r="F147" s="88">
        <v>5.9999999999999995E-4</v>
      </c>
      <c r="G147" s="88">
        <v>55694.186999999998</v>
      </c>
      <c r="H147" s="88">
        <v>13214.159100000001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31680.9303</v>
      </c>
      <c r="C148" s="88">
        <v>57.187600000000003</v>
      </c>
      <c r="D148" s="88">
        <v>92.721000000000004</v>
      </c>
      <c r="E148" s="88">
        <v>0</v>
      </c>
      <c r="F148" s="88">
        <v>6.9999999999999999E-4</v>
      </c>
      <c r="G148" s="88">
        <v>60947.4254</v>
      </c>
      <c r="H148" s="88">
        <v>13682.4203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34112.417399999998</v>
      </c>
      <c r="C149" s="88">
        <v>61.889099999999999</v>
      </c>
      <c r="D149" s="88">
        <v>100.8544</v>
      </c>
      <c r="E149" s="88">
        <v>0</v>
      </c>
      <c r="F149" s="88">
        <v>6.9999999999999999E-4</v>
      </c>
      <c r="G149" s="88">
        <v>66294.822899999999</v>
      </c>
      <c r="H149" s="88">
        <v>14762.392900000001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34474.514000000003</v>
      </c>
      <c r="C150" s="88">
        <v>62.259599999999999</v>
      </c>
      <c r="D150" s="88">
        <v>100.99209999999999</v>
      </c>
      <c r="E150" s="88">
        <v>0</v>
      </c>
      <c r="F150" s="88">
        <v>6.9999999999999999E-4</v>
      </c>
      <c r="G150" s="88">
        <v>66384.318599999999</v>
      </c>
      <c r="H150" s="88">
        <v>14891.7106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29404.579300000001</v>
      </c>
      <c r="C151" s="88">
        <v>51.792299999999997</v>
      </c>
      <c r="D151" s="88">
        <v>81.870400000000004</v>
      </c>
      <c r="E151" s="88">
        <v>0</v>
      </c>
      <c r="F151" s="88">
        <v>5.9999999999999995E-4</v>
      </c>
      <c r="G151" s="88">
        <v>53810.26</v>
      </c>
      <c r="H151" s="88">
        <v>12576.3534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31265.6443</v>
      </c>
      <c r="C152" s="88">
        <v>53.168100000000003</v>
      </c>
      <c r="D152" s="88">
        <v>80.858199999999997</v>
      </c>
      <c r="E152" s="88">
        <v>0</v>
      </c>
      <c r="F152" s="88">
        <v>5.9999999999999995E-4</v>
      </c>
      <c r="G152" s="88">
        <v>53137.423300000002</v>
      </c>
      <c r="H152" s="88">
        <v>13190.5046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36338.611299999997</v>
      </c>
      <c r="C153" s="88">
        <v>57.3628</v>
      </c>
      <c r="D153" s="88">
        <v>79.546300000000002</v>
      </c>
      <c r="E153" s="88">
        <v>0</v>
      </c>
      <c r="F153" s="88">
        <v>5.9999999999999995E-4</v>
      </c>
      <c r="G153" s="88">
        <v>52256.393900000003</v>
      </c>
      <c r="H153" s="88">
        <v>14907.0695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43347.782099999997</v>
      </c>
      <c r="C154" s="88">
        <v>63.905799999999999</v>
      </c>
      <c r="D154" s="88">
        <v>80.167299999999997</v>
      </c>
      <c r="E154" s="88">
        <v>0</v>
      </c>
      <c r="F154" s="88">
        <v>5.9999999999999995E-4</v>
      </c>
      <c r="G154" s="88">
        <v>52641.571199999998</v>
      </c>
      <c r="H154" s="88">
        <v>17350.2369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426618.94819999998</v>
      </c>
      <c r="C156" s="88">
        <v>699.96100000000001</v>
      </c>
      <c r="D156" s="88">
        <v>1020.2229</v>
      </c>
      <c r="E156" s="88">
        <v>0</v>
      </c>
      <c r="F156" s="88">
        <v>7.6E-3</v>
      </c>
      <c r="G156" s="88">
        <v>670349.15969999996</v>
      </c>
      <c r="H156" s="88">
        <v>177545.09719999999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29404.579300000001</v>
      </c>
      <c r="C157" s="88">
        <v>51.265700000000002</v>
      </c>
      <c r="D157" s="88">
        <v>74.010000000000005</v>
      </c>
      <c r="E157" s="88">
        <v>0</v>
      </c>
      <c r="F157" s="88">
        <v>5.9999999999999995E-4</v>
      </c>
      <c r="G157" s="88">
        <v>48600.9689</v>
      </c>
      <c r="H157" s="88">
        <v>12576.3534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46457.152699999999</v>
      </c>
      <c r="C158" s="88">
        <v>67.307500000000005</v>
      </c>
      <c r="D158" s="88">
        <v>100.99209999999999</v>
      </c>
      <c r="E158" s="88">
        <v>0</v>
      </c>
      <c r="F158" s="88">
        <v>6.9999999999999999E-4</v>
      </c>
      <c r="G158" s="88">
        <v>66384.318599999999</v>
      </c>
      <c r="H158" s="88">
        <v>18481.768599999999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125030000000</v>
      </c>
      <c r="C161" s="88">
        <v>110921.17</v>
      </c>
      <c r="D161" s="88" t="s">
        <v>711</v>
      </c>
      <c r="E161" s="88">
        <v>48247.487999999998</v>
      </c>
      <c r="F161" s="88">
        <v>58341.440000000002</v>
      </c>
      <c r="G161" s="88">
        <v>3498.9630000000002</v>
      </c>
      <c r="H161" s="88">
        <v>0</v>
      </c>
      <c r="I161" s="88">
        <v>0</v>
      </c>
      <c r="J161" s="88">
        <v>0</v>
      </c>
      <c r="K161" s="88">
        <v>833.27800000000002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112775000000</v>
      </c>
      <c r="C162" s="88">
        <v>110693.504</v>
      </c>
      <c r="D162" s="88" t="s">
        <v>712</v>
      </c>
      <c r="E162" s="88">
        <v>48247.487999999998</v>
      </c>
      <c r="F162" s="88">
        <v>58341.440000000002</v>
      </c>
      <c r="G162" s="88">
        <v>3498.9630000000002</v>
      </c>
      <c r="H162" s="88">
        <v>0</v>
      </c>
      <c r="I162" s="88">
        <v>0</v>
      </c>
      <c r="J162" s="88">
        <v>0</v>
      </c>
      <c r="K162" s="88">
        <v>605.61199999999997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130084000000</v>
      </c>
      <c r="C163" s="88">
        <v>110432.889</v>
      </c>
      <c r="D163" s="88" t="s">
        <v>713</v>
      </c>
      <c r="E163" s="88">
        <v>48247.487999999998</v>
      </c>
      <c r="F163" s="88">
        <v>58341.440000000002</v>
      </c>
      <c r="G163" s="88">
        <v>3498.9630000000002</v>
      </c>
      <c r="H163" s="88">
        <v>0</v>
      </c>
      <c r="I163" s="88">
        <v>0</v>
      </c>
      <c r="J163" s="88">
        <v>0</v>
      </c>
      <c r="K163" s="88">
        <v>344.99700000000001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117504000000</v>
      </c>
      <c r="C164" s="88">
        <v>114801.66099999999</v>
      </c>
      <c r="D164" s="88" t="s">
        <v>714</v>
      </c>
      <c r="E164" s="88">
        <v>48247.487999999998</v>
      </c>
      <c r="F164" s="88">
        <v>50956.165999999997</v>
      </c>
      <c r="G164" s="88">
        <v>3575.576</v>
      </c>
      <c r="H164" s="88">
        <v>0</v>
      </c>
      <c r="I164" s="88">
        <v>12013.433000000001</v>
      </c>
      <c r="J164" s="88">
        <v>0</v>
      </c>
      <c r="K164" s="88">
        <v>8.9990000000000006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129234000000</v>
      </c>
      <c r="C165" s="88">
        <v>126336.421</v>
      </c>
      <c r="D165" s="88" t="s">
        <v>575</v>
      </c>
      <c r="E165" s="88">
        <v>48247.487999999998</v>
      </c>
      <c r="F165" s="88">
        <v>50956.165999999997</v>
      </c>
      <c r="G165" s="88">
        <v>4199.241</v>
      </c>
      <c r="H165" s="88">
        <v>0</v>
      </c>
      <c r="I165" s="88">
        <v>22925.085999999999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141424000000</v>
      </c>
      <c r="C166" s="88">
        <v>148512.53200000001</v>
      </c>
      <c r="D166" s="88" t="s">
        <v>617</v>
      </c>
      <c r="E166" s="88">
        <v>48247.487999999998</v>
      </c>
      <c r="F166" s="88">
        <v>50956.165999999997</v>
      </c>
      <c r="G166" s="88">
        <v>4933.3829999999998</v>
      </c>
      <c r="H166" s="88">
        <v>0</v>
      </c>
      <c r="I166" s="88">
        <v>44367.055999999997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153832000000</v>
      </c>
      <c r="C167" s="88">
        <v>165541.56299999999</v>
      </c>
      <c r="D167" s="88" t="s">
        <v>715</v>
      </c>
      <c r="E167" s="88">
        <v>48247.487999999998</v>
      </c>
      <c r="F167" s="88">
        <v>58341.440000000002</v>
      </c>
      <c r="G167" s="88">
        <v>5480.17</v>
      </c>
      <c r="H167" s="88">
        <v>0</v>
      </c>
      <c r="I167" s="88">
        <v>53464.025000000001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154040000000</v>
      </c>
      <c r="C168" s="88">
        <v>153583.71900000001</v>
      </c>
      <c r="D168" s="88" t="s">
        <v>636</v>
      </c>
      <c r="E168" s="88">
        <v>48247.487999999998</v>
      </c>
      <c r="F168" s="88">
        <v>58341.440000000002</v>
      </c>
      <c r="G168" s="88">
        <v>4758.8559999999998</v>
      </c>
      <c r="H168" s="88">
        <v>0</v>
      </c>
      <c r="I168" s="88">
        <v>42227.493999999999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124863000000</v>
      </c>
      <c r="C169" s="88">
        <v>146437.038</v>
      </c>
      <c r="D169" s="88" t="s">
        <v>716</v>
      </c>
      <c r="E169" s="88">
        <v>48247.487999999998</v>
      </c>
      <c r="F169" s="88">
        <v>50956.165999999997</v>
      </c>
      <c r="G169" s="88">
        <v>4464.9319999999998</v>
      </c>
      <c r="H169" s="88">
        <v>0</v>
      </c>
      <c r="I169" s="88">
        <v>42760.010999999999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123301000000</v>
      </c>
      <c r="C170" s="88">
        <v>120256.092</v>
      </c>
      <c r="D170" s="88" t="s">
        <v>618</v>
      </c>
      <c r="E170" s="88">
        <v>48247.487999999998</v>
      </c>
      <c r="F170" s="88">
        <v>51598.362999999998</v>
      </c>
      <c r="G170" s="88">
        <v>4371.0119999999997</v>
      </c>
      <c r="H170" s="88">
        <v>0</v>
      </c>
      <c r="I170" s="88">
        <v>16024.877</v>
      </c>
      <c r="J170" s="88">
        <v>0</v>
      </c>
      <c r="K170" s="88">
        <v>14.351000000000001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121257000000</v>
      </c>
      <c r="C171" s="88">
        <v>110501.424</v>
      </c>
      <c r="D171" s="88" t="s">
        <v>717</v>
      </c>
      <c r="E171" s="88">
        <v>48247.487999999998</v>
      </c>
      <c r="F171" s="88">
        <v>58341.440000000002</v>
      </c>
      <c r="G171" s="88">
        <v>3498.9630000000002</v>
      </c>
      <c r="H171" s="88">
        <v>0</v>
      </c>
      <c r="I171" s="88">
        <v>0</v>
      </c>
      <c r="J171" s="88">
        <v>0</v>
      </c>
      <c r="K171" s="88">
        <v>413.53199999999998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122151000000</v>
      </c>
      <c r="C172" s="88">
        <v>110587.338</v>
      </c>
      <c r="D172" s="88" t="s">
        <v>690</v>
      </c>
      <c r="E172" s="88">
        <v>48247.487999999998</v>
      </c>
      <c r="F172" s="88">
        <v>58341.440000000002</v>
      </c>
      <c r="G172" s="88">
        <v>3498.9630000000002</v>
      </c>
      <c r="H172" s="88">
        <v>0</v>
      </c>
      <c r="I172" s="88">
        <v>0</v>
      </c>
      <c r="J172" s="88">
        <v>0</v>
      </c>
      <c r="K172" s="88">
        <v>499.44600000000003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1555490000000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112775000000</v>
      </c>
      <c r="C175" s="88">
        <v>110432.889</v>
      </c>
      <c r="D175" s="88"/>
      <c r="E175" s="88">
        <v>48247.487999999998</v>
      </c>
      <c r="F175" s="88">
        <v>50956.165999999997</v>
      </c>
      <c r="G175" s="88">
        <v>3498.9630000000002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154040000000</v>
      </c>
      <c r="C176" s="88">
        <v>165541.56299999999</v>
      </c>
      <c r="D176" s="88"/>
      <c r="E176" s="88">
        <v>48247.487999999998</v>
      </c>
      <c r="F176" s="88">
        <v>58341.440000000002</v>
      </c>
      <c r="G176" s="88">
        <v>5480.17</v>
      </c>
      <c r="H176" s="88">
        <v>0</v>
      </c>
      <c r="I176" s="88">
        <v>53464.025000000001</v>
      </c>
      <c r="J176" s="88">
        <v>0</v>
      </c>
      <c r="K176" s="88">
        <v>833.27800000000002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27822.92</v>
      </c>
      <c r="C179" s="88">
        <v>12947.09</v>
      </c>
      <c r="D179" s="88">
        <v>0</v>
      </c>
      <c r="E179" s="88">
        <v>40770.01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5.58</v>
      </c>
      <c r="C180" s="88">
        <v>2.6</v>
      </c>
      <c r="D180" s="88">
        <v>0</v>
      </c>
      <c r="E180" s="88">
        <v>8.18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5.58</v>
      </c>
      <c r="C181" s="88">
        <v>2.6</v>
      </c>
      <c r="D181" s="88">
        <v>0</v>
      </c>
      <c r="E181" s="88">
        <v>8.18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4342.71</v>
      </c>
      <c r="C2" s="88">
        <v>871.65</v>
      </c>
      <c r="D2" s="88">
        <v>871.65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4342.71</v>
      </c>
      <c r="C3" s="88">
        <v>871.65</v>
      </c>
      <c r="D3" s="88">
        <v>871.65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8611.09</v>
      </c>
      <c r="C4" s="88">
        <v>1728.38</v>
      </c>
      <c r="D4" s="88">
        <v>1728.38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8611.09</v>
      </c>
      <c r="C5" s="88">
        <v>1728.38</v>
      </c>
      <c r="D5" s="88">
        <v>1728.38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2731.09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74.56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27.74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96.25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2.88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51.6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1560.02</v>
      </c>
      <c r="C28" s="88">
        <v>2782.69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0.36299999999999999</v>
      </c>
      <c r="E55" s="88">
        <v>0.38400000000000001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0.36299999999999999</v>
      </c>
      <c r="E56" s="88">
        <v>0.38400000000000001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0.36299999999999999</v>
      </c>
      <c r="E57" s="88">
        <v>0.38400000000000001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0.36299999999999999</v>
      </c>
      <c r="E58" s="88">
        <v>0.38400000000000001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0.36299999999999999</v>
      </c>
      <c r="E59" s="88">
        <v>0.38400000000000001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0.36299999999999999</v>
      </c>
      <c r="E60" s="88">
        <v>0.38400000000000001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0.36299999999999999</v>
      </c>
      <c r="E61" s="88">
        <v>0.38400000000000001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0.36299999999999999</v>
      </c>
      <c r="E62" s="88">
        <v>0.38400000000000001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0.36299999999999999</v>
      </c>
      <c r="E63" s="88">
        <v>0.38400000000000001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0.36299999999999999</v>
      </c>
      <c r="E65" s="88">
        <v>0.38400000000000001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0.36299999999999999</v>
      </c>
      <c r="E67" s="88">
        <v>0.38400000000000001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0.36299999999999999</v>
      </c>
      <c r="E69" s="88">
        <v>0.38400000000000001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0.36299999999999999</v>
      </c>
      <c r="E71" s="88">
        <v>0.38400000000000001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0.36299999999999999</v>
      </c>
      <c r="E72" s="88">
        <v>0.38400000000000001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0.36299999999999999</v>
      </c>
      <c r="E73" s="88">
        <v>0.38400000000000001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0.36299999999999999</v>
      </c>
      <c r="E74" s="88">
        <v>0.38400000000000001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0.36299999999999999</v>
      </c>
      <c r="E75" s="88">
        <v>0.38400000000000001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0.36299999999999999</v>
      </c>
      <c r="E76" s="88">
        <v>0.38400000000000001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0.36299999999999999</v>
      </c>
      <c r="E77" s="88">
        <v>0.38400000000000001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0.36299999999999999</v>
      </c>
      <c r="E78" s="88">
        <v>0.38400000000000001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0.36299999999999999</v>
      </c>
      <c r="E79" s="88">
        <v>0.38400000000000001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0.36299999999999999</v>
      </c>
      <c r="E80" s="88">
        <v>0.38400000000000001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0.36299999999999999</v>
      </c>
      <c r="E81" s="88">
        <v>0.38400000000000001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0.36299999999999999</v>
      </c>
      <c r="E82" s="88">
        <v>0.38400000000000001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0.26900000000000002</v>
      </c>
      <c r="E83" s="88">
        <v>0.28299999999999997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2.6150000000000002</v>
      </c>
      <c r="F86" s="88">
        <v>0.70199999999999996</v>
      </c>
      <c r="G86" s="88">
        <v>0.63300000000000001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2.6150000000000002</v>
      </c>
      <c r="F87" s="88">
        <v>0.70199999999999996</v>
      </c>
      <c r="G87" s="88">
        <v>0.63300000000000001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2.6150000000000002</v>
      </c>
      <c r="F88" s="88">
        <v>0.70199999999999996</v>
      </c>
      <c r="G88" s="88">
        <v>0.63300000000000001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2.6150000000000002</v>
      </c>
      <c r="F89" s="88">
        <v>0.70199999999999996</v>
      </c>
      <c r="G89" s="88">
        <v>0.63300000000000001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2.6150000000000002</v>
      </c>
      <c r="F90" s="88">
        <v>0.70199999999999996</v>
      </c>
      <c r="G90" s="88">
        <v>0.63300000000000001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2.6150000000000002</v>
      </c>
      <c r="F91" s="88">
        <v>0.70199999999999996</v>
      </c>
      <c r="G91" s="88">
        <v>0.63300000000000001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2.6150000000000002</v>
      </c>
      <c r="F92" s="88">
        <v>0.70199999999999996</v>
      </c>
      <c r="G92" s="88">
        <v>0.63300000000000001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2.6150000000000002</v>
      </c>
      <c r="F93" s="88">
        <v>0.70199999999999996</v>
      </c>
      <c r="G93" s="88">
        <v>0.63300000000000001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2.6150000000000002</v>
      </c>
      <c r="F94" s="88">
        <v>0.70199999999999996</v>
      </c>
      <c r="G94" s="88">
        <v>0.63300000000000001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2.6150000000000002</v>
      </c>
      <c r="F95" s="88">
        <v>0.70199999999999996</v>
      </c>
      <c r="G95" s="88">
        <v>0.63300000000000001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2.6150000000000002</v>
      </c>
      <c r="F96" s="88">
        <v>0.70199999999999996</v>
      </c>
      <c r="G96" s="88">
        <v>0.63300000000000001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2.6150000000000002</v>
      </c>
      <c r="F97" s="88">
        <v>0.70199999999999996</v>
      </c>
      <c r="G97" s="88">
        <v>0.63300000000000001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2.61</v>
      </c>
      <c r="F98" s="88">
        <v>0.70199999999999996</v>
      </c>
      <c r="G98" s="88">
        <v>0.63300000000000001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2.61</v>
      </c>
      <c r="F99" s="88">
        <v>0.70199999999999996</v>
      </c>
      <c r="G99" s="88">
        <v>0.63300000000000001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2.61</v>
      </c>
      <c r="F100" s="88">
        <v>0.70199999999999996</v>
      </c>
      <c r="G100" s="88">
        <v>0.63300000000000001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345271.35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127932.51</v>
      </c>
      <c r="D106" s="88">
        <v>102173.98</v>
      </c>
      <c r="E106" s="88">
        <v>25758.54</v>
      </c>
      <c r="F106" s="88">
        <v>0.8</v>
      </c>
      <c r="G106" s="88">
        <v>4.1399999999999997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173637.66</v>
      </c>
      <c r="D107" s="88">
        <v>138676.63</v>
      </c>
      <c r="E107" s="88">
        <v>34961.03</v>
      </c>
      <c r="F107" s="88">
        <v>0.8</v>
      </c>
      <c r="G107" s="88">
        <v>3.95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172003.75</v>
      </c>
      <c r="D108" s="88">
        <v>137371.70000000001</v>
      </c>
      <c r="E108" s="88">
        <v>34632.050000000003</v>
      </c>
      <c r="F108" s="88">
        <v>0.8</v>
      </c>
      <c r="G108" s="88">
        <v>3.95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32772.550000000003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49675.41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49328.35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22548.92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14261.95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7415.22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16319.15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27675.5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17806.71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12110.02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19388.849999999999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27310.78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17373.28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11942.08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19510.189999999999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55708.34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51472.39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51621.279999999999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7.73</v>
      </c>
      <c r="F131" s="88">
        <v>14498.41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1017.59</v>
      </c>
      <c r="E132" s="88">
        <v>10.49</v>
      </c>
      <c r="F132" s="88">
        <v>18045.62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1017.59</v>
      </c>
      <c r="E133" s="88">
        <v>10.39</v>
      </c>
      <c r="F133" s="88">
        <v>17875.810000000001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2013.05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56119.190199999997</v>
      </c>
      <c r="C143" s="88">
        <v>59.604300000000002</v>
      </c>
      <c r="D143" s="88">
        <v>181.3699</v>
      </c>
      <c r="E143" s="88">
        <v>0</v>
      </c>
      <c r="F143" s="88">
        <v>6.9999999999999999E-4</v>
      </c>
      <c r="G143" s="88">
        <v>36370.216899999999</v>
      </c>
      <c r="H143" s="88">
        <v>20755.7814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46091.518300000003</v>
      </c>
      <c r="C144" s="88">
        <v>49.648600000000002</v>
      </c>
      <c r="D144" s="88">
        <v>163.49529999999999</v>
      </c>
      <c r="E144" s="88">
        <v>0</v>
      </c>
      <c r="F144" s="88">
        <v>5.9999999999999995E-4</v>
      </c>
      <c r="G144" s="88">
        <v>32790.457000000002</v>
      </c>
      <c r="H144" s="88">
        <v>17153.931400000001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41427.811999999998</v>
      </c>
      <c r="C145" s="88">
        <v>46.571800000000003</v>
      </c>
      <c r="D145" s="88">
        <v>187.6825</v>
      </c>
      <c r="E145" s="88">
        <v>0</v>
      </c>
      <c r="F145" s="88">
        <v>6.9999999999999999E-4</v>
      </c>
      <c r="G145" s="88">
        <v>37653.2765</v>
      </c>
      <c r="H145" s="88">
        <v>15717.828299999999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29583.321599999999</v>
      </c>
      <c r="C146" s="88">
        <v>34.873399999999997</v>
      </c>
      <c r="D146" s="88">
        <v>167.84639999999999</v>
      </c>
      <c r="E146" s="88">
        <v>0</v>
      </c>
      <c r="F146" s="88">
        <v>5.9999999999999995E-4</v>
      </c>
      <c r="G146" s="88">
        <v>33681.422500000001</v>
      </c>
      <c r="H146" s="88">
        <v>11472.786599999999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27832.125700000001</v>
      </c>
      <c r="C147" s="88">
        <v>34.073099999999997</v>
      </c>
      <c r="D147" s="88">
        <v>184.3578</v>
      </c>
      <c r="E147" s="88">
        <v>0</v>
      </c>
      <c r="F147" s="88">
        <v>5.9999999999999995E-4</v>
      </c>
      <c r="G147" s="88">
        <v>36999.557500000003</v>
      </c>
      <c r="H147" s="88">
        <v>10988.1844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29526.834500000001</v>
      </c>
      <c r="C148" s="88">
        <v>36.680100000000003</v>
      </c>
      <c r="D148" s="88">
        <v>206.71770000000001</v>
      </c>
      <c r="E148" s="88">
        <v>0</v>
      </c>
      <c r="F148" s="88">
        <v>6.9999999999999999E-4</v>
      </c>
      <c r="G148" s="88">
        <v>41488.808900000004</v>
      </c>
      <c r="H148" s="88">
        <v>11739.1585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29688.002400000001</v>
      </c>
      <c r="C149" s="88">
        <v>36.925600000000003</v>
      </c>
      <c r="D149" s="88">
        <v>208.79429999999999</v>
      </c>
      <c r="E149" s="88">
        <v>0</v>
      </c>
      <c r="F149" s="88">
        <v>6.9999999999999999E-4</v>
      </c>
      <c r="G149" s="88">
        <v>41905.724300000002</v>
      </c>
      <c r="H149" s="88">
        <v>11810.209800000001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30318.181199999999</v>
      </c>
      <c r="C150" s="88">
        <v>37.334000000000003</v>
      </c>
      <c r="D150" s="88">
        <v>205.37200000000001</v>
      </c>
      <c r="E150" s="88">
        <v>0</v>
      </c>
      <c r="F150" s="88">
        <v>6.9999999999999999E-4</v>
      </c>
      <c r="G150" s="88">
        <v>41217.705600000001</v>
      </c>
      <c r="H150" s="88">
        <v>12003.1289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27900.466899999999</v>
      </c>
      <c r="C151" s="88">
        <v>33.430100000000003</v>
      </c>
      <c r="D151" s="88">
        <v>169.6071</v>
      </c>
      <c r="E151" s="88">
        <v>0</v>
      </c>
      <c r="F151" s="88">
        <v>5.9999999999999995E-4</v>
      </c>
      <c r="G151" s="88">
        <v>34036.806600000004</v>
      </c>
      <c r="H151" s="88">
        <v>10903.336300000001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34960.317199999998</v>
      </c>
      <c r="C152" s="88">
        <v>40.152099999999997</v>
      </c>
      <c r="D152" s="88">
        <v>176.18260000000001</v>
      </c>
      <c r="E152" s="88">
        <v>0</v>
      </c>
      <c r="F152" s="88">
        <v>5.9999999999999995E-4</v>
      </c>
      <c r="G152" s="88">
        <v>35350.201699999998</v>
      </c>
      <c r="H152" s="88">
        <v>13394.9725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45577.394099999998</v>
      </c>
      <c r="C153" s="88">
        <v>49.838200000000001</v>
      </c>
      <c r="D153" s="88">
        <v>177.22370000000001</v>
      </c>
      <c r="E153" s="88">
        <v>0</v>
      </c>
      <c r="F153" s="88">
        <v>5.9999999999999995E-4</v>
      </c>
      <c r="G153" s="88">
        <v>35548.3364</v>
      </c>
      <c r="H153" s="88">
        <v>17076.983499999998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51405.064100000003</v>
      </c>
      <c r="C154" s="88">
        <v>55.1631</v>
      </c>
      <c r="D154" s="88">
        <v>177.96780000000001</v>
      </c>
      <c r="E154" s="88">
        <v>0</v>
      </c>
      <c r="F154" s="88">
        <v>6.9999999999999999E-4</v>
      </c>
      <c r="G154" s="88">
        <v>35691.769</v>
      </c>
      <c r="H154" s="88">
        <v>19099.2942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450430.22810000001</v>
      </c>
      <c r="C156" s="88">
        <v>514.2944</v>
      </c>
      <c r="D156" s="88">
        <v>2206.6170999999999</v>
      </c>
      <c r="E156" s="88">
        <v>0</v>
      </c>
      <c r="F156" s="88">
        <v>7.7999999999999996E-3</v>
      </c>
      <c r="G156" s="88">
        <v>442734.283</v>
      </c>
      <c r="H156" s="88">
        <v>172115.59580000001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27832.125700000001</v>
      </c>
      <c r="C157" s="88">
        <v>33.430100000000003</v>
      </c>
      <c r="D157" s="88">
        <v>163.49529999999999</v>
      </c>
      <c r="E157" s="88">
        <v>0</v>
      </c>
      <c r="F157" s="88">
        <v>5.9999999999999995E-4</v>
      </c>
      <c r="G157" s="88">
        <v>32790.457000000002</v>
      </c>
      <c r="H157" s="88">
        <v>10903.336300000001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56119.190199999997</v>
      </c>
      <c r="C158" s="88">
        <v>59.604300000000002</v>
      </c>
      <c r="D158" s="88">
        <v>208.79429999999999</v>
      </c>
      <c r="E158" s="88">
        <v>0</v>
      </c>
      <c r="F158" s="88">
        <v>6.9999999999999999E-4</v>
      </c>
      <c r="G158" s="88">
        <v>41905.724300000002</v>
      </c>
      <c r="H158" s="88">
        <v>20755.7814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128154000000</v>
      </c>
      <c r="C161" s="88">
        <v>114124.003</v>
      </c>
      <c r="D161" s="88" t="s">
        <v>687</v>
      </c>
      <c r="E161" s="88">
        <v>48247.487999999998</v>
      </c>
      <c r="F161" s="88">
        <v>58341.440000000002</v>
      </c>
      <c r="G161" s="88">
        <v>4340.6940000000004</v>
      </c>
      <c r="H161" s="88">
        <v>0</v>
      </c>
      <c r="I161" s="88">
        <v>0</v>
      </c>
      <c r="J161" s="88">
        <v>1779</v>
      </c>
      <c r="K161" s="88">
        <v>1415.38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115541000000</v>
      </c>
      <c r="C162" s="88">
        <v>113189.818</v>
      </c>
      <c r="D162" s="88" t="s">
        <v>718</v>
      </c>
      <c r="E162" s="88">
        <v>48247.487999999998</v>
      </c>
      <c r="F162" s="88">
        <v>58341.440000000002</v>
      </c>
      <c r="G162" s="88">
        <v>4340.6940000000004</v>
      </c>
      <c r="H162" s="88">
        <v>0</v>
      </c>
      <c r="I162" s="88">
        <v>0</v>
      </c>
      <c r="J162" s="88">
        <v>1779</v>
      </c>
      <c r="K162" s="88">
        <v>481.19600000000003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132675000000</v>
      </c>
      <c r="C163" s="88">
        <v>113101.65700000001</v>
      </c>
      <c r="D163" s="88" t="s">
        <v>719</v>
      </c>
      <c r="E163" s="88">
        <v>48247.487999999998</v>
      </c>
      <c r="F163" s="88">
        <v>58341.440000000002</v>
      </c>
      <c r="G163" s="88">
        <v>4340.6940000000004</v>
      </c>
      <c r="H163" s="88">
        <v>0</v>
      </c>
      <c r="I163" s="88">
        <v>0</v>
      </c>
      <c r="J163" s="88">
        <v>1779</v>
      </c>
      <c r="K163" s="88">
        <v>393.03399999999999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118680000000</v>
      </c>
      <c r="C164" s="88">
        <v>111178.679</v>
      </c>
      <c r="D164" s="88" t="s">
        <v>720</v>
      </c>
      <c r="E164" s="88">
        <v>48247.487999999998</v>
      </c>
      <c r="F164" s="88">
        <v>58341.440000000002</v>
      </c>
      <c r="G164" s="88">
        <v>4340.6940000000004</v>
      </c>
      <c r="H164" s="88">
        <v>0</v>
      </c>
      <c r="I164" s="88">
        <v>0</v>
      </c>
      <c r="J164" s="88">
        <v>0</v>
      </c>
      <c r="K164" s="88">
        <v>249.05600000000001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130372000000</v>
      </c>
      <c r="C165" s="88">
        <v>127109.838</v>
      </c>
      <c r="D165" s="88" t="s">
        <v>721</v>
      </c>
      <c r="E165" s="88">
        <v>48247.487999999998</v>
      </c>
      <c r="F165" s="88">
        <v>51598.362999999998</v>
      </c>
      <c r="G165" s="88">
        <v>5113.5919999999996</v>
      </c>
      <c r="H165" s="88">
        <v>0</v>
      </c>
      <c r="I165" s="88">
        <v>22141.954000000002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146190000000</v>
      </c>
      <c r="C166" s="88">
        <v>151675.715</v>
      </c>
      <c r="D166" s="88" t="s">
        <v>722</v>
      </c>
      <c r="E166" s="88">
        <v>48247.487999999998</v>
      </c>
      <c r="F166" s="88">
        <v>50956.165999999997</v>
      </c>
      <c r="G166" s="88">
        <v>5885.1080000000002</v>
      </c>
      <c r="H166" s="88">
        <v>0</v>
      </c>
      <c r="I166" s="88">
        <v>46578.512999999999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147659000000</v>
      </c>
      <c r="C167" s="88">
        <v>150105.209</v>
      </c>
      <c r="D167" s="88" t="s">
        <v>561</v>
      </c>
      <c r="E167" s="88">
        <v>48247.487999999998</v>
      </c>
      <c r="F167" s="88">
        <v>50956.165999999997</v>
      </c>
      <c r="G167" s="88">
        <v>6235.8029999999999</v>
      </c>
      <c r="H167" s="88">
        <v>0</v>
      </c>
      <c r="I167" s="88">
        <v>44657.311999999998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145235000000</v>
      </c>
      <c r="C168" s="88">
        <v>148072.61499999999</v>
      </c>
      <c r="D168" s="88" t="s">
        <v>619</v>
      </c>
      <c r="E168" s="88">
        <v>48247.487999999998</v>
      </c>
      <c r="F168" s="88">
        <v>51598.362999999998</v>
      </c>
      <c r="G168" s="88">
        <v>6169.11</v>
      </c>
      <c r="H168" s="88">
        <v>0</v>
      </c>
      <c r="I168" s="88">
        <v>42049.214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119932000000</v>
      </c>
      <c r="C169" s="88">
        <v>117729.8</v>
      </c>
      <c r="D169" s="88" t="s">
        <v>620</v>
      </c>
      <c r="E169" s="88">
        <v>48247.487999999998</v>
      </c>
      <c r="F169" s="88">
        <v>50956.165999999997</v>
      </c>
      <c r="G169" s="88">
        <v>4591.8440000000001</v>
      </c>
      <c r="H169" s="88">
        <v>0</v>
      </c>
      <c r="I169" s="88">
        <v>13924.005999999999</v>
      </c>
      <c r="J169" s="88">
        <v>0</v>
      </c>
      <c r="K169" s="88">
        <v>10.295999999999999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124560000000</v>
      </c>
      <c r="C170" s="88">
        <v>113022.128</v>
      </c>
      <c r="D170" s="88" t="s">
        <v>723</v>
      </c>
      <c r="E170" s="88">
        <v>48247.487999999998</v>
      </c>
      <c r="F170" s="88">
        <v>58341.440000000002</v>
      </c>
      <c r="G170" s="88">
        <v>4340.6940000000004</v>
      </c>
      <c r="H170" s="88">
        <v>0</v>
      </c>
      <c r="I170" s="88">
        <v>0</v>
      </c>
      <c r="J170" s="88">
        <v>1779</v>
      </c>
      <c r="K170" s="88">
        <v>313.505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125258000000</v>
      </c>
      <c r="C171" s="88">
        <v>113116.65399999999</v>
      </c>
      <c r="D171" s="88" t="s">
        <v>724</v>
      </c>
      <c r="E171" s="88">
        <v>48247.487999999998</v>
      </c>
      <c r="F171" s="88">
        <v>58341.440000000002</v>
      </c>
      <c r="G171" s="88">
        <v>4340.6940000000004</v>
      </c>
      <c r="H171" s="88">
        <v>0</v>
      </c>
      <c r="I171" s="88">
        <v>0</v>
      </c>
      <c r="J171" s="88">
        <v>1779</v>
      </c>
      <c r="K171" s="88">
        <v>408.03199999999998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125764000000</v>
      </c>
      <c r="C172" s="88">
        <v>113158.061</v>
      </c>
      <c r="D172" s="88" t="s">
        <v>725</v>
      </c>
      <c r="E172" s="88">
        <v>48247.487999999998</v>
      </c>
      <c r="F172" s="88">
        <v>58341.440000000002</v>
      </c>
      <c r="G172" s="88">
        <v>4340.6940000000004</v>
      </c>
      <c r="H172" s="88">
        <v>0</v>
      </c>
      <c r="I172" s="88">
        <v>0</v>
      </c>
      <c r="J172" s="88">
        <v>1779</v>
      </c>
      <c r="K172" s="88">
        <v>449.43799999999999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1560020000000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115541000000</v>
      </c>
      <c r="C175" s="88">
        <v>111178.679</v>
      </c>
      <c r="D175" s="88"/>
      <c r="E175" s="88">
        <v>48247.487999999998</v>
      </c>
      <c r="F175" s="88">
        <v>50956.165999999997</v>
      </c>
      <c r="G175" s="88">
        <v>4340.6940000000004</v>
      </c>
      <c r="H175" s="88">
        <v>0</v>
      </c>
      <c r="I175" s="88">
        <v>0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147659000000</v>
      </c>
      <c r="C176" s="88">
        <v>151675.715</v>
      </c>
      <c r="D176" s="88"/>
      <c r="E176" s="88">
        <v>48247.487999999998</v>
      </c>
      <c r="F176" s="88">
        <v>58341.440000000002</v>
      </c>
      <c r="G176" s="88">
        <v>6235.8029999999999</v>
      </c>
      <c r="H176" s="88">
        <v>0</v>
      </c>
      <c r="I176" s="88">
        <v>46578.512999999999</v>
      </c>
      <c r="J176" s="88">
        <v>1779</v>
      </c>
      <c r="K176" s="88">
        <v>1415.38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45219.839999999997</v>
      </c>
      <c r="C179" s="88">
        <v>11456.47</v>
      </c>
      <c r="D179" s="88">
        <v>0</v>
      </c>
      <c r="E179" s="88">
        <v>56676.31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9.08</v>
      </c>
      <c r="C180" s="88">
        <v>2.2999999999999998</v>
      </c>
      <c r="D180" s="88">
        <v>0</v>
      </c>
      <c r="E180" s="88">
        <v>11.38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9.08</v>
      </c>
      <c r="C181" s="88">
        <v>2.2999999999999998</v>
      </c>
      <c r="D181" s="88">
        <v>0</v>
      </c>
      <c r="E181" s="88">
        <v>11.38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93</v>
      </c>
      <c r="D2" s="13" t="s">
        <v>210</v>
      </c>
      <c r="E2" s="13" t="s">
        <v>211</v>
      </c>
      <c r="F2" s="12" t="s">
        <v>209</v>
      </c>
      <c r="G2" s="12" t="s">
        <v>212</v>
      </c>
      <c r="H2" s="12" t="s">
        <v>213</v>
      </c>
      <c r="I2" s="14" t="s">
        <v>214</v>
      </c>
      <c r="J2" s="14" t="s">
        <v>6</v>
      </c>
      <c r="K2" s="14" t="s">
        <v>215</v>
      </c>
      <c r="L2" s="14" t="s">
        <v>216</v>
      </c>
      <c r="M2" s="14" t="s">
        <v>217</v>
      </c>
      <c r="N2" s="42" t="s">
        <v>208</v>
      </c>
      <c r="O2" s="14" t="s">
        <v>207</v>
      </c>
      <c r="P2" s="14" t="s">
        <v>218</v>
      </c>
      <c r="Q2" s="14" t="s">
        <v>206</v>
      </c>
      <c r="R2" s="14" t="s">
        <v>205</v>
      </c>
      <c r="S2" s="14" t="s">
        <v>55</v>
      </c>
    </row>
    <row r="3" spans="1:19">
      <c r="A3" s="2" t="s">
        <v>265</v>
      </c>
      <c r="B3" s="2" t="s">
        <v>3</v>
      </c>
      <c r="C3" s="2">
        <v>1</v>
      </c>
      <c r="D3" s="3">
        <v>207.34</v>
      </c>
      <c r="E3" s="3">
        <v>568.77</v>
      </c>
      <c r="F3" s="66">
        <v>2.7431754605961221</v>
      </c>
      <c r="G3" s="67">
        <v>136.91999999999999</v>
      </c>
      <c r="H3" s="67">
        <v>65.28</v>
      </c>
      <c r="I3" s="4">
        <v>18.580625981289309</v>
      </c>
      <c r="J3" s="4">
        <v>11.15893513</v>
      </c>
      <c r="K3" s="4">
        <v>10.76</v>
      </c>
      <c r="L3" s="4">
        <v>8.0701999999999998</v>
      </c>
      <c r="M3" s="4">
        <v>0</v>
      </c>
      <c r="N3" s="5">
        <v>0</v>
      </c>
      <c r="O3" s="4">
        <v>10</v>
      </c>
      <c r="P3" s="4">
        <v>0</v>
      </c>
      <c r="Q3" s="4">
        <v>111.5893513</v>
      </c>
      <c r="R3" s="4">
        <v>0</v>
      </c>
      <c r="S3" s="4">
        <v>0.26200255685944424</v>
      </c>
    </row>
    <row r="4" spans="1:19">
      <c r="A4" s="2" t="s">
        <v>268</v>
      </c>
      <c r="B4" s="2" t="s">
        <v>3</v>
      </c>
      <c r="C4" s="2">
        <v>1</v>
      </c>
      <c r="D4" s="3">
        <v>131.26</v>
      </c>
      <c r="E4" s="3">
        <v>360.08</v>
      </c>
      <c r="F4" s="66">
        <v>2.7432576565595004</v>
      </c>
      <c r="G4" s="67">
        <v>91.28</v>
      </c>
      <c r="H4" s="67">
        <v>43.52</v>
      </c>
      <c r="I4" s="4">
        <v>18.580625981289312</v>
      </c>
      <c r="J4" s="4">
        <v>7.0643475699999989</v>
      </c>
      <c r="K4" s="4">
        <v>10.76</v>
      </c>
      <c r="L4" s="4">
        <v>8.0698000000000008</v>
      </c>
      <c r="M4" s="4">
        <v>0</v>
      </c>
      <c r="N4" s="5">
        <v>0</v>
      </c>
      <c r="O4" s="4">
        <v>10</v>
      </c>
      <c r="P4" s="4">
        <v>0</v>
      </c>
      <c r="Q4" s="4">
        <v>70.643475699999982</v>
      </c>
      <c r="R4" s="4">
        <v>0</v>
      </c>
      <c r="S4" s="4">
        <v>0.27590015971440818</v>
      </c>
    </row>
    <row r="5" spans="1:19">
      <c r="A5" s="2" t="s">
        <v>271</v>
      </c>
      <c r="B5" s="2" t="s">
        <v>3</v>
      </c>
      <c r="C5" s="2">
        <v>1</v>
      </c>
      <c r="D5" s="3">
        <v>207.34</v>
      </c>
      <c r="E5" s="3">
        <v>568.77</v>
      </c>
      <c r="F5" s="66">
        <v>2.7431754605961221</v>
      </c>
      <c r="G5" s="67">
        <v>136.91999999999999</v>
      </c>
      <c r="H5" s="67">
        <v>65.28</v>
      </c>
      <c r="I5" s="4">
        <v>18.580625981289309</v>
      </c>
      <c r="J5" s="4">
        <v>11.15893513</v>
      </c>
      <c r="K5" s="4">
        <v>10.76</v>
      </c>
      <c r="L5" s="4">
        <v>8.0701000000000001</v>
      </c>
      <c r="M5" s="4">
        <v>0</v>
      </c>
      <c r="N5" s="5">
        <v>0</v>
      </c>
      <c r="O5" s="4">
        <v>10</v>
      </c>
      <c r="P5" s="4">
        <v>0</v>
      </c>
      <c r="Q5" s="4">
        <v>111.5893513</v>
      </c>
      <c r="R5" s="4">
        <v>0</v>
      </c>
      <c r="S5" s="4">
        <v>0.26200255685944424</v>
      </c>
    </row>
    <row r="6" spans="1:19">
      <c r="A6" s="2" t="s">
        <v>274</v>
      </c>
      <c r="B6" s="2" t="s">
        <v>3</v>
      </c>
      <c r="C6" s="2">
        <v>1</v>
      </c>
      <c r="D6" s="3">
        <v>131.25</v>
      </c>
      <c r="E6" s="3">
        <v>360.05</v>
      </c>
      <c r="F6" s="66">
        <v>2.7432380952380955</v>
      </c>
      <c r="G6" s="67">
        <v>91.28</v>
      </c>
      <c r="H6" s="67">
        <v>43.52</v>
      </c>
      <c r="I6" s="4">
        <v>18.580625981289309</v>
      </c>
      <c r="J6" s="4">
        <v>7.0638093749999999</v>
      </c>
      <c r="K6" s="4">
        <v>10.76</v>
      </c>
      <c r="L6" s="4">
        <v>8.0698000000000008</v>
      </c>
      <c r="M6" s="4">
        <v>0</v>
      </c>
      <c r="N6" s="5">
        <v>0</v>
      </c>
      <c r="O6" s="4">
        <v>10</v>
      </c>
      <c r="P6" s="4">
        <v>0</v>
      </c>
      <c r="Q6" s="4">
        <v>70.638093749999996</v>
      </c>
      <c r="R6" s="4">
        <v>0</v>
      </c>
      <c r="S6" s="4">
        <v>0.2759231482015389</v>
      </c>
    </row>
    <row r="7" spans="1:19">
      <c r="A7" s="2" t="s">
        <v>279</v>
      </c>
      <c r="B7" s="2" t="s">
        <v>3</v>
      </c>
      <c r="C7" s="2">
        <v>1</v>
      </c>
      <c r="D7" s="3">
        <v>983.54</v>
      </c>
      <c r="E7" s="3">
        <v>2698.04</v>
      </c>
      <c r="F7" s="66">
        <v>2.7431929560566934</v>
      </c>
      <c r="G7" s="3">
        <v>0</v>
      </c>
      <c r="H7" s="3">
        <v>0</v>
      </c>
      <c r="I7" s="4">
        <v>18.580625981289312</v>
      </c>
      <c r="J7" s="4">
        <v>52.933631029999994</v>
      </c>
      <c r="K7" s="4">
        <v>10.76</v>
      </c>
      <c r="L7" s="4">
        <v>8.07</v>
      </c>
      <c r="M7" s="4">
        <v>0</v>
      </c>
      <c r="N7" s="5">
        <v>37.475460000000005</v>
      </c>
      <c r="O7" s="4">
        <v>10</v>
      </c>
      <c r="P7" s="4">
        <v>0</v>
      </c>
      <c r="Q7" s="4">
        <v>529.33631029999992</v>
      </c>
      <c r="R7" s="4">
        <v>0</v>
      </c>
      <c r="S7" s="4">
        <v>0</v>
      </c>
    </row>
    <row r="8" spans="1:19">
      <c r="A8" s="2" t="s">
        <v>266</v>
      </c>
      <c r="B8" s="2" t="s">
        <v>3</v>
      </c>
      <c r="C8" s="2">
        <v>1</v>
      </c>
      <c r="D8" s="3">
        <v>207.34</v>
      </c>
      <c r="E8" s="3">
        <v>568.77</v>
      </c>
      <c r="F8" s="66">
        <v>2.7431754605961221</v>
      </c>
      <c r="G8" s="67">
        <v>136.91999999999999</v>
      </c>
      <c r="H8" s="67">
        <v>65.28</v>
      </c>
      <c r="I8" s="4">
        <v>18.580625981289309</v>
      </c>
      <c r="J8" s="4">
        <v>11.15893513</v>
      </c>
      <c r="K8" s="4">
        <v>10.76</v>
      </c>
      <c r="L8" s="4">
        <v>8.0701999999999998</v>
      </c>
      <c r="M8" s="4">
        <v>0</v>
      </c>
      <c r="N8" s="5">
        <v>0</v>
      </c>
      <c r="O8" s="4">
        <v>10</v>
      </c>
      <c r="P8" s="4">
        <v>0</v>
      </c>
      <c r="Q8" s="4">
        <v>111.5893513</v>
      </c>
      <c r="R8" s="4">
        <v>0</v>
      </c>
      <c r="S8" s="4">
        <v>0.26200255685944424</v>
      </c>
    </row>
    <row r="9" spans="1:19">
      <c r="A9" s="2" t="s">
        <v>269</v>
      </c>
      <c r="B9" s="2" t="s">
        <v>3</v>
      </c>
      <c r="C9" s="2">
        <v>1</v>
      </c>
      <c r="D9" s="3">
        <v>131.26</v>
      </c>
      <c r="E9" s="3">
        <v>360.08</v>
      </c>
      <c r="F9" s="66">
        <v>2.7432576565595004</v>
      </c>
      <c r="G9" s="67">
        <v>91.28</v>
      </c>
      <c r="H9" s="67">
        <v>43.52</v>
      </c>
      <c r="I9" s="4">
        <v>18.580625981289312</v>
      </c>
      <c r="J9" s="4">
        <v>7.0643475699999989</v>
      </c>
      <c r="K9" s="4">
        <v>10.76</v>
      </c>
      <c r="L9" s="4">
        <v>8.0698000000000008</v>
      </c>
      <c r="M9" s="4">
        <v>0</v>
      </c>
      <c r="N9" s="5">
        <v>0</v>
      </c>
      <c r="O9" s="4">
        <v>10</v>
      </c>
      <c r="P9" s="4">
        <v>0</v>
      </c>
      <c r="Q9" s="4">
        <v>70.643475699999982</v>
      </c>
      <c r="R9" s="4">
        <v>0</v>
      </c>
      <c r="S9" s="4">
        <v>0.27590015971440818</v>
      </c>
    </row>
    <row r="10" spans="1:19">
      <c r="A10" s="2" t="s">
        <v>272</v>
      </c>
      <c r="B10" s="2" t="s">
        <v>3</v>
      </c>
      <c r="C10" s="2">
        <v>1</v>
      </c>
      <c r="D10" s="3">
        <v>207.34</v>
      </c>
      <c r="E10" s="3">
        <v>568.77</v>
      </c>
      <c r="F10" s="66">
        <v>2.7431754605961221</v>
      </c>
      <c r="G10" s="67">
        <v>136.91999999999999</v>
      </c>
      <c r="H10" s="67">
        <v>65.28</v>
      </c>
      <c r="I10" s="4">
        <v>18.580625981289309</v>
      </c>
      <c r="J10" s="4">
        <v>11.15893513</v>
      </c>
      <c r="K10" s="4">
        <v>10.76</v>
      </c>
      <c r="L10" s="4">
        <v>8.0701000000000001</v>
      </c>
      <c r="M10" s="4">
        <v>0</v>
      </c>
      <c r="N10" s="5">
        <v>0</v>
      </c>
      <c r="O10" s="4">
        <v>10</v>
      </c>
      <c r="P10" s="4">
        <v>0</v>
      </c>
      <c r="Q10" s="4">
        <v>111.5893513</v>
      </c>
      <c r="R10" s="4">
        <v>0</v>
      </c>
      <c r="S10" s="4">
        <v>0.26200255685944424</v>
      </c>
    </row>
    <row r="11" spans="1:19">
      <c r="A11" s="2" t="s">
        <v>275</v>
      </c>
      <c r="B11" s="2" t="s">
        <v>3</v>
      </c>
      <c r="C11" s="2">
        <v>1</v>
      </c>
      <c r="D11" s="3">
        <v>131.25</v>
      </c>
      <c r="E11" s="3">
        <v>360.05</v>
      </c>
      <c r="F11" s="66">
        <v>2.7432380952380955</v>
      </c>
      <c r="G11" s="67">
        <v>91.28</v>
      </c>
      <c r="H11" s="67">
        <v>43.52</v>
      </c>
      <c r="I11" s="4">
        <v>18.580625981289309</v>
      </c>
      <c r="J11" s="4">
        <v>7.0638093749999999</v>
      </c>
      <c r="K11" s="4">
        <v>10.76</v>
      </c>
      <c r="L11" s="4">
        <v>8.0698000000000008</v>
      </c>
      <c r="M11" s="4">
        <v>0</v>
      </c>
      <c r="N11" s="5">
        <v>0</v>
      </c>
      <c r="O11" s="4">
        <v>10</v>
      </c>
      <c r="P11" s="4">
        <v>0</v>
      </c>
      <c r="Q11" s="4">
        <v>70.638093749999996</v>
      </c>
      <c r="R11" s="4">
        <v>0</v>
      </c>
      <c r="S11" s="4">
        <v>0.2759231482015389</v>
      </c>
    </row>
    <row r="12" spans="1:19">
      <c r="A12" s="2" t="s">
        <v>278</v>
      </c>
      <c r="B12" s="2" t="s">
        <v>3</v>
      </c>
      <c r="C12" s="2">
        <v>1</v>
      </c>
      <c r="D12" s="3">
        <v>983.54</v>
      </c>
      <c r="E12" s="3">
        <v>2698.04</v>
      </c>
      <c r="F12" s="66">
        <v>2.7431929560566934</v>
      </c>
      <c r="G12" s="3">
        <v>0</v>
      </c>
      <c r="H12" s="3">
        <v>0</v>
      </c>
      <c r="I12" s="4">
        <v>18.580625981289312</v>
      </c>
      <c r="J12" s="4">
        <v>52.933631029999994</v>
      </c>
      <c r="K12" s="4">
        <v>10.76</v>
      </c>
      <c r="L12" s="4">
        <v>8.07</v>
      </c>
      <c r="M12" s="4">
        <v>0</v>
      </c>
      <c r="N12" s="5">
        <v>37.475460000000005</v>
      </c>
      <c r="O12" s="4">
        <v>10</v>
      </c>
      <c r="P12" s="4">
        <v>0</v>
      </c>
      <c r="Q12" s="4">
        <v>529.33631029999992</v>
      </c>
      <c r="R12" s="4">
        <v>0</v>
      </c>
      <c r="S12" s="4">
        <v>0</v>
      </c>
    </row>
    <row r="13" spans="1:19">
      <c r="A13" s="2" t="s">
        <v>267</v>
      </c>
      <c r="B13" s="2" t="s">
        <v>3</v>
      </c>
      <c r="C13" s="2">
        <v>1</v>
      </c>
      <c r="D13" s="3">
        <v>207.34</v>
      </c>
      <c r="E13" s="3">
        <v>568.77</v>
      </c>
      <c r="F13" s="66">
        <v>2.7431754605961221</v>
      </c>
      <c r="G13" s="67">
        <v>136.91999999999999</v>
      </c>
      <c r="H13" s="67">
        <v>65.28</v>
      </c>
      <c r="I13" s="4">
        <v>18.580625981289309</v>
      </c>
      <c r="J13" s="4">
        <v>11.15893513</v>
      </c>
      <c r="K13" s="4">
        <v>10.76</v>
      </c>
      <c r="L13" s="4">
        <v>8.0701999999999998</v>
      </c>
      <c r="M13" s="4">
        <v>0</v>
      </c>
      <c r="N13" s="5">
        <v>0</v>
      </c>
      <c r="O13" s="4">
        <v>10</v>
      </c>
      <c r="P13" s="4">
        <v>0</v>
      </c>
      <c r="Q13" s="4">
        <v>111.5893513</v>
      </c>
      <c r="R13" s="4">
        <v>0</v>
      </c>
      <c r="S13" s="4">
        <v>0.65875657140041688</v>
      </c>
    </row>
    <row r="14" spans="1:19">
      <c r="A14" s="2" t="s">
        <v>270</v>
      </c>
      <c r="B14" s="2" t="s">
        <v>3</v>
      </c>
      <c r="C14" s="2">
        <v>1</v>
      </c>
      <c r="D14" s="3">
        <v>131.26</v>
      </c>
      <c r="E14" s="3">
        <v>360.08</v>
      </c>
      <c r="F14" s="66">
        <v>2.7432576565595004</v>
      </c>
      <c r="G14" s="67">
        <v>91.28</v>
      </c>
      <c r="H14" s="67">
        <v>43.52</v>
      </c>
      <c r="I14" s="4">
        <v>18.580625981289312</v>
      </c>
      <c r="J14" s="4">
        <v>7.0643475699999989</v>
      </c>
      <c r="K14" s="4">
        <v>10.76</v>
      </c>
      <c r="L14" s="4">
        <v>8.0698000000000008</v>
      </c>
      <c r="M14" s="4">
        <v>0</v>
      </c>
      <c r="N14" s="5">
        <v>0</v>
      </c>
      <c r="O14" s="4">
        <v>10</v>
      </c>
      <c r="P14" s="4">
        <v>0</v>
      </c>
      <c r="Q14" s="4">
        <v>70.643475699999982</v>
      </c>
      <c r="R14" s="4">
        <v>0</v>
      </c>
      <c r="S14" s="4">
        <v>0.67264228635328349</v>
      </c>
    </row>
    <row r="15" spans="1:19">
      <c r="A15" s="2" t="s">
        <v>273</v>
      </c>
      <c r="B15" s="2" t="s">
        <v>3</v>
      </c>
      <c r="C15" s="2">
        <v>1</v>
      </c>
      <c r="D15" s="3">
        <v>207.34</v>
      </c>
      <c r="E15" s="3">
        <v>568.77</v>
      </c>
      <c r="F15" s="66">
        <v>2.7431754605961221</v>
      </c>
      <c r="G15" s="67">
        <v>136.91999999999999</v>
      </c>
      <c r="H15" s="67">
        <v>65.28</v>
      </c>
      <c r="I15" s="4">
        <v>18.580625981289309</v>
      </c>
      <c r="J15" s="4">
        <v>11.15893513</v>
      </c>
      <c r="K15" s="4">
        <v>10.76</v>
      </c>
      <c r="L15" s="4">
        <v>8.0701000000000001</v>
      </c>
      <c r="M15" s="4">
        <v>0</v>
      </c>
      <c r="N15" s="5">
        <v>0</v>
      </c>
      <c r="O15" s="4">
        <v>10</v>
      </c>
      <c r="P15" s="4">
        <v>0</v>
      </c>
      <c r="Q15" s="4">
        <v>111.5893513</v>
      </c>
      <c r="R15" s="4">
        <v>0</v>
      </c>
      <c r="S15" s="4">
        <v>0.65875657140041688</v>
      </c>
    </row>
    <row r="16" spans="1:19">
      <c r="A16" s="2" t="s">
        <v>276</v>
      </c>
      <c r="B16" s="2" t="s">
        <v>3</v>
      </c>
      <c r="C16" s="2">
        <v>1</v>
      </c>
      <c r="D16" s="3">
        <v>131.25</v>
      </c>
      <c r="E16" s="3">
        <v>360.05</v>
      </c>
      <c r="F16" s="66">
        <v>2.7432380952380955</v>
      </c>
      <c r="G16" s="67">
        <v>91.28</v>
      </c>
      <c r="H16" s="67">
        <v>43.52</v>
      </c>
      <c r="I16" s="4">
        <v>18.580625981289309</v>
      </c>
      <c r="J16" s="4">
        <v>7.0638093749999999</v>
      </c>
      <c r="K16" s="4">
        <v>10.76</v>
      </c>
      <c r="L16" s="4">
        <v>8.0698000000000008</v>
      </c>
      <c r="M16" s="4">
        <v>0</v>
      </c>
      <c r="N16" s="5">
        <v>0</v>
      </c>
      <c r="O16" s="4">
        <v>10</v>
      </c>
      <c r="P16" s="4">
        <v>0</v>
      </c>
      <c r="Q16" s="4">
        <v>70.638093749999996</v>
      </c>
      <c r="R16" s="4">
        <v>0</v>
      </c>
      <c r="S16" s="4">
        <v>0.67266810390591436</v>
      </c>
    </row>
    <row r="17" spans="1:19">
      <c r="A17" s="2" t="s">
        <v>277</v>
      </c>
      <c r="B17" s="2" t="s">
        <v>3</v>
      </c>
      <c r="C17" s="2">
        <v>1</v>
      </c>
      <c r="D17" s="3">
        <v>983.54</v>
      </c>
      <c r="E17" s="3">
        <v>2698.04</v>
      </c>
      <c r="F17" s="66">
        <v>2.7431929560566934</v>
      </c>
      <c r="G17" s="3">
        <v>0</v>
      </c>
      <c r="H17" s="3">
        <v>0</v>
      </c>
      <c r="I17" s="4">
        <v>18.580625981289312</v>
      </c>
      <c r="J17" s="4">
        <v>52.933631029999994</v>
      </c>
      <c r="K17" s="4">
        <v>10.76</v>
      </c>
      <c r="L17" s="4">
        <v>8.07</v>
      </c>
      <c r="M17" s="4">
        <v>0</v>
      </c>
      <c r="N17" s="5">
        <v>37.475460000000005</v>
      </c>
      <c r="O17" s="4">
        <v>10</v>
      </c>
      <c r="P17" s="4">
        <v>0</v>
      </c>
      <c r="Q17" s="4">
        <v>529.33631029999992</v>
      </c>
      <c r="R17" s="4">
        <v>0</v>
      </c>
      <c r="S17" s="4">
        <v>0</v>
      </c>
    </row>
    <row r="18" spans="1:19">
      <c r="A18" s="2" t="s">
        <v>282</v>
      </c>
      <c r="B18" s="2" t="s">
        <v>65</v>
      </c>
      <c r="C18" s="2">
        <v>1</v>
      </c>
      <c r="D18" s="3">
        <v>1660.73</v>
      </c>
      <c r="E18" s="3">
        <v>2024.76</v>
      </c>
      <c r="F18" s="66">
        <v>1.2191987860760027</v>
      </c>
      <c r="G18" s="67">
        <v>202.84</v>
      </c>
      <c r="H18" s="67">
        <v>0</v>
      </c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0.10903234926739047</v>
      </c>
    </row>
    <row r="19" spans="1:19">
      <c r="A19" s="2" t="s">
        <v>281</v>
      </c>
      <c r="B19" s="2" t="s">
        <v>65</v>
      </c>
      <c r="C19" s="2">
        <v>1</v>
      </c>
      <c r="D19" s="3">
        <v>1660.73</v>
      </c>
      <c r="E19" s="3">
        <v>2024.76</v>
      </c>
      <c r="F19" s="66">
        <v>1.2191987860760027</v>
      </c>
      <c r="G19" s="67">
        <v>202.84</v>
      </c>
      <c r="H19" s="67">
        <v>0</v>
      </c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0.10903234926739047</v>
      </c>
    </row>
    <row r="20" spans="1:19">
      <c r="A20" s="2" t="s">
        <v>280</v>
      </c>
      <c r="B20" s="2" t="s">
        <v>65</v>
      </c>
      <c r="C20" s="2">
        <v>1</v>
      </c>
      <c r="D20" s="3">
        <v>1660.73</v>
      </c>
      <c r="E20" s="3">
        <v>2024.76</v>
      </c>
      <c r="F20" s="66">
        <v>1.2191987860760027</v>
      </c>
      <c r="G20" s="67">
        <v>202.84</v>
      </c>
      <c r="H20" s="67">
        <v>0</v>
      </c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1.0017217851588947</v>
      </c>
    </row>
    <row r="21" spans="1:19">
      <c r="A21" s="25" t="s">
        <v>159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1977.7199999999996</v>
      </c>
      <c r="H21" s="31">
        <f>SUM(H3:H20)</f>
        <v>652.79999999999984</v>
      </c>
      <c r="I21" s="26"/>
      <c r="J21" s="31">
        <f>SUM(J3:J20)</f>
        <v>268.13897470500001</v>
      </c>
      <c r="Q21" s="31"/>
    </row>
    <row r="23" spans="1:19">
      <c r="A23" s="25" t="s">
        <v>151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155</v>
      </c>
    </row>
    <row r="26" spans="1:19">
      <c r="A26" s="27" t="s">
        <v>160</v>
      </c>
    </row>
    <row r="27" spans="1:19">
      <c r="A27" s="27" t="s">
        <v>161</v>
      </c>
    </row>
    <row r="28" spans="1:19">
      <c r="A28" s="27" t="s">
        <v>190</v>
      </c>
    </row>
    <row r="29" spans="1:19">
      <c r="A29" s="27" t="s">
        <v>191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91" t="s">
        <v>233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" activePane="bottomLeft" state="frozen"/>
      <selection pane="bottomLeft" activeCell="A2" sqref="A2:AE90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73</v>
      </c>
      <c r="B1" s="28" t="s">
        <v>116</v>
      </c>
      <c r="C1" s="28" t="s">
        <v>117</v>
      </c>
      <c r="D1" s="28" t="s">
        <v>118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156</v>
      </c>
      <c r="AD1" s="29" t="s">
        <v>157</v>
      </c>
      <c r="AE1" s="29" t="s">
        <v>158</v>
      </c>
    </row>
    <row r="2" spans="1:31">
      <c r="A2" s="37" t="s">
        <v>94</v>
      </c>
      <c r="B2" s="37" t="s">
        <v>119</v>
      </c>
      <c r="C2" s="37" t="s">
        <v>120</v>
      </c>
      <c r="D2" s="37" t="s">
        <v>141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139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148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140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146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96</v>
      </c>
      <c r="B7" s="37" t="s">
        <v>119</v>
      </c>
      <c r="C7" s="37" t="s">
        <v>120</v>
      </c>
      <c r="D7" s="37" t="s">
        <v>141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139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148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140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146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95</v>
      </c>
      <c r="B12" s="37" t="s">
        <v>119</v>
      </c>
      <c r="C12" s="37" t="s">
        <v>120</v>
      </c>
      <c r="D12" s="37" t="s">
        <v>141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139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148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140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146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193</v>
      </c>
      <c r="B17" s="37" t="s">
        <v>119</v>
      </c>
      <c r="C17" s="37" t="s">
        <v>120</v>
      </c>
      <c r="D17" s="37" t="s">
        <v>137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145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146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114</v>
      </c>
      <c r="B20" s="37" t="s">
        <v>119</v>
      </c>
      <c r="C20" s="37" t="s">
        <v>120</v>
      </c>
      <c r="D20" s="37" t="s">
        <v>137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145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146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147</v>
      </c>
      <c r="B23" s="37" t="s">
        <v>119</v>
      </c>
      <c r="C23" s="37" t="s">
        <v>120</v>
      </c>
      <c r="D23" s="37" t="s">
        <v>137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145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146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313</v>
      </c>
      <c r="B26" s="37" t="s">
        <v>119</v>
      </c>
      <c r="C26" s="37" t="s">
        <v>120</v>
      </c>
      <c r="D26" s="37" t="s">
        <v>137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145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146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115</v>
      </c>
      <c r="B29" s="37" t="s">
        <v>119</v>
      </c>
      <c r="C29" s="37" t="s">
        <v>120</v>
      </c>
      <c r="D29" s="37" t="s">
        <v>137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145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146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136</v>
      </c>
      <c r="B32" s="37" t="s">
        <v>124</v>
      </c>
      <c r="C32" s="37" t="s">
        <v>120</v>
      </c>
      <c r="D32" s="37" t="s">
        <v>137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145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146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123</v>
      </c>
      <c r="B35" s="37" t="s">
        <v>119</v>
      </c>
      <c r="C35" s="37" t="s">
        <v>120</v>
      </c>
      <c r="D35" s="37" t="s">
        <v>121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125</v>
      </c>
      <c r="B36" s="37" t="s">
        <v>119</v>
      </c>
      <c r="C36" s="37" t="s">
        <v>120</v>
      </c>
      <c r="D36" s="37" t="s">
        <v>121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138</v>
      </c>
      <c r="B37" s="37" t="s">
        <v>124</v>
      </c>
      <c r="C37" s="37" t="s">
        <v>120</v>
      </c>
      <c r="D37" s="37" t="s">
        <v>137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145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146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132</v>
      </c>
      <c r="B40" s="37" t="s">
        <v>124</v>
      </c>
      <c r="C40" s="37" t="s">
        <v>120</v>
      </c>
      <c r="D40" s="37" t="s">
        <v>121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133</v>
      </c>
      <c r="B41" s="37" t="s">
        <v>119</v>
      </c>
      <c r="C41" s="37" t="s">
        <v>120</v>
      </c>
      <c r="D41" s="37" t="s">
        <v>121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194</v>
      </c>
      <c r="B42" s="37" t="s">
        <v>119</v>
      </c>
      <c r="C42" s="37" t="s">
        <v>120</v>
      </c>
      <c r="D42" s="37" t="s">
        <v>121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195</v>
      </c>
      <c r="B43" s="37" t="s">
        <v>119</v>
      </c>
      <c r="C43" s="37" t="s">
        <v>120</v>
      </c>
      <c r="D43" s="37" t="s">
        <v>121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97</v>
      </c>
      <c r="B44" s="37" t="s">
        <v>122</v>
      </c>
      <c r="C44" s="37" t="s">
        <v>120</v>
      </c>
      <c r="D44" s="37" t="s">
        <v>141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139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148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140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146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98</v>
      </c>
      <c r="B49" s="37" t="s">
        <v>122</v>
      </c>
      <c r="C49" s="37" t="s">
        <v>120</v>
      </c>
      <c r="D49" s="37" t="s">
        <v>137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148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140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146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196</v>
      </c>
      <c r="B53" s="37" t="s">
        <v>197</v>
      </c>
      <c r="C53" s="37" t="s">
        <v>120</v>
      </c>
      <c r="D53" s="37" t="s">
        <v>137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145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146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314</v>
      </c>
      <c r="B56" s="37" t="s">
        <v>197</v>
      </c>
      <c r="C56" s="37" t="s">
        <v>120</v>
      </c>
      <c r="D56" s="37" t="s">
        <v>121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315</v>
      </c>
      <c r="B57" s="37" t="s">
        <v>197</v>
      </c>
      <c r="C57" s="37" t="s">
        <v>120</v>
      </c>
      <c r="D57" s="37" t="s">
        <v>121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143</v>
      </c>
      <c r="B58" s="37" t="s">
        <v>119</v>
      </c>
      <c r="C58" s="37" t="s">
        <v>120</v>
      </c>
      <c r="D58" s="37" t="s">
        <v>137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145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146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142</v>
      </c>
      <c r="B61" s="37" t="s">
        <v>119</v>
      </c>
      <c r="C61" s="37" t="s">
        <v>120</v>
      </c>
      <c r="D61" s="37" t="s">
        <v>121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134</v>
      </c>
      <c r="B62" s="37" t="s">
        <v>135</v>
      </c>
      <c r="C62" s="37" t="s">
        <v>120</v>
      </c>
      <c r="D62" s="37" t="s">
        <v>121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198</v>
      </c>
      <c r="B63" s="37" t="s">
        <v>122</v>
      </c>
      <c r="C63" s="37" t="s">
        <v>199</v>
      </c>
      <c r="D63" s="37" t="s">
        <v>121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200</v>
      </c>
      <c r="D64" s="37" t="s">
        <v>121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120</v>
      </c>
      <c r="D65" s="37" t="s">
        <v>121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201</v>
      </c>
      <c r="B66" s="37" t="s">
        <v>122</v>
      </c>
      <c r="C66" s="37" t="s">
        <v>120</v>
      </c>
      <c r="D66" s="37" t="s">
        <v>121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202</v>
      </c>
      <c r="B67" s="37" t="s">
        <v>122</v>
      </c>
      <c r="C67" s="37" t="s">
        <v>120</v>
      </c>
      <c r="D67" s="37" t="s">
        <v>121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203</v>
      </c>
      <c r="B68" s="37" t="s">
        <v>122</v>
      </c>
      <c r="C68" s="37" t="s">
        <v>120</v>
      </c>
      <c r="D68" s="37" t="s">
        <v>121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144</v>
      </c>
      <c r="B69" s="37" t="s">
        <v>128</v>
      </c>
      <c r="C69" s="37" t="s">
        <v>120</v>
      </c>
      <c r="D69" s="37" t="s">
        <v>121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126</v>
      </c>
      <c r="B70" s="37" t="s">
        <v>119</v>
      </c>
      <c r="C70" s="37" t="s">
        <v>120</v>
      </c>
      <c r="D70" s="37" t="s">
        <v>121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127</v>
      </c>
      <c r="B71" s="37" t="s">
        <v>128</v>
      </c>
      <c r="C71" s="37" t="s">
        <v>120</v>
      </c>
      <c r="D71" s="37" t="s">
        <v>121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129</v>
      </c>
      <c r="B72" s="37" t="s">
        <v>128</v>
      </c>
      <c r="C72" s="37" t="s">
        <v>130</v>
      </c>
      <c r="D72" s="37" t="s">
        <v>121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131</v>
      </c>
      <c r="D73" s="36" t="s">
        <v>121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120</v>
      </c>
      <c r="D74" s="36" t="s">
        <v>121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204</v>
      </c>
      <c r="B75" s="36" t="s">
        <v>128</v>
      </c>
      <c r="C75" s="36" t="s">
        <v>120</v>
      </c>
      <c r="D75" s="36" t="s">
        <v>121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316</v>
      </c>
      <c r="B76" s="36" t="s">
        <v>119</v>
      </c>
      <c r="C76" s="36" t="s">
        <v>120</v>
      </c>
      <c r="D76" s="36" t="s">
        <v>121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317</v>
      </c>
      <c r="B77" s="36" t="s">
        <v>119</v>
      </c>
      <c r="C77" s="36" t="s">
        <v>120</v>
      </c>
      <c r="D77" s="36" t="s">
        <v>121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318</v>
      </c>
      <c r="B78" s="36" t="s">
        <v>122</v>
      </c>
      <c r="C78" s="36" t="s">
        <v>120</v>
      </c>
      <c r="D78" s="36" t="s">
        <v>121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319</v>
      </c>
      <c r="B79" s="36" t="s">
        <v>122</v>
      </c>
      <c r="C79" s="36" t="s">
        <v>120</v>
      </c>
      <c r="D79" s="36" t="s">
        <v>121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320</v>
      </c>
      <c r="B80" s="36" t="s">
        <v>119</v>
      </c>
      <c r="C80" s="36" t="s">
        <v>120</v>
      </c>
      <c r="D80" s="36" t="s">
        <v>121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321</v>
      </c>
      <c r="B81" s="36" t="s">
        <v>119</v>
      </c>
      <c r="C81" s="36" t="s">
        <v>120</v>
      </c>
      <c r="D81" s="36" t="s">
        <v>121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322</v>
      </c>
      <c r="B82" s="36" t="s">
        <v>122</v>
      </c>
      <c r="C82" s="36" t="s">
        <v>120</v>
      </c>
      <c r="D82" s="36" t="s">
        <v>121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323</v>
      </c>
      <c r="B83" s="36" t="s">
        <v>122</v>
      </c>
      <c r="C83" s="36" t="s">
        <v>120</v>
      </c>
      <c r="D83" s="36" t="s">
        <v>121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324</v>
      </c>
      <c r="B84" s="36" t="s">
        <v>119</v>
      </c>
      <c r="C84" s="36" t="s">
        <v>120</v>
      </c>
      <c r="D84" s="36" t="s">
        <v>121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325</v>
      </c>
      <c r="B85" s="36" t="s">
        <v>119</v>
      </c>
      <c r="C85" s="36" t="s">
        <v>120</v>
      </c>
      <c r="D85" s="36" t="s">
        <v>121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326</v>
      </c>
      <c r="B86" s="36" t="s">
        <v>122</v>
      </c>
      <c r="C86" s="36" t="s">
        <v>120</v>
      </c>
      <c r="D86" s="36" t="s">
        <v>121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327</v>
      </c>
      <c r="B87" s="36" t="s">
        <v>122</v>
      </c>
      <c r="C87" s="36" t="s">
        <v>120</v>
      </c>
      <c r="D87" s="36" t="s">
        <v>121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328</v>
      </c>
      <c r="B88" s="36" t="s">
        <v>122</v>
      </c>
      <c r="C88" s="36" t="s">
        <v>120</v>
      </c>
      <c r="D88" s="36" t="s">
        <v>121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329</v>
      </c>
      <c r="B89" s="36" t="s">
        <v>122</v>
      </c>
      <c r="C89" s="36" t="s">
        <v>120</v>
      </c>
      <c r="D89" s="36" t="s">
        <v>121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330</v>
      </c>
      <c r="B90" s="36" t="s">
        <v>122</v>
      </c>
      <c r="C90" s="36" t="s">
        <v>120</v>
      </c>
      <c r="D90" s="36" t="s">
        <v>121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6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152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90"/>
      <c r="B2" s="90"/>
      <c r="C2" s="52" t="s">
        <v>99</v>
      </c>
      <c r="D2" s="52" t="s">
        <v>100</v>
      </c>
      <c r="E2" s="52" t="s">
        <v>101</v>
      </c>
      <c r="F2" s="52" t="s">
        <v>102</v>
      </c>
      <c r="G2" s="52" t="s">
        <v>103</v>
      </c>
      <c r="H2" s="52" t="s">
        <v>104</v>
      </c>
      <c r="I2" s="52" t="s">
        <v>105</v>
      </c>
      <c r="J2" s="52" t="s">
        <v>106</v>
      </c>
      <c r="K2" s="52" t="s">
        <v>107</v>
      </c>
      <c r="L2" s="52" t="s">
        <v>108</v>
      </c>
      <c r="M2" s="52" t="s">
        <v>309</v>
      </c>
      <c r="N2" s="52" t="s">
        <v>109</v>
      </c>
      <c r="O2" s="52" t="s">
        <v>110</v>
      </c>
      <c r="P2" s="52" t="s">
        <v>111</v>
      </c>
      <c r="Q2" s="52" t="s">
        <v>112</v>
      </c>
      <c r="R2" s="52" t="s">
        <v>113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84" t="s">
        <v>10</v>
      </c>
      <c r="D4" s="84" t="s">
        <v>11</v>
      </c>
      <c r="E4" s="84" t="s">
        <v>12</v>
      </c>
      <c r="F4" s="84" t="s">
        <v>13</v>
      </c>
      <c r="G4" s="84" t="s">
        <v>624</v>
      </c>
      <c r="H4" s="84" t="s">
        <v>14</v>
      </c>
      <c r="I4" s="84" t="s">
        <v>15</v>
      </c>
      <c r="J4" s="84" t="s">
        <v>16</v>
      </c>
      <c r="K4" s="84" t="s">
        <v>17</v>
      </c>
      <c r="L4" s="84" t="s">
        <v>18</v>
      </c>
      <c r="M4" s="84" t="s">
        <v>19</v>
      </c>
      <c r="N4" s="84" t="s">
        <v>20</v>
      </c>
      <c r="O4" s="84" t="s">
        <v>21</v>
      </c>
      <c r="P4" s="84" t="s">
        <v>22</v>
      </c>
      <c r="Q4" s="84">
        <v>7</v>
      </c>
      <c r="R4" s="84">
        <v>8</v>
      </c>
    </row>
    <row r="5" spans="1:18">
      <c r="A5" s="51"/>
      <c r="B5" s="55" t="s">
        <v>23</v>
      </c>
      <c r="C5" s="84" t="s">
        <v>24</v>
      </c>
      <c r="D5" s="84" t="s">
        <v>24</v>
      </c>
      <c r="E5" s="84" t="s">
        <v>24</v>
      </c>
      <c r="F5" s="84" t="s">
        <v>24</v>
      </c>
      <c r="G5" s="84" t="s">
        <v>24</v>
      </c>
      <c r="H5" s="84" t="s">
        <v>24</v>
      </c>
      <c r="I5" s="84" t="s">
        <v>24</v>
      </c>
      <c r="J5" s="84" t="s">
        <v>24</v>
      </c>
      <c r="K5" s="84" t="s">
        <v>24</v>
      </c>
      <c r="L5" s="84" t="s">
        <v>24</v>
      </c>
      <c r="M5" s="84" t="s">
        <v>24</v>
      </c>
      <c r="N5" s="84" t="s">
        <v>24</v>
      </c>
      <c r="O5" s="84" t="s">
        <v>24</v>
      </c>
      <c r="P5" s="84" t="s">
        <v>24</v>
      </c>
      <c r="Q5" s="84" t="s">
        <v>24</v>
      </c>
      <c r="R5" s="84" t="s">
        <v>24</v>
      </c>
    </row>
    <row r="6" spans="1:18">
      <c r="A6" s="51"/>
      <c r="B6" s="55" t="s">
        <v>26</v>
      </c>
      <c r="C6" s="85">
        <v>31.937348498974455</v>
      </c>
      <c r="D6" s="86">
        <v>200.48480328174529</v>
      </c>
      <c r="E6" s="86">
        <v>72.044378146559751</v>
      </c>
      <c r="F6" s="86">
        <v>188.92746597053889</v>
      </c>
      <c r="H6" s="86">
        <v>176.43744173037479</v>
      </c>
      <c r="I6" s="86">
        <v>33.512959164646659</v>
      </c>
      <c r="J6" s="86">
        <v>293.54540369196326</v>
      </c>
      <c r="K6" s="86">
        <v>8.98228603393623</v>
      </c>
      <c r="L6" s="86">
        <v>48.314749207533097</v>
      </c>
      <c r="M6" s="86">
        <v>261.41972776431129</v>
      </c>
      <c r="N6" s="86">
        <v>84.387096774193552</v>
      </c>
      <c r="O6" s="86">
        <v>73.631922431474919</v>
      </c>
      <c r="P6" s="86">
        <v>8.5933246317359711</v>
      </c>
      <c r="Q6" s="86">
        <v>8.1353719932873396</v>
      </c>
      <c r="R6" s="86">
        <v>1.6863695692709304</v>
      </c>
    </row>
    <row r="7" spans="1:18">
      <c r="A7" s="54" t="s">
        <v>37</v>
      </c>
      <c r="B7" s="48"/>
      <c r="C7" s="77"/>
      <c r="D7" s="77"/>
      <c r="E7" s="77"/>
      <c r="F7" s="77"/>
      <c r="G7" s="77"/>
      <c r="H7" s="87" t="s">
        <v>625</v>
      </c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1:18">
      <c r="A8" s="51"/>
      <c r="B8" s="54" t="s">
        <v>38</v>
      </c>
      <c r="C8" s="53"/>
    </row>
    <row r="9" spans="1:18">
      <c r="A9" s="51"/>
      <c r="B9" s="55" t="s">
        <v>39</v>
      </c>
      <c r="C9" s="56" t="str">
        <f>BuildingSummary!$C27</f>
        <v>Steel frame</v>
      </c>
      <c r="D9" s="56" t="str">
        <f>BuildingSummary!$C27</f>
        <v>Steel frame</v>
      </c>
      <c r="E9" s="56" t="str">
        <f>BuildingSummary!$C27</f>
        <v>Steel frame</v>
      </c>
      <c r="F9" s="56" t="str">
        <f>BuildingSummary!$C27</f>
        <v>Steel frame</v>
      </c>
      <c r="G9" s="56" t="str">
        <f>BuildingSummary!$C27</f>
        <v>Steel frame</v>
      </c>
      <c r="H9" s="56" t="str">
        <f>BuildingSummary!$C27</f>
        <v>Steel frame</v>
      </c>
      <c r="I9" s="56" t="str">
        <f>BuildingSummary!$C27</f>
        <v>Steel frame</v>
      </c>
      <c r="J9" s="56" t="str">
        <f>BuildingSummary!$C27</f>
        <v>Steel frame</v>
      </c>
      <c r="K9" s="56" t="str">
        <f>BuildingSummary!$C27</f>
        <v>Steel frame</v>
      </c>
      <c r="L9" s="56" t="str">
        <f>BuildingSummary!$C27</f>
        <v>Steel frame</v>
      </c>
      <c r="M9" s="56" t="str">
        <f>BuildingSummary!$C27</f>
        <v>Steel frame</v>
      </c>
      <c r="N9" s="56" t="str">
        <f>BuildingSummary!$C27</f>
        <v>Steel frame</v>
      </c>
      <c r="O9" s="56" t="str">
        <f>BuildingSummary!$C27</f>
        <v>Steel frame</v>
      </c>
      <c r="P9" s="56" t="str">
        <f>BuildingSummary!$C27</f>
        <v>Steel frame</v>
      </c>
      <c r="Q9" s="56" t="str">
        <f>BuildingSummary!$C27</f>
        <v>Steel frame</v>
      </c>
      <c r="R9" s="56" t="str">
        <f>BuildingSummary!$C27</f>
        <v>Steel frame</v>
      </c>
    </row>
    <row r="10" spans="1:18">
      <c r="A10" s="51"/>
      <c r="B10" s="55" t="s">
        <v>255</v>
      </c>
      <c r="C10" s="56">
        <f>1/Miami!$D$55</f>
        <v>1.4204545454545456</v>
      </c>
      <c r="D10" s="56">
        <f>1/Houston!$D$55</f>
        <v>1.4204545454545456</v>
      </c>
      <c r="E10" s="56">
        <f>1/Phoenix!$D$55</f>
        <v>1.4204545454545456</v>
      </c>
      <c r="F10" s="56">
        <f>1/Atlanta!$D$55</f>
        <v>1.4204545454545456</v>
      </c>
      <c r="G10" s="56">
        <f>1/LosAngeles!$D$55</f>
        <v>1.4204545454545456</v>
      </c>
      <c r="H10" s="56">
        <f>1/LasVegas!$D$55</f>
        <v>1.4204545454545456</v>
      </c>
      <c r="I10" s="56">
        <f>1/SanFrancisco!$D$55</f>
        <v>1.4204545454545456</v>
      </c>
      <c r="J10" s="56">
        <f>1/Baltimore!$D$55</f>
        <v>1.4204545454545456</v>
      </c>
      <c r="K10" s="56">
        <f>1/Albuquerque!$D$55</f>
        <v>1.4204545454545456</v>
      </c>
      <c r="L10" s="56">
        <f>1/Seattle!$D$55</f>
        <v>1.4204545454545456</v>
      </c>
      <c r="M10" s="56">
        <f>1/Chicago!$D$55</f>
        <v>2.0964360587002098</v>
      </c>
      <c r="N10" s="56">
        <f>1/Boulder!$D$55</f>
        <v>2.0964360587002098</v>
      </c>
      <c r="O10" s="56">
        <f>1/Minneapolis!$D$55</f>
        <v>2.0964360587002098</v>
      </c>
      <c r="P10" s="56">
        <f>1/Helena!$D$55</f>
        <v>2.0964360587002098</v>
      </c>
      <c r="Q10" s="56">
        <f>1/Duluth!$D$55</f>
        <v>2.7548209366391188</v>
      </c>
      <c r="R10" s="56">
        <f>1/Fairbanks!$D$55</f>
        <v>2.7548209366391188</v>
      </c>
    </row>
    <row r="11" spans="1:18">
      <c r="A11" s="51"/>
      <c r="B11" s="54" t="s">
        <v>41</v>
      </c>
      <c r="C11" s="53"/>
    </row>
    <row r="12" spans="1:18">
      <c r="A12" s="51"/>
      <c r="B12" s="58" t="s">
        <v>39</v>
      </c>
      <c r="C12" s="56" t="s">
        <v>310</v>
      </c>
      <c r="D12" s="56" t="s">
        <v>310</v>
      </c>
      <c r="E12" s="56" t="s">
        <v>310</v>
      </c>
      <c r="F12" s="56" t="s">
        <v>310</v>
      </c>
      <c r="G12" s="56" t="s">
        <v>310</v>
      </c>
      <c r="H12" s="56" t="s">
        <v>310</v>
      </c>
      <c r="I12" s="56" t="s">
        <v>310</v>
      </c>
      <c r="J12" s="56" t="s">
        <v>310</v>
      </c>
      <c r="K12" s="56" t="s">
        <v>310</v>
      </c>
      <c r="L12" s="56" t="s">
        <v>310</v>
      </c>
      <c r="M12" s="56" t="s">
        <v>310</v>
      </c>
      <c r="N12" s="56" t="s">
        <v>310</v>
      </c>
      <c r="O12" s="56" t="s">
        <v>310</v>
      </c>
      <c r="P12" s="56" t="s">
        <v>310</v>
      </c>
      <c r="Q12" s="56" t="s">
        <v>310</v>
      </c>
      <c r="R12" s="56" t="s">
        <v>310</v>
      </c>
    </row>
    <row r="13" spans="1:18">
      <c r="A13" s="51"/>
      <c r="B13" s="55" t="s">
        <v>255</v>
      </c>
      <c r="C13" s="56">
        <f>1/Miami!$D$83</f>
        <v>2.7932960893854748</v>
      </c>
      <c r="D13" s="56">
        <f>1/Houston!$D$83</f>
        <v>2.7932960893854748</v>
      </c>
      <c r="E13" s="56">
        <f>1/Phoenix!$D$83</f>
        <v>2.7932960893854748</v>
      </c>
      <c r="F13" s="56">
        <f>1/Atlanta!$D$83</f>
        <v>2.7932960893854748</v>
      </c>
      <c r="G13" s="56">
        <f>1/LosAngeles!$D$83</f>
        <v>2.7932960893854748</v>
      </c>
      <c r="H13" s="56">
        <f>1/LasVegas!$D$83</f>
        <v>2.7932960893854748</v>
      </c>
      <c r="I13" s="56">
        <f>1/SanFrancisco!$D$83</f>
        <v>2.7932960893854748</v>
      </c>
      <c r="J13" s="56">
        <f>1/Baltimore!$D$83</f>
        <v>2.7932960893854748</v>
      </c>
      <c r="K13" s="56">
        <f>1/Albuquerque!$D$83</f>
        <v>2.7932960893854748</v>
      </c>
      <c r="L13" s="56">
        <f>1/Seattle!$D$83</f>
        <v>2.7932960893854748</v>
      </c>
      <c r="M13" s="56">
        <f>1/Chicago!$D$83</f>
        <v>2.8490028490028494</v>
      </c>
      <c r="N13" s="56">
        <f>1/Boulder!$D$83</f>
        <v>2.8490028490028494</v>
      </c>
      <c r="O13" s="56">
        <f>1/Minneapolis!$D$83</f>
        <v>2.8490028490028494</v>
      </c>
      <c r="P13" s="56">
        <f>1/Helena!$D$83</f>
        <v>2.8490028490028494</v>
      </c>
      <c r="Q13" s="56">
        <f>1/Duluth!$D$83</f>
        <v>2.7932960893854748</v>
      </c>
      <c r="R13" s="56">
        <f>1/Fairbanks!$D$83</f>
        <v>3.7174721189591078</v>
      </c>
    </row>
    <row r="14" spans="1:18">
      <c r="A14" s="51"/>
      <c r="B14" s="54" t="s">
        <v>43</v>
      </c>
      <c r="C14" s="53"/>
    </row>
    <row r="15" spans="1:18">
      <c r="A15" s="51"/>
      <c r="B15" s="55" t="s">
        <v>256</v>
      </c>
      <c r="C15" s="56">
        <f>Miami!$E$86</f>
        <v>5.835</v>
      </c>
      <c r="D15" s="56">
        <f>Houston!$E$86</f>
        <v>5.835</v>
      </c>
      <c r="E15" s="56">
        <f>Phoenix!$E$86</f>
        <v>5.835</v>
      </c>
      <c r="F15" s="56">
        <f>Atlanta!$E$86</f>
        <v>3.2410000000000001</v>
      </c>
      <c r="G15" s="56">
        <f>LosAngeles!$E$86</f>
        <v>3.2410000000000001</v>
      </c>
      <c r="H15" s="56">
        <f>LasVegas!$E$86</f>
        <v>3.2410000000000001</v>
      </c>
      <c r="I15" s="56">
        <f>SanFrancisco!$E$86</f>
        <v>5.835</v>
      </c>
      <c r="J15" s="56">
        <f>Baltimore!$E$86</f>
        <v>3.2410000000000001</v>
      </c>
      <c r="K15" s="56">
        <f>Albuquerque!$E$86</f>
        <v>3.2410000000000001</v>
      </c>
      <c r="L15" s="56">
        <f>Seattle!$E$86</f>
        <v>3.2410000000000001</v>
      </c>
      <c r="M15" s="56">
        <f>Chicago!$E$86</f>
        <v>3.2410000000000001</v>
      </c>
      <c r="N15" s="56">
        <f>Boulder!$E$86</f>
        <v>3.2410000000000001</v>
      </c>
      <c r="O15" s="56">
        <f>Minneapolis!$E$86</f>
        <v>3.2410000000000001</v>
      </c>
      <c r="P15" s="56">
        <f>Helena!$E$86</f>
        <v>3.2410000000000001</v>
      </c>
      <c r="Q15" s="56">
        <f>Duluth!$E$86</f>
        <v>3.2410000000000001</v>
      </c>
      <c r="R15" s="56">
        <f>Fairbanks!$E$86</f>
        <v>2.6150000000000002</v>
      </c>
    </row>
    <row r="16" spans="1:18">
      <c r="A16" s="51"/>
      <c r="B16" s="55" t="s">
        <v>44</v>
      </c>
      <c r="C16" s="56">
        <f>Miami!$F$86</f>
        <v>0.251</v>
      </c>
      <c r="D16" s="56">
        <f>Houston!$F$86</f>
        <v>0.251</v>
      </c>
      <c r="E16" s="56">
        <f>Phoenix!$F$86</f>
        <v>0.251</v>
      </c>
      <c r="F16" s="56">
        <f>Atlanta!$F$86</f>
        <v>0.252</v>
      </c>
      <c r="G16" s="56">
        <f>LosAngeles!$F$86</f>
        <v>0.252</v>
      </c>
      <c r="H16" s="56">
        <f>LasVegas!$F$86</f>
        <v>0.252</v>
      </c>
      <c r="I16" s="56">
        <f>SanFrancisco!$F$86</f>
        <v>0.39</v>
      </c>
      <c r="J16" s="56">
        <f>Baltimore!$F$86</f>
        <v>0.38500000000000001</v>
      </c>
      <c r="K16" s="56">
        <f>Albuquerque!$F$86</f>
        <v>0.38500000000000001</v>
      </c>
      <c r="L16" s="56">
        <f>Seattle!$F$86</f>
        <v>0.38500000000000001</v>
      </c>
      <c r="M16" s="56">
        <f>Chicago!$F$86</f>
        <v>0.38500000000000001</v>
      </c>
      <c r="N16" s="56">
        <f>Boulder!$F$86</f>
        <v>0.38500000000000001</v>
      </c>
      <c r="O16" s="56">
        <f>Minneapolis!$F$86</f>
        <v>0.38500000000000001</v>
      </c>
      <c r="P16" s="56">
        <f>Helena!$F$86</f>
        <v>0.38500000000000001</v>
      </c>
      <c r="Q16" s="56">
        <f>Duluth!$F$86</f>
        <v>0.48699999999999999</v>
      </c>
      <c r="R16" s="56">
        <f>Fairbanks!$F$86</f>
        <v>0.70199999999999996</v>
      </c>
    </row>
    <row r="17" spans="1:19">
      <c r="A17" s="51"/>
      <c r="B17" s="55" t="s">
        <v>45</v>
      </c>
      <c r="C17" s="56">
        <f>Miami!$G$86</f>
        <v>0.11</v>
      </c>
      <c r="D17" s="56">
        <f>Houston!$G$86</f>
        <v>0.11</v>
      </c>
      <c r="E17" s="56">
        <f>Phoenix!$G$86</f>
        <v>0.11</v>
      </c>
      <c r="F17" s="56">
        <f>Atlanta!$G$86</f>
        <v>0.16200000000000001</v>
      </c>
      <c r="G17" s="56">
        <f>LosAngeles!$G$86</f>
        <v>0.16200000000000001</v>
      </c>
      <c r="H17" s="56">
        <f>LasVegas!$G$86</f>
        <v>0.16200000000000001</v>
      </c>
      <c r="I17" s="56">
        <f>SanFrancisco!$G$86</f>
        <v>0.223</v>
      </c>
      <c r="J17" s="56">
        <f>Baltimore!$G$86</f>
        <v>0.30499999999999999</v>
      </c>
      <c r="K17" s="56">
        <f>Albuquerque!$G$86</f>
        <v>0.30499999999999999</v>
      </c>
      <c r="L17" s="56">
        <f>Seattle!$G$86</f>
        <v>0.30499999999999999</v>
      </c>
      <c r="M17" s="56">
        <f>Chicago!$G$86</f>
        <v>0.30499999999999999</v>
      </c>
      <c r="N17" s="56">
        <f>Boulder!$G$86</f>
        <v>0.30499999999999999</v>
      </c>
      <c r="O17" s="56">
        <f>Minneapolis!$G$86</f>
        <v>0.30499999999999999</v>
      </c>
      <c r="P17" s="56">
        <f>Helena!$G$86</f>
        <v>0.30499999999999999</v>
      </c>
      <c r="Q17" s="56">
        <f>Duluth!$G$86</f>
        <v>0.40899999999999997</v>
      </c>
      <c r="R17" s="56">
        <f>Fairbanks!$G$86</f>
        <v>0.63300000000000001</v>
      </c>
    </row>
    <row r="18" spans="1:19">
      <c r="A18" s="51"/>
      <c r="B18" s="54" t="s">
        <v>46</v>
      </c>
      <c r="C18" s="53"/>
    </row>
    <row r="19" spans="1:19">
      <c r="A19" s="51"/>
      <c r="B19" s="55" t="s">
        <v>256</v>
      </c>
      <c r="C19" s="56" t="s">
        <v>246</v>
      </c>
      <c r="D19" s="56" t="s">
        <v>246</v>
      </c>
      <c r="E19" s="56" t="s">
        <v>246</v>
      </c>
      <c r="F19" s="56" t="s">
        <v>246</v>
      </c>
      <c r="G19" s="56" t="s">
        <v>246</v>
      </c>
      <c r="H19" s="56" t="s">
        <v>246</v>
      </c>
      <c r="I19" s="56" t="s">
        <v>246</v>
      </c>
      <c r="J19" s="56" t="s">
        <v>246</v>
      </c>
      <c r="K19" s="56" t="s">
        <v>246</v>
      </c>
      <c r="L19" s="56" t="s">
        <v>246</v>
      </c>
      <c r="M19" s="56" t="s">
        <v>246</v>
      </c>
      <c r="N19" s="56" t="s">
        <v>246</v>
      </c>
      <c r="O19" s="56" t="s">
        <v>246</v>
      </c>
      <c r="P19" s="56" t="s">
        <v>246</v>
      </c>
      <c r="Q19" s="56" t="s">
        <v>246</v>
      </c>
      <c r="R19" s="56" t="s">
        <v>246</v>
      </c>
    </row>
    <row r="20" spans="1:19">
      <c r="A20" s="51"/>
      <c r="B20" s="55" t="s">
        <v>44</v>
      </c>
      <c r="C20" s="56" t="s">
        <v>246</v>
      </c>
      <c r="D20" s="56" t="s">
        <v>246</v>
      </c>
      <c r="E20" s="56" t="s">
        <v>246</v>
      </c>
      <c r="F20" s="56" t="s">
        <v>246</v>
      </c>
      <c r="G20" s="56" t="s">
        <v>246</v>
      </c>
      <c r="H20" s="56" t="s">
        <v>246</v>
      </c>
      <c r="I20" s="56" t="s">
        <v>246</v>
      </c>
      <c r="J20" s="56" t="s">
        <v>246</v>
      </c>
      <c r="K20" s="56" t="s">
        <v>246</v>
      </c>
      <c r="L20" s="56" t="s">
        <v>246</v>
      </c>
      <c r="M20" s="56" t="s">
        <v>246</v>
      </c>
      <c r="N20" s="56" t="s">
        <v>246</v>
      </c>
      <c r="O20" s="56" t="s">
        <v>246</v>
      </c>
      <c r="P20" s="56" t="s">
        <v>246</v>
      </c>
      <c r="Q20" s="56" t="s">
        <v>246</v>
      </c>
      <c r="R20" s="56" t="s">
        <v>246</v>
      </c>
    </row>
    <row r="21" spans="1:19">
      <c r="A21" s="51"/>
      <c r="B21" s="55" t="s">
        <v>45</v>
      </c>
      <c r="C21" s="56" t="s">
        <v>246</v>
      </c>
      <c r="D21" s="56" t="s">
        <v>246</v>
      </c>
      <c r="E21" s="56" t="s">
        <v>246</v>
      </c>
      <c r="F21" s="56" t="s">
        <v>246</v>
      </c>
      <c r="G21" s="56" t="s">
        <v>246</v>
      </c>
      <c r="H21" s="56" t="s">
        <v>246</v>
      </c>
      <c r="I21" s="56" t="s">
        <v>246</v>
      </c>
      <c r="J21" s="56" t="s">
        <v>246</v>
      </c>
      <c r="K21" s="56" t="s">
        <v>246</v>
      </c>
      <c r="L21" s="56" t="s">
        <v>246</v>
      </c>
      <c r="M21" s="56" t="s">
        <v>246</v>
      </c>
      <c r="N21" s="56" t="s">
        <v>246</v>
      </c>
      <c r="O21" s="56" t="s">
        <v>246</v>
      </c>
      <c r="P21" s="56" t="s">
        <v>246</v>
      </c>
      <c r="Q21" s="56" t="s">
        <v>246</v>
      </c>
      <c r="R21" s="56" t="s">
        <v>246</v>
      </c>
    </row>
    <row r="22" spans="1:19">
      <c r="A22" s="51"/>
      <c r="B22" s="54" t="s">
        <v>47</v>
      </c>
      <c r="C22" s="53"/>
    </row>
    <row r="23" spans="1:19">
      <c r="A23" s="51"/>
      <c r="B23" s="55" t="s">
        <v>48</v>
      </c>
      <c r="C23" s="56" t="str">
        <f>BuildingSummary!$C47</f>
        <v>Mass Floor</v>
      </c>
      <c r="D23" s="56" t="str">
        <f>BuildingSummary!$C47</f>
        <v>Mass Floor</v>
      </c>
      <c r="E23" s="56" t="str">
        <f>BuildingSummary!$C47</f>
        <v>Mass Floor</v>
      </c>
      <c r="F23" s="56" t="str">
        <f>BuildingSummary!$C47</f>
        <v>Mass Floor</v>
      </c>
      <c r="G23" s="56" t="str">
        <f>BuildingSummary!$C47</f>
        <v>Mass Floor</v>
      </c>
      <c r="H23" s="56" t="str">
        <f>BuildingSummary!$C47</f>
        <v>Mass Floor</v>
      </c>
      <c r="I23" s="56" t="str">
        <f>BuildingSummary!$C47</f>
        <v>Mass Floor</v>
      </c>
      <c r="J23" s="56" t="str">
        <f>BuildingSummary!$C47</f>
        <v>Mass Floor</v>
      </c>
      <c r="K23" s="56" t="str">
        <f>BuildingSummary!$C47</f>
        <v>Mass Floor</v>
      </c>
      <c r="L23" s="56" t="str">
        <f>BuildingSummary!$C47</f>
        <v>Mass Floor</v>
      </c>
      <c r="M23" s="56" t="str">
        <f>BuildingSummary!$C47</f>
        <v>Mass Floor</v>
      </c>
      <c r="N23" s="56" t="str">
        <f>BuildingSummary!$C47</f>
        <v>Mass Floor</v>
      </c>
      <c r="O23" s="56" t="str">
        <f>BuildingSummary!$C47</f>
        <v>Mass Floor</v>
      </c>
      <c r="P23" s="56" t="str">
        <f>BuildingSummary!$C47</f>
        <v>Mass Floor</v>
      </c>
      <c r="Q23" s="56" t="str">
        <f>BuildingSummary!$C47</f>
        <v>Mass Floor</v>
      </c>
      <c r="R23" s="56" t="str">
        <f>BuildingSummary!$C47</f>
        <v>Mass Floor</v>
      </c>
    </row>
    <row r="24" spans="1:19">
      <c r="A24" s="51"/>
      <c r="B24" s="55" t="s">
        <v>50</v>
      </c>
      <c r="C24" s="56" t="str">
        <f>BuildingSummary!$C48</f>
        <v>4 in slab w/carpet</v>
      </c>
      <c r="D24" s="56" t="str">
        <f>BuildingSummary!$C48</f>
        <v>4 in slab w/carpet</v>
      </c>
      <c r="E24" s="56" t="str">
        <f>BuildingSummary!$C48</f>
        <v>4 in slab w/carpet</v>
      </c>
      <c r="F24" s="56" t="str">
        <f>BuildingSummary!$C48</f>
        <v>4 in slab w/carpet</v>
      </c>
      <c r="G24" s="56" t="str">
        <f>BuildingSummary!$C48</f>
        <v>4 in slab w/carpet</v>
      </c>
      <c r="H24" s="56" t="str">
        <f>BuildingSummary!$C48</f>
        <v>4 in slab w/carpet</v>
      </c>
      <c r="I24" s="56" t="str">
        <f>BuildingSummary!$C48</f>
        <v>4 in slab w/carpet</v>
      </c>
      <c r="J24" s="56" t="str">
        <f>BuildingSummary!$C48</f>
        <v>4 in slab w/carpet</v>
      </c>
      <c r="K24" s="56" t="str">
        <f>BuildingSummary!$C48</f>
        <v>4 in slab w/carpet</v>
      </c>
      <c r="L24" s="56" t="str">
        <f>BuildingSummary!$C48</f>
        <v>4 in slab w/carpet</v>
      </c>
      <c r="M24" s="56" t="str">
        <f>BuildingSummary!$C48</f>
        <v>4 in slab w/carpet</v>
      </c>
      <c r="N24" s="56" t="str">
        <f>BuildingSummary!$C48</f>
        <v>4 in slab w/carpet</v>
      </c>
      <c r="O24" s="56" t="str">
        <f>BuildingSummary!$C48</f>
        <v>4 in slab w/carpet</v>
      </c>
      <c r="P24" s="56" t="str">
        <f>BuildingSummary!$C48</f>
        <v>4 in slab w/carpet</v>
      </c>
      <c r="Q24" s="56" t="str">
        <f>BuildingSummary!$C48</f>
        <v>4 in slab w/carpet</v>
      </c>
      <c r="R24" s="56" t="str">
        <f>BuildingSummary!$C48</f>
        <v>4 in slab w/carpet</v>
      </c>
    </row>
    <row r="25" spans="1:19">
      <c r="A25" s="51"/>
      <c r="B25" s="55" t="s">
        <v>255</v>
      </c>
      <c r="C25" s="56">
        <f>1/Miami!$D$54</f>
        <v>0.53705692803437166</v>
      </c>
      <c r="D25" s="56">
        <f>1/Houston!$D$54</f>
        <v>0.53705692803437166</v>
      </c>
      <c r="E25" s="56">
        <f>1/Phoenix!$D$54</f>
        <v>0.53705692803437166</v>
      </c>
      <c r="F25" s="56">
        <f>1/Atlanta!$D$54</f>
        <v>0.53705692803437166</v>
      </c>
      <c r="G25" s="56">
        <f>1/LosAngeles!$D$54</f>
        <v>0.53705692803437166</v>
      </c>
      <c r="H25" s="56">
        <f>1/LasVegas!$D$54</f>
        <v>0.53705692803437166</v>
      </c>
      <c r="I25" s="56">
        <f>1/SanFrancisco!$D$54</f>
        <v>0.53705692803437166</v>
      </c>
      <c r="J25" s="56">
        <f>1/Baltimore!$D$54</f>
        <v>0.53705692803437166</v>
      </c>
      <c r="K25" s="56">
        <f>1/Albuquerque!$D$54</f>
        <v>0.53705692803437166</v>
      </c>
      <c r="L25" s="56">
        <f>1/Seattle!$D$54</f>
        <v>0.53705692803437166</v>
      </c>
      <c r="M25" s="56">
        <f>1/Chicago!$D$54</f>
        <v>0.53705692803437166</v>
      </c>
      <c r="N25" s="56">
        <f>1/Boulder!$D$54</f>
        <v>0.53705692803437166</v>
      </c>
      <c r="O25" s="56">
        <f>1/Minneapolis!$D$54</f>
        <v>0.53705692803437166</v>
      </c>
      <c r="P25" s="56">
        <f>1/Helena!$D$54</f>
        <v>0.53705692803437166</v>
      </c>
      <c r="Q25" s="56">
        <f>1/Duluth!$D$54</f>
        <v>0.53705692803437166</v>
      </c>
      <c r="R25" s="56">
        <f>1/Fairbanks!$D$54</f>
        <v>0.53705692803437166</v>
      </c>
      <c r="S25" s="56"/>
    </row>
    <row r="26" spans="1:19">
      <c r="A26" s="54" t="s">
        <v>56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61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247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tr">
        <f>Miami!A106</f>
        <v>VAV_1_COOLC DXCOIL</v>
      </c>
      <c r="C29" s="56">
        <f>10^(-3)*Miami!$C$106</f>
        <v>133.49312</v>
      </c>
      <c r="D29" s="56">
        <f>10^(-3)*Houston!$C$106</f>
        <v>132.30593999999999</v>
      </c>
      <c r="E29" s="56">
        <f>10^(-3)*Phoenix!$C$106</f>
        <v>122.99332000000001</v>
      </c>
      <c r="F29" s="56">
        <f>10^(-3)*Atlanta!$C$106</f>
        <v>119.55855000000001</v>
      </c>
      <c r="G29" s="56">
        <f>10^(-3)*LosAngeles!$C$106</f>
        <v>99.416780000000003</v>
      </c>
      <c r="H29" s="56">
        <f>10^(-3)*LasVegas!$C$106</f>
        <v>100.80891000000001</v>
      </c>
      <c r="I29" s="56">
        <f>10^(-3)*SanFrancisco!$C$106</f>
        <v>102.26098</v>
      </c>
      <c r="J29" s="56">
        <f>10^(-3)*Baltimore!$C$106</f>
        <v>125.30472999999999</v>
      </c>
      <c r="K29" s="56">
        <f>10^(-3)*Albuquerque!$C$106</f>
        <v>109.87973</v>
      </c>
      <c r="L29" s="56">
        <f>10^(-3)*Seattle!$C$106</f>
        <v>99.280820000000006</v>
      </c>
      <c r="M29" s="56">
        <f>10^(-3)*Chicago!$C$106</f>
        <v>122.33389</v>
      </c>
      <c r="N29" s="56">
        <f>10^(-3)*Boulder!$C$106</f>
        <v>105.71589999999999</v>
      </c>
      <c r="O29" s="56">
        <f>10^(-3)*Minneapolis!$C$106</f>
        <v>120.44560000000001</v>
      </c>
      <c r="P29" s="56">
        <f>10^(-3)*Helena!$C$106</f>
        <v>103.21777</v>
      </c>
      <c r="Q29" s="56">
        <f>10^(-3)*Duluth!$C$106</f>
        <v>109.13566</v>
      </c>
      <c r="R29" s="56">
        <f>10^(-3)*Fairbanks!$C$106</f>
        <v>127.93250999999999</v>
      </c>
    </row>
    <row r="30" spans="1:19">
      <c r="A30" s="51"/>
      <c r="B30" s="55" t="str">
        <f>Miami!A107</f>
        <v>VAV_2_COOLC DXCOIL</v>
      </c>
      <c r="C30" s="56">
        <f>10^(-3)*Miami!$C$107</f>
        <v>142.30057000000002</v>
      </c>
      <c r="D30" s="56">
        <f>10^(-3)*Houston!$C$107</f>
        <v>139.46024</v>
      </c>
      <c r="E30" s="56">
        <f>10^(-3)*Phoenix!$C$107</f>
        <v>143.19979999999998</v>
      </c>
      <c r="F30" s="56">
        <f>10^(-3)*Atlanta!$C$107</f>
        <v>129.99558999999999</v>
      </c>
      <c r="G30" s="56">
        <f>10^(-3)*LosAngeles!$C$107</f>
        <v>113.39564</v>
      </c>
      <c r="H30" s="56">
        <f>10^(-3)*LasVegas!$C$107</f>
        <v>120.83994</v>
      </c>
      <c r="I30" s="56">
        <f>10^(-3)*SanFrancisco!$C$107</f>
        <v>132.00290000000001</v>
      </c>
      <c r="J30" s="56">
        <f>10^(-3)*Baltimore!$C$107</f>
        <v>135.458</v>
      </c>
      <c r="K30" s="56">
        <f>10^(-3)*Albuquerque!$C$107</f>
        <v>129.69198</v>
      </c>
      <c r="L30" s="56">
        <f>10^(-3)*Seattle!$C$107</f>
        <v>129.74885</v>
      </c>
      <c r="M30" s="56">
        <f>10^(-3)*Chicago!$C$107</f>
        <v>133.51244</v>
      </c>
      <c r="N30" s="56">
        <f>10^(-3)*Boulder!$C$107</f>
        <v>126.71901</v>
      </c>
      <c r="O30" s="56">
        <f>10^(-3)*Minneapolis!$C$107</f>
        <v>133.10153</v>
      </c>
      <c r="P30" s="56">
        <f>10^(-3)*Helena!$C$107</f>
        <v>124.36241000000001</v>
      </c>
      <c r="Q30" s="56">
        <f>10^(-3)*Duluth!$C$107</f>
        <v>127.80762</v>
      </c>
      <c r="R30" s="56">
        <f>10^(-3)*Fairbanks!$C$107</f>
        <v>173.63766000000001</v>
      </c>
    </row>
    <row r="31" spans="1:19">
      <c r="A31" s="51"/>
      <c r="B31" s="55" t="str">
        <f>Miami!A108</f>
        <v>VAV_3_COOLC DXCOIL</v>
      </c>
      <c r="C31" s="56">
        <f>10^(-3)*Miami!$C$108</f>
        <v>146.7544</v>
      </c>
      <c r="D31" s="56">
        <f>10^(-3)*Houston!$C$108</f>
        <v>144.10254</v>
      </c>
      <c r="E31" s="56">
        <f>10^(-3)*Phoenix!$C$108</f>
        <v>149.84041000000002</v>
      </c>
      <c r="F31" s="56">
        <f>10^(-3)*Atlanta!$C$108</f>
        <v>134.60401000000002</v>
      </c>
      <c r="G31" s="56">
        <f>10^(-3)*LosAngeles!$C$108</f>
        <v>113.67072</v>
      </c>
      <c r="H31" s="56">
        <f>10^(-3)*LasVegas!$C$108</f>
        <v>128.85115999999999</v>
      </c>
      <c r="I31" s="56">
        <f>10^(-3)*SanFrancisco!$C$108</f>
        <v>125.54935</v>
      </c>
      <c r="J31" s="56">
        <f>10^(-3)*Baltimore!$C$108</f>
        <v>141.17673000000002</v>
      </c>
      <c r="K31" s="56">
        <f>10^(-3)*Albuquerque!$C$108</f>
        <v>129.78586999999999</v>
      </c>
      <c r="L31" s="56">
        <f>10^(-3)*Seattle!$C$108</f>
        <v>129.45585</v>
      </c>
      <c r="M31" s="56">
        <f>10^(-3)*Chicago!$C$108</f>
        <v>138.10647</v>
      </c>
      <c r="N31" s="56">
        <f>10^(-3)*Boulder!$C$108</f>
        <v>122.00083000000001</v>
      </c>
      <c r="O31" s="56">
        <f>10^(-3)*Minneapolis!$C$108</f>
        <v>136.86059</v>
      </c>
      <c r="P31" s="56">
        <f>10^(-3)*Helena!$C$108</f>
        <v>121.54455</v>
      </c>
      <c r="Q31" s="56">
        <f>10^(-3)*Duluth!$C$108</f>
        <v>127.41877000000001</v>
      </c>
      <c r="R31" s="56">
        <f>10^(-3)*Fairbanks!$C$108</f>
        <v>172.00375</v>
      </c>
    </row>
    <row r="32" spans="1:19">
      <c r="A32" s="51"/>
      <c r="B32" s="55" t="s">
        <v>248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5" t="str">
        <f>Miami!A103</f>
        <v>HEATSYS1 BOILER</v>
      </c>
      <c r="C33" s="56">
        <f>Miami!$C$103*10^(-3)</f>
        <v>255.41366000000002</v>
      </c>
      <c r="D33" s="56">
        <f>Houston!$C$103*10^(-3)</f>
        <v>257.22342000000003</v>
      </c>
      <c r="E33" s="56">
        <f>Phoenix!$C$103*10^(-3)</f>
        <v>267.85151000000002</v>
      </c>
      <c r="F33" s="56">
        <f>Atlanta!$C$103*10^(-3)</f>
        <v>238.19214000000002</v>
      </c>
      <c r="G33" s="56">
        <f>LosAngeles!$C$103*10^(-3)</f>
        <v>222.37382000000002</v>
      </c>
      <c r="H33" s="56">
        <f>LasVegas!$C$103*10^(-3)</f>
        <v>235.42411999999999</v>
      </c>
      <c r="I33" s="56">
        <f>SanFrancisco!$C$103*10^(-3)</f>
        <v>266.50734000000006</v>
      </c>
      <c r="J33" s="56">
        <f>Baltimore!$C$103*10^(-3)</f>
        <v>256.67234000000002</v>
      </c>
      <c r="K33" s="56">
        <f>Albuquerque!$C$103*10^(-3)</f>
        <v>225.11956000000001</v>
      </c>
      <c r="L33" s="56">
        <f>Seattle!$C$103*10^(-3)</f>
        <v>261.86090000000002</v>
      </c>
      <c r="M33" s="56">
        <f>Chicago!$C$103*10^(-3)</f>
        <v>251.47516000000002</v>
      </c>
      <c r="N33" s="56">
        <f>Boulder!$C$103*10^(-3)</f>
        <v>215.62641000000002</v>
      </c>
      <c r="O33" s="56">
        <f>Minneapolis!$C$103*10^(-3)</f>
        <v>252.07866000000001</v>
      </c>
      <c r="P33" s="56">
        <f>Helena!$C$103*10^(-3)</f>
        <v>224.31843000000001</v>
      </c>
      <c r="Q33" s="56">
        <f>Duluth!$C$103*10^(-3)</f>
        <v>252.45201</v>
      </c>
      <c r="R33" s="56">
        <f>Fairbanks!$C$103*10^(-3)</f>
        <v>345.27134999999998</v>
      </c>
    </row>
    <row r="34" spans="1:18">
      <c r="A34" s="51"/>
      <c r="B34" s="54" t="s">
        <v>62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spans="1:18">
      <c r="A35" s="51"/>
      <c r="B35" s="55" t="s">
        <v>63</v>
      </c>
    </row>
    <row r="36" spans="1:18">
      <c r="A36" s="51"/>
      <c r="B36" s="55" t="str">
        <f>Miami!A106</f>
        <v>VAV_1_COOLC DXCOIL</v>
      </c>
      <c r="C36" s="75">
        <f>Miami!$G$106</f>
        <v>3.72</v>
      </c>
      <c r="D36" s="75">
        <f>Houston!$G$106</f>
        <v>3.74</v>
      </c>
      <c r="E36" s="75">
        <f>Phoenix!$G$106</f>
        <v>3.85</v>
      </c>
      <c r="F36" s="75">
        <f>Atlanta!$G$106</f>
        <v>3.79</v>
      </c>
      <c r="G36" s="75">
        <f>LosAngeles!$G$106</f>
        <v>3.99</v>
      </c>
      <c r="H36" s="75">
        <f>LasVegas!$G$106</f>
        <v>3.99</v>
      </c>
      <c r="I36" s="75">
        <f>SanFrancisco!$G$106</f>
        <v>4.1399999999999997</v>
      </c>
      <c r="J36" s="75">
        <f>Baltimore!$G$106</f>
        <v>3.78</v>
      </c>
      <c r="K36" s="75">
        <f>Albuquerque!$G$106</f>
        <v>4.1399999999999997</v>
      </c>
      <c r="L36" s="75">
        <f>Seattle!$G$106</f>
        <v>4.1399999999999997</v>
      </c>
      <c r="M36" s="75">
        <f>Chicago!$G$106</f>
        <v>3.79</v>
      </c>
      <c r="N36" s="75">
        <f>Boulder!$G$106</f>
        <v>4.1399999999999997</v>
      </c>
      <c r="O36" s="75">
        <f>Minneapolis!$G$106</f>
        <v>3.84</v>
      </c>
      <c r="P36" s="75">
        <f>Helena!$G$106</f>
        <v>4.1399999999999997</v>
      </c>
      <c r="Q36" s="75">
        <f>Duluth!$G$106</f>
        <v>4.0199999999999996</v>
      </c>
      <c r="R36" s="75">
        <f>Fairbanks!$G$106</f>
        <v>4.1399999999999997</v>
      </c>
    </row>
    <row r="37" spans="1:18">
      <c r="A37" s="51"/>
      <c r="B37" s="55" t="str">
        <f>Miami!A107</f>
        <v>VAV_2_COOLC DXCOIL</v>
      </c>
      <c r="C37" s="75">
        <f>Miami!$G$107</f>
        <v>3.74</v>
      </c>
      <c r="D37" s="75">
        <f>Houston!$G$107</f>
        <v>3.81</v>
      </c>
      <c r="E37" s="75">
        <f>Phoenix!$G$107</f>
        <v>3.93</v>
      </c>
      <c r="F37" s="75">
        <f>Atlanta!$G$107</f>
        <v>3.87</v>
      </c>
      <c r="G37" s="75">
        <f>LosAngeles!$G$107</f>
        <v>3.96</v>
      </c>
      <c r="H37" s="75">
        <f>LasVegas!$G$107</f>
        <v>4.1399999999999997</v>
      </c>
      <c r="I37" s="75">
        <f>SanFrancisco!$G$107</f>
        <v>4.1399999999999997</v>
      </c>
      <c r="J37" s="75">
        <f>Baltimore!$G$107</f>
        <v>3.87</v>
      </c>
      <c r="K37" s="75">
        <f>Albuquerque!$G$107</f>
        <v>4.1399999999999997</v>
      </c>
      <c r="L37" s="75">
        <f>Seattle!$G$107</f>
        <v>4.1399999999999997</v>
      </c>
      <c r="M37" s="75">
        <f>Chicago!$G$107</f>
        <v>3.92</v>
      </c>
      <c r="N37" s="75">
        <f>Boulder!$G$107</f>
        <v>4.1399999999999997</v>
      </c>
      <c r="O37" s="75">
        <f>Minneapolis!$G$107</f>
        <v>3.95</v>
      </c>
      <c r="P37" s="75">
        <f>Helena!$G$107</f>
        <v>4.1399999999999997</v>
      </c>
      <c r="Q37" s="75">
        <f>Duluth!$G$107</f>
        <v>4.1399999999999997</v>
      </c>
      <c r="R37" s="75">
        <f>Fairbanks!$G$107</f>
        <v>3.95</v>
      </c>
    </row>
    <row r="38" spans="1:18">
      <c r="A38" s="51"/>
      <c r="B38" s="55" t="str">
        <f>Miami!A108</f>
        <v>VAV_3_COOLC DXCOIL</v>
      </c>
      <c r="C38" s="75">
        <f>Miami!$G$108</f>
        <v>3.78</v>
      </c>
      <c r="D38" s="75">
        <f>Houston!$G$108</f>
        <v>3.82</v>
      </c>
      <c r="E38" s="75">
        <f>Phoenix!$G$108</f>
        <v>3.99</v>
      </c>
      <c r="F38" s="75">
        <f>Atlanta!$G$108</f>
        <v>3.89</v>
      </c>
      <c r="G38" s="75">
        <f>LosAngeles!$G$108</f>
        <v>3.94</v>
      </c>
      <c r="H38" s="75">
        <f>LasVegas!$G$108</f>
        <v>4.1399999999999997</v>
      </c>
      <c r="I38" s="75">
        <f>SanFrancisco!$G$108</f>
        <v>4.1399999999999997</v>
      </c>
      <c r="J38" s="75">
        <f>Baltimore!$G$108</f>
        <v>3.89</v>
      </c>
      <c r="K38" s="75">
        <f>Albuquerque!$G$108</f>
        <v>4.1399999999999997</v>
      </c>
      <c r="L38" s="75">
        <f>Seattle!$G$108</f>
        <v>4.1399999999999997</v>
      </c>
      <c r="M38" s="75">
        <f>Chicago!$G$108</f>
        <v>3.92</v>
      </c>
      <c r="N38" s="75">
        <f>Boulder!$G$108</f>
        <v>4.1399999999999997</v>
      </c>
      <c r="O38" s="75">
        <f>Minneapolis!$G$108</f>
        <v>3.95</v>
      </c>
      <c r="P38" s="75">
        <f>Helena!$G$108</f>
        <v>4.1399999999999997</v>
      </c>
      <c r="Q38" s="75">
        <f>Duluth!$G$108</f>
        <v>4.1399999999999997</v>
      </c>
      <c r="R38" s="75">
        <f>Fairbanks!$G$108</f>
        <v>3.95</v>
      </c>
    </row>
    <row r="39" spans="1:18">
      <c r="A39" s="51"/>
      <c r="B39" s="55" t="s">
        <v>64</v>
      </c>
      <c r="C39" s="56">
        <f>Miami!$D$103</f>
        <v>0.75</v>
      </c>
      <c r="D39" s="56">
        <f>Houston!$D$103</f>
        <v>0.75</v>
      </c>
      <c r="E39" s="56">
        <f>Phoenix!$D$103</f>
        <v>0.75</v>
      </c>
      <c r="F39" s="56">
        <f>Atlanta!$D$103</f>
        <v>0.75</v>
      </c>
      <c r="G39" s="56">
        <f>LosAngeles!$D$103</f>
        <v>0.75</v>
      </c>
      <c r="H39" s="56">
        <f>LasVegas!$D$103</f>
        <v>0.75</v>
      </c>
      <c r="I39" s="56">
        <f>SanFrancisco!$D$103</f>
        <v>0.75</v>
      </c>
      <c r="J39" s="56">
        <f>Baltimore!$D$103</f>
        <v>0.75</v>
      </c>
      <c r="K39" s="56">
        <f>Albuquerque!$D$103</f>
        <v>0.75</v>
      </c>
      <c r="L39" s="56">
        <f>Seattle!$D$103</f>
        <v>0.75</v>
      </c>
      <c r="M39" s="56">
        <f>Chicago!$D$103</f>
        <v>0.75</v>
      </c>
      <c r="N39" s="56">
        <f>Boulder!$D$103</f>
        <v>0.75</v>
      </c>
      <c r="O39" s="56">
        <f>Minneapolis!$D$103</f>
        <v>0.75</v>
      </c>
      <c r="P39" s="56">
        <f>Helena!$D$103</f>
        <v>0.75</v>
      </c>
      <c r="Q39" s="56">
        <f>Duluth!$D$103</f>
        <v>0.75</v>
      </c>
      <c r="R39" s="56">
        <f>Fairbanks!$D$103</f>
        <v>0.75</v>
      </c>
    </row>
    <row r="40" spans="1:18">
      <c r="A40" s="51"/>
      <c r="B40" s="54" t="s">
        <v>311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51"/>
      <c r="B41" s="55" t="str">
        <f>Miami!A131</f>
        <v>VAV_1_FAN</v>
      </c>
      <c r="C41" s="65" t="s">
        <v>312</v>
      </c>
      <c r="D41" s="65" t="s">
        <v>312</v>
      </c>
      <c r="E41" s="65" t="str">
        <f>IF(E29&lt;39.6,"NoEconomizer","DifferentialDryBulb")</f>
        <v>DifferentialDryBulb</v>
      </c>
      <c r="F41" s="65" t="s">
        <v>312</v>
      </c>
      <c r="G41" s="65" t="str">
        <f>IF(G29&lt;19.1,"NoEconomizer","DifferentialDryBulb")</f>
        <v>DifferentialDryBulb</v>
      </c>
      <c r="H41" s="65" t="str">
        <f t="shared" ref="H41:I41" si="0">IF(H29&lt;19.1,"NoEconomizer","DifferentialDryBulb")</f>
        <v>DifferentialDryBulb</v>
      </c>
      <c r="I41" s="65" t="str">
        <f t="shared" si="0"/>
        <v>DifferentialDryBulb</v>
      </c>
      <c r="J41" s="65" t="s">
        <v>312</v>
      </c>
      <c r="K41" s="65" t="str">
        <f t="shared" ref="K41:L41" si="1">IF(K29&lt;19.1,"NoEconomizer","DifferentialDryBulb")</f>
        <v>DifferentialDryBulb</v>
      </c>
      <c r="L41" s="65" t="str">
        <f t="shared" si="1"/>
        <v>DifferentialDryBulb</v>
      </c>
      <c r="M41" s="65" t="str">
        <f>IF(M29&lt;39.6,"NoEconomizer","DifferentialDryBulb")</f>
        <v>DifferentialDryBulb</v>
      </c>
      <c r="N41" s="65" t="str">
        <f t="shared" ref="N41" si="2">IF(N29&lt;19.1,"NoEconomizer","DifferentialDryBulb")</f>
        <v>DifferentialDryBulb</v>
      </c>
      <c r="O41" s="65" t="str">
        <f>IF(O29&lt;39.6,"NoEconomizer","DifferentialDryBulb")</f>
        <v>DifferentialDryBulb</v>
      </c>
      <c r="P41" s="65" t="str">
        <f t="shared" ref="P41" si="3">IF(P29&lt;19.1,"NoEconomizer","DifferentialDryBulb")</f>
        <v>DifferentialDryBulb</v>
      </c>
      <c r="Q41" s="65" t="str">
        <f t="shared" ref="Q41:R43" si="4">IF(Q29&lt;39.6,"NoEconomizer","DifferentialDryBulb")</f>
        <v>DifferentialDryBulb</v>
      </c>
      <c r="R41" s="65" t="str">
        <f t="shared" si="4"/>
        <v>DifferentialDryBulb</v>
      </c>
    </row>
    <row r="42" spans="1:18">
      <c r="A42" s="51"/>
      <c r="B42" s="55" t="str">
        <f>Miami!A132</f>
        <v>VAV_2_FAN</v>
      </c>
      <c r="C42" s="65" t="s">
        <v>312</v>
      </c>
      <c r="D42" s="65" t="s">
        <v>312</v>
      </c>
      <c r="E42" s="65" t="str">
        <f t="shared" ref="E42:E43" si="5">IF(E30&lt;39.6,"NoEconomizer","DifferentialDryBulb")</f>
        <v>DifferentialDryBulb</v>
      </c>
      <c r="F42" s="65" t="s">
        <v>312</v>
      </c>
      <c r="G42" s="65" t="str">
        <f t="shared" ref="G42:I43" si="6">IF(G30&lt;19.1,"NoEconomizer","DifferentialDryBulb")</f>
        <v>DifferentialDryBulb</v>
      </c>
      <c r="H42" s="65" t="str">
        <f t="shared" si="6"/>
        <v>DifferentialDryBulb</v>
      </c>
      <c r="I42" s="65" t="str">
        <f t="shared" si="6"/>
        <v>DifferentialDryBulb</v>
      </c>
      <c r="J42" s="65" t="s">
        <v>312</v>
      </c>
      <c r="K42" s="65" t="str">
        <f t="shared" ref="K42:L42" si="7">IF(K30&lt;19.1,"NoEconomizer","DifferentialDryBulb")</f>
        <v>DifferentialDryBulb</v>
      </c>
      <c r="L42" s="65" t="str">
        <f t="shared" si="7"/>
        <v>DifferentialDryBulb</v>
      </c>
      <c r="M42" s="65" t="str">
        <f t="shared" ref="M42:M43" si="8">IF(M30&lt;39.6,"NoEconomizer","DifferentialDryBulb")</f>
        <v>DifferentialDryBulb</v>
      </c>
      <c r="N42" s="65" t="str">
        <f t="shared" ref="N42" si="9">IF(N30&lt;19.1,"NoEconomizer","DifferentialDryBulb")</f>
        <v>DifferentialDryBulb</v>
      </c>
      <c r="O42" s="65" t="str">
        <f t="shared" ref="O42:O43" si="10">IF(O30&lt;39.6,"NoEconomizer","DifferentialDryBulb")</f>
        <v>DifferentialDryBulb</v>
      </c>
      <c r="P42" s="65" t="str">
        <f t="shared" ref="P42" si="11">IF(P30&lt;19.1,"NoEconomizer","DifferentialDryBulb")</f>
        <v>DifferentialDryBulb</v>
      </c>
      <c r="Q42" s="65" t="str">
        <f t="shared" si="4"/>
        <v>DifferentialDryBulb</v>
      </c>
      <c r="R42" s="65" t="str">
        <f t="shared" si="4"/>
        <v>DifferentialDryBulb</v>
      </c>
    </row>
    <row r="43" spans="1:18">
      <c r="A43" s="51"/>
      <c r="B43" s="55" t="str">
        <f>Miami!A133</f>
        <v>VAV_3_FAN</v>
      </c>
      <c r="C43" s="65" t="s">
        <v>312</v>
      </c>
      <c r="D43" s="65" t="s">
        <v>312</v>
      </c>
      <c r="E43" s="65" t="str">
        <f t="shared" si="5"/>
        <v>DifferentialDryBulb</v>
      </c>
      <c r="F43" s="65" t="s">
        <v>312</v>
      </c>
      <c r="G43" s="65" t="str">
        <f t="shared" si="6"/>
        <v>DifferentialDryBulb</v>
      </c>
      <c r="H43" s="65" t="str">
        <f t="shared" si="6"/>
        <v>DifferentialDryBulb</v>
      </c>
      <c r="I43" s="65" t="str">
        <f t="shared" si="6"/>
        <v>DifferentialDryBulb</v>
      </c>
      <c r="J43" s="65" t="s">
        <v>312</v>
      </c>
      <c r="K43" s="65" t="str">
        <f t="shared" ref="K43:L43" si="12">IF(K31&lt;19.1,"NoEconomizer","DifferentialDryBulb")</f>
        <v>DifferentialDryBulb</v>
      </c>
      <c r="L43" s="65" t="str">
        <f t="shared" si="12"/>
        <v>DifferentialDryBulb</v>
      </c>
      <c r="M43" s="65" t="str">
        <f t="shared" si="8"/>
        <v>DifferentialDryBulb</v>
      </c>
      <c r="N43" s="65" t="str">
        <f t="shared" ref="N43" si="13">IF(N31&lt;19.1,"NoEconomizer","DifferentialDryBulb")</f>
        <v>DifferentialDryBulb</v>
      </c>
      <c r="O43" s="65" t="str">
        <f t="shared" si="10"/>
        <v>DifferentialDryBulb</v>
      </c>
      <c r="P43" s="65" t="str">
        <f t="shared" ref="P43" si="14">IF(P31&lt;19.1,"NoEconomizer","DifferentialDryBulb")</f>
        <v>DifferentialDryBulb</v>
      </c>
      <c r="Q43" s="65" t="str">
        <f t="shared" si="4"/>
        <v>DifferentialDryBulb</v>
      </c>
      <c r="R43" s="65" t="str">
        <f t="shared" si="4"/>
        <v>DifferentialDryBulb</v>
      </c>
    </row>
    <row r="44" spans="1:18">
      <c r="A44" s="51"/>
      <c r="B44" s="54" t="s">
        <v>257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18">
      <c r="A45" s="51"/>
      <c r="B45" s="55" t="str">
        <f>Miami!A131</f>
        <v>VAV_1_FAN</v>
      </c>
      <c r="C45" s="56">
        <f>Miami!$E$131</f>
        <v>6.45</v>
      </c>
      <c r="D45" s="56">
        <f>Houston!$E$131</f>
        <v>6.49</v>
      </c>
      <c r="E45" s="56">
        <f>Phoenix!$E$131</f>
        <v>6.44</v>
      </c>
      <c r="F45" s="56">
        <f>Atlanta!$E$131</f>
        <v>6.06</v>
      </c>
      <c r="G45" s="56">
        <f>LosAngeles!$E$131</f>
        <v>5.62</v>
      </c>
      <c r="H45" s="56">
        <f>LasVegas!$E$131</f>
        <v>5.69</v>
      </c>
      <c r="I45" s="56">
        <f>SanFrancisco!$E$131</f>
        <v>6.18</v>
      </c>
      <c r="J45" s="56">
        <f>Baltimore!$E$131</f>
        <v>6.31</v>
      </c>
      <c r="K45" s="56">
        <f>Albuquerque!$E$131</f>
        <v>6.64</v>
      </c>
      <c r="L45" s="56">
        <f>Seattle!$E$131</f>
        <v>6</v>
      </c>
      <c r="M45" s="56">
        <f>Chicago!$E$131</f>
        <v>6.19</v>
      </c>
      <c r="N45" s="56">
        <f>Boulder!$E$131</f>
        <v>6.39</v>
      </c>
      <c r="O45" s="56">
        <f>Minneapolis!$E$131</f>
        <v>6.26</v>
      </c>
      <c r="P45" s="56">
        <f>Helena!$E$131</f>
        <v>6.24</v>
      </c>
      <c r="Q45" s="56">
        <f>Duluth!$E$131</f>
        <v>6.25</v>
      </c>
      <c r="R45" s="56">
        <f>Fairbanks!$E$131</f>
        <v>7.73</v>
      </c>
    </row>
    <row r="46" spans="1:18">
      <c r="A46" s="51"/>
      <c r="B46" s="55" t="str">
        <f>Miami!A132</f>
        <v>VAV_2_FAN</v>
      </c>
      <c r="C46" s="56">
        <f>Miami!$E$132</f>
        <v>6.99</v>
      </c>
      <c r="D46" s="56">
        <f>Houston!$E$132</f>
        <v>7.14</v>
      </c>
      <c r="E46" s="56">
        <f>Phoenix!$E$132</f>
        <v>7.85</v>
      </c>
      <c r="F46" s="56">
        <f>Atlanta!$E$132</f>
        <v>6.9</v>
      </c>
      <c r="G46" s="56">
        <f>LosAngeles!$E$132</f>
        <v>6.31</v>
      </c>
      <c r="H46" s="56">
        <f>LasVegas!$E$132</f>
        <v>7.3</v>
      </c>
      <c r="I46" s="56">
        <f>SanFrancisco!$E$132</f>
        <v>7.97</v>
      </c>
      <c r="J46" s="56">
        <f>Baltimore!$E$132</f>
        <v>7.17</v>
      </c>
      <c r="K46" s="56">
        <f>Albuquerque!$E$132</f>
        <v>7.83</v>
      </c>
      <c r="L46" s="56">
        <f>Seattle!$E$132</f>
        <v>7.84</v>
      </c>
      <c r="M46" s="56">
        <f>Chicago!$E$132</f>
        <v>7.27</v>
      </c>
      <c r="N46" s="56">
        <f>Boulder!$E$132</f>
        <v>7.66</v>
      </c>
      <c r="O46" s="56">
        <f>Minneapolis!$E$132</f>
        <v>7.36</v>
      </c>
      <c r="P46" s="56">
        <f>Helena!$E$132</f>
        <v>7.51</v>
      </c>
      <c r="Q46" s="56">
        <f>Duluth!$E$132</f>
        <v>7.72</v>
      </c>
      <c r="R46" s="56">
        <f>Fairbanks!$E$132</f>
        <v>10.49</v>
      </c>
    </row>
    <row r="47" spans="1:18">
      <c r="A47" s="51"/>
      <c r="B47" s="55" t="str">
        <f>Miami!A133</f>
        <v>VAV_3_FAN</v>
      </c>
      <c r="C47" s="56">
        <f>Miami!$E$133</f>
        <v>7.38</v>
      </c>
      <c r="D47" s="56">
        <f>Houston!$E$133</f>
        <v>7.42</v>
      </c>
      <c r="E47" s="56">
        <f>Phoenix!$E$133</f>
        <v>8.44</v>
      </c>
      <c r="F47" s="56">
        <f>Atlanta!$E$133</f>
        <v>7.2</v>
      </c>
      <c r="G47" s="56">
        <f>LosAngeles!$E$133</f>
        <v>6.27</v>
      </c>
      <c r="H47" s="56">
        <f>LasVegas!$E$133</f>
        <v>7.78</v>
      </c>
      <c r="I47" s="56">
        <f>SanFrancisco!$E$133</f>
        <v>7.58</v>
      </c>
      <c r="J47" s="56">
        <f>Baltimore!$E$133</f>
        <v>7.55</v>
      </c>
      <c r="K47" s="56">
        <f>Albuquerque!$E$133</f>
        <v>7.84</v>
      </c>
      <c r="L47" s="56">
        <f>Seattle!$E$133</f>
        <v>7.82</v>
      </c>
      <c r="M47" s="56">
        <f>Chicago!$E$133</f>
        <v>7.5</v>
      </c>
      <c r="N47" s="56">
        <f>Boulder!$E$133</f>
        <v>7.37</v>
      </c>
      <c r="O47" s="56">
        <f>Minneapolis!$E$133</f>
        <v>7.55</v>
      </c>
      <c r="P47" s="56">
        <f>Helena!$E$133</f>
        <v>7.34</v>
      </c>
      <c r="Q47" s="56">
        <f>Duluth!$E$133</f>
        <v>7.7</v>
      </c>
      <c r="R47" s="56">
        <f>Fairbanks!$E$133</f>
        <v>10.39</v>
      </c>
    </row>
    <row r="48" spans="1:18">
      <c r="A48" s="54" t="s">
        <v>74</v>
      </c>
      <c r="B48" s="48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51"/>
      <c r="B49" s="54" t="s">
        <v>75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</row>
    <row r="50" spans="1:18">
      <c r="A50" s="51"/>
      <c r="B50" s="55" t="s">
        <v>249</v>
      </c>
      <c r="C50" s="76">
        <f>Miami!$B$179/(Miami!$B$28*10^6/3600)</f>
        <v>8.9539210342160516E-2</v>
      </c>
      <c r="D50" s="76">
        <f>Houston!$B$179/(Houston!$B$28*10^6/3600)</f>
        <v>0.12266219630613623</v>
      </c>
      <c r="E50" s="76">
        <f>Phoenix!$B$179/(Phoenix!$B$28*10^6/3600)</f>
        <v>0.10456019153422721</v>
      </c>
      <c r="F50" s="76">
        <f>Atlanta!$B$179/(Atlanta!$B$28*10^6/3600)</f>
        <v>9.9576796726983163E-2</v>
      </c>
      <c r="G50" s="76">
        <f>LosAngeles!$B$179/(LosAngeles!$B$28*10^6/3600)</f>
        <v>0.13298287607955797</v>
      </c>
      <c r="H50" s="76">
        <f>LasVegas!$B$179/(LasVegas!$B$28*10^6/3600)</f>
        <v>0.10199206868492287</v>
      </c>
      <c r="I50" s="76">
        <f>SanFrancisco!$B$179/(SanFrancisco!$B$28*10^6/3600)</f>
        <v>0.15177466501177841</v>
      </c>
      <c r="J50" s="76">
        <f>Baltimore!$B$179/(Baltimore!$B$28*10^6/3600)</f>
        <v>7.9617049379180224E-2</v>
      </c>
      <c r="K50" s="76">
        <f>Albuquerque!$B$179/(Albuquerque!$B$28*10^6/3600)</f>
        <v>3.7340734608306184E-2</v>
      </c>
      <c r="L50" s="76">
        <f>Seattle!$B$179/(Seattle!$B$28*10^6/3600)</f>
        <v>7.8277298937588988E-2</v>
      </c>
      <c r="M50" s="76">
        <f>Chicago!$B$179/(Chicago!$B$28*10^6/3600)</f>
        <v>8.6798999730143017E-2</v>
      </c>
      <c r="N50" s="76">
        <f>Boulder!$B$179/(Boulder!$B$28*10^6/3600)</f>
        <v>3.7360017954328674E-2</v>
      </c>
      <c r="O50" s="76">
        <f>Minneapolis!$B$179/(Minneapolis!$B$28*10^6/3600)</f>
        <v>6.44455565079423E-2</v>
      </c>
      <c r="P50" s="76">
        <f>Helena!$B$179/(Helena!$B$28*10^6/3600)</f>
        <v>8.0279177839647942E-2</v>
      </c>
      <c r="Q50" s="76">
        <f>Duluth!$B$179/(Duluth!$B$28*10^6/3600)</f>
        <v>6.4392899986499427E-2</v>
      </c>
      <c r="R50" s="76">
        <f>Fairbanks!$B$179/(Fairbanks!$B$28*10^6/3600)</f>
        <v>0.10435213907514006</v>
      </c>
    </row>
    <row r="51" spans="1:18">
      <c r="A51" s="51"/>
      <c r="B51" s="55" t="s">
        <v>258</v>
      </c>
      <c r="C51" s="56">
        <f>Miami!$B$180</f>
        <v>10.84</v>
      </c>
      <c r="D51" s="56">
        <f>Houston!$B$180</f>
        <v>13.87</v>
      </c>
      <c r="E51" s="56">
        <f>Phoenix!$B$180</f>
        <v>11.64</v>
      </c>
      <c r="F51" s="56">
        <f>Atlanta!$B$180</f>
        <v>10.11</v>
      </c>
      <c r="G51" s="56">
        <f>LosAngeles!$B$180</f>
        <v>12.44</v>
      </c>
      <c r="H51" s="56">
        <f>LasVegas!$B$180</f>
        <v>10.27</v>
      </c>
      <c r="I51" s="56">
        <f>SanFrancisco!$B$180</f>
        <v>13.36</v>
      </c>
      <c r="J51" s="56">
        <f>Baltimore!$B$180</f>
        <v>7.9</v>
      </c>
      <c r="K51" s="56">
        <f>Albuquerque!$B$180</f>
        <v>3.5</v>
      </c>
      <c r="L51" s="56">
        <f>Seattle!$B$180</f>
        <v>6.77</v>
      </c>
      <c r="M51" s="56">
        <f>Chicago!$B$180</f>
        <v>8.07</v>
      </c>
      <c r="N51" s="56">
        <f>Boulder!$B$180</f>
        <v>3.34</v>
      </c>
      <c r="O51" s="56">
        <f>Minneapolis!$B$180</f>
        <v>5.91</v>
      </c>
      <c r="P51" s="56">
        <f>Helena!$B$180</f>
        <v>6.98</v>
      </c>
      <c r="Q51" s="56">
        <f>Duluth!$B$180</f>
        <v>5.58</v>
      </c>
      <c r="R51" s="56">
        <f>Fairbanks!$B$180</f>
        <v>9.08</v>
      </c>
    </row>
    <row r="52" spans="1:18">
      <c r="A52" s="51"/>
      <c r="B52" s="54" t="s">
        <v>76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1:18">
      <c r="A53" s="51"/>
      <c r="B53" s="55" t="s">
        <v>250</v>
      </c>
      <c r="C53" s="76">
        <f>Miami!$C$179/(Miami!$C$28*10^3)</f>
        <v>1.1410455486542443E-2</v>
      </c>
      <c r="D53" s="76">
        <f>Houston!$C$179/(Houston!$C$28*10^3)</f>
        <v>8.0552850870643043E-3</v>
      </c>
      <c r="E53" s="76">
        <f>Phoenix!$C$179/(Phoenix!$C$28*10^3)</f>
        <v>8.2088736729259617E-3</v>
      </c>
      <c r="F53" s="76">
        <f>Atlanta!$C$179/(Atlanta!$C$28*10^3)</f>
        <v>9.6119243127454485E-3</v>
      </c>
      <c r="G53" s="76">
        <f>LosAngeles!$C$179/(LosAngeles!$C$28*10^3)</f>
        <v>8.6217592857551657E-3</v>
      </c>
      <c r="H53" s="76">
        <f>LasVegas!$C$179/(LasVegas!$C$28*10^3)</f>
        <v>7.6774371094635281E-3</v>
      </c>
      <c r="I53" s="76">
        <f>SanFrancisco!$C$179/(SanFrancisco!$C$28*10^3)</f>
        <v>8.5320814590089614E-3</v>
      </c>
      <c r="J53" s="76">
        <f>Baltimore!$C$179/(Baltimore!$C$28*10^3)</f>
        <v>9.6941794570591343E-3</v>
      </c>
      <c r="K53" s="76">
        <f>Albuquerque!$C$179/(Albuquerque!$C$28*10^3)</f>
        <v>6.8962462064891946E-3</v>
      </c>
      <c r="L53" s="76">
        <f>Seattle!$C$179/(Seattle!$C$28*10^3)</f>
        <v>8.4047951950783593E-3</v>
      </c>
      <c r="M53" s="76">
        <f>Chicago!$C$179/(Chicago!$C$28*10^3)</f>
        <v>8.3339957333645066E-3</v>
      </c>
      <c r="N53" s="76">
        <f>Boulder!$C$179/(Boulder!$C$28*10^3)</f>
        <v>6.908982789981811E-3</v>
      </c>
      <c r="O53" s="76">
        <f>Minneapolis!$C$179/(Minneapolis!$C$28*10^3)</f>
        <v>7.8849017462595365E-3</v>
      </c>
      <c r="P53" s="76">
        <f>Helena!$C$179/(Helena!$C$28*10^3)</f>
        <v>8.0817858344102381E-3</v>
      </c>
      <c r="Q53" s="76">
        <f>Duluth!$C$179/(Duluth!$C$28*10^3)</f>
        <v>7.8751672708693224E-3</v>
      </c>
      <c r="R53" s="76">
        <f>Fairbanks!$C$179/(Fairbanks!$C$28*10^3)</f>
        <v>4.1170486112358899E-3</v>
      </c>
    </row>
    <row r="54" spans="1:18">
      <c r="A54" s="51"/>
      <c r="B54" s="55" t="s">
        <v>258</v>
      </c>
      <c r="C54" s="56">
        <f>Miami!$C$180</f>
        <v>0.13</v>
      </c>
      <c r="D54" s="56">
        <f>Houston!$C$180</f>
        <v>0.54</v>
      </c>
      <c r="E54" s="56">
        <f>Phoenix!$C$180</f>
        <v>0.48</v>
      </c>
      <c r="F54" s="56">
        <f>Atlanta!$C$180</f>
        <v>0.92</v>
      </c>
      <c r="G54" s="56">
        <f>LosAngeles!$C$180</f>
        <v>0.3</v>
      </c>
      <c r="H54" s="56">
        <f>LasVegas!$C$180</f>
        <v>0.48</v>
      </c>
      <c r="I54" s="56">
        <f>SanFrancisco!$C$180</f>
        <v>0.98</v>
      </c>
      <c r="J54" s="56">
        <f>Baltimore!$C$180</f>
        <v>1.51</v>
      </c>
      <c r="K54" s="56">
        <f>Albuquerque!$C$180</f>
        <v>0.68</v>
      </c>
      <c r="L54" s="56">
        <f>Seattle!$C$180</f>
        <v>1.39</v>
      </c>
      <c r="M54" s="56">
        <f>Chicago!$C$180</f>
        <v>1.72</v>
      </c>
      <c r="N54" s="56">
        <f>Boulder!$C$180</f>
        <v>0.99</v>
      </c>
      <c r="O54" s="56">
        <f>Minneapolis!$C$180</f>
        <v>2.23</v>
      </c>
      <c r="P54" s="56">
        <f>Helena!$C$180</f>
        <v>1.83</v>
      </c>
      <c r="Q54" s="56">
        <f>Duluth!$C$180</f>
        <v>2.6</v>
      </c>
      <c r="R54" s="56">
        <f>Fairbanks!$C$180</f>
        <v>2.2999999999999998</v>
      </c>
    </row>
    <row r="55" spans="1:18">
      <c r="A55" s="51"/>
      <c r="B55" s="54" t="s">
        <v>77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8">
      <c r="A56" s="51"/>
      <c r="B56" s="55" t="s">
        <v>259</v>
      </c>
      <c r="C56" s="56">
        <f>Miami!$E$180</f>
        <v>10.98</v>
      </c>
      <c r="D56" s="56">
        <f>Houston!$E$180</f>
        <v>14.42</v>
      </c>
      <c r="E56" s="56">
        <f>Phoenix!$E$180</f>
        <v>12.12</v>
      </c>
      <c r="F56" s="56">
        <f>Atlanta!$E$180</f>
        <v>11.03</v>
      </c>
      <c r="G56" s="56">
        <f>LosAngeles!$E$180</f>
        <v>12.74</v>
      </c>
      <c r="H56" s="56">
        <f>LasVegas!$E$180</f>
        <v>10.75</v>
      </c>
      <c r="I56" s="56">
        <f>SanFrancisco!$E$180</f>
        <v>14.35</v>
      </c>
      <c r="J56" s="56">
        <f>Baltimore!$E$180</f>
        <v>9.41</v>
      </c>
      <c r="K56" s="56">
        <f>Albuquerque!$E$180</f>
        <v>4.18</v>
      </c>
      <c r="L56" s="56">
        <f>Seattle!$E$180</f>
        <v>8.16</v>
      </c>
      <c r="M56" s="56">
        <f>Chicago!$E$180</f>
        <v>9.7899999999999991</v>
      </c>
      <c r="N56" s="56">
        <f>Boulder!$E$180</f>
        <v>4.33</v>
      </c>
      <c r="O56" s="56">
        <f>Minneapolis!$E$180</f>
        <v>8.14</v>
      </c>
      <c r="P56" s="56">
        <f>Helena!$E$180</f>
        <v>8.81</v>
      </c>
      <c r="Q56" s="56">
        <f>Duluth!$E$180</f>
        <v>8.18</v>
      </c>
      <c r="R56" s="56">
        <f>Fairbanks!$E$180</f>
        <v>11.38</v>
      </c>
    </row>
    <row r="57" spans="1:18">
      <c r="A57" s="54" t="s">
        <v>78</v>
      </c>
      <c r="B57" s="48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1"/>
      <c r="B58" s="54" t="s">
        <v>79</v>
      </c>
    </row>
    <row r="59" spans="1:18">
      <c r="A59" s="51"/>
      <c r="B59" s="55" t="s">
        <v>71</v>
      </c>
      <c r="C59" s="57">
        <f>Miami!$B$13*10^6/3600</f>
        <v>0</v>
      </c>
      <c r="D59" s="57">
        <f>Houston!$B$13*10^6/3600</f>
        <v>0</v>
      </c>
      <c r="E59" s="57">
        <f>Phoenix!$B$13*10^6/3600</f>
        <v>0</v>
      </c>
      <c r="F59" s="57">
        <f>Atlanta!$B$13*10^6/3600</f>
        <v>0</v>
      </c>
      <c r="G59" s="57">
        <f>LosAngeles!$B$13*10^6/3600</f>
        <v>0</v>
      </c>
      <c r="H59" s="57">
        <f>LasVegas!$B$13*10^6/3600</f>
        <v>0</v>
      </c>
      <c r="I59" s="57">
        <f>SanFrancisco!$B$13*10^6/3600</f>
        <v>0</v>
      </c>
      <c r="J59" s="57">
        <f>Baltimore!$B$13*10^6/3600</f>
        <v>0</v>
      </c>
      <c r="K59" s="57">
        <f>Albuquerque!$B$13*10^6/3600</f>
        <v>0</v>
      </c>
      <c r="L59" s="57">
        <f>Seattle!$B$13*10^6/3600</f>
        <v>0</v>
      </c>
      <c r="M59" s="57">
        <f>Chicago!$B$13*10^6/3600</f>
        <v>0</v>
      </c>
      <c r="N59" s="57">
        <f>Boulder!$B$13*10^6/3600</f>
        <v>0</v>
      </c>
      <c r="O59" s="57">
        <f>Minneapolis!$B$13*10^6/3600</f>
        <v>0</v>
      </c>
      <c r="P59" s="57">
        <f>Helena!$B$13*10^6/3600</f>
        <v>0</v>
      </c>
      <c r="Q59" s="57">
        <f>Duluth!$B$13*10^6/3600</f>
        <v>0</v>
      </c>
      <c r="R59" s="57">
        <f>Fairbanks!$B$13*10^6/3600</f>
        <v>0</v>
      </c>
    </row>
    <row r="60" spans="1:18">
      <c r="A60" s="51"/>
      <c r="B60" s="55" t="s">
        <v>72</v>
      </c>
      <c r="C60" s="57">
        <f>Miami!$B$14*10^6/3600</f>
        <v>197813.88888888888</v>
      </c>
      <c r="D60" s="57">
        <f>Houston!$B$14*10^6/3600</f>
        <v>158913.88888888888</v>
      </c>
      <c r="E60" s="57">
        <f>Phoenix!$B$14*10^6/3600</f>
        <v>145736.11111111112</v>
      </c>
      <c r="F60" s="57">
        <f>Atlanta!$B$14*10^6/3600</f>
        <v>103005.55555555556</v>
      </c>
      <c r="G60" s="57">
        <f>LosAngeles!$B$14*10^6/3600</f>
        <v>66119.444444444438</v>
      </c>
      <c r="H60" s="57">
        <f>LasVegas!$B$14*10^6/3600</f>
        <v>95780.555555555562</v>
      </c>
      <c r="I60" s="57">
        <f>SanFrancisco!$B$14*10^6/3600</f>
        <v>35697.222222222219</v>
      </c>
      <c r="J60" s="57">
        <f>Baltimore!$B$14*10^6/3600</f>
        <v>90669.444444444438</v>
      </c>
      <c r="K60" s="57">
        <f>Albuquerque!$B$14*10^6/3600</f>
        <v>60047.222222222219</v>
      </c>
      <c r="L60" s="57">
        <f>Seattle!$B$14*10^6/3600</f>
        <v>28147.222222222223</v>
      </c>
      <c r="M60" s="57">
        <f>Chicago!$B$14*10^6/3600</f>
        <v>59113.888888888891</v>
      </c>
      <c r="N60" s="57">
        <f>Boulder!$B$14*10^6/3600</f>
        <v>40819.444444444445</v>
      </c>
      <c r="O60" s="57">
        <f>Minneapolis!$B$14*10^6/3600</f>
        <v>51722.222222222219</v>
      </c>
      <c r="P60" s="57">
        <f>Helena!$B$14*10^6/3600</f>
        <v>28425</v>
      </c>
      <c r="Q60" s="57">
        <f>Duluth!$B$14*10^6/3600</f>
        <v>26102.777777777777</v>
      </c>
      <c r="R60" s="57">
        <f>Fairbanks!$B$14*10^6/3600</f>
        <v>20711.111111111109</v>
      </c>
    </row>
    <row r="61" spans="1:18">
      <c r="A61" s="51"/>
      <c r="B61" s="55" t="s">
        <v>80</v>
      </c>
      <c r="C61" s="57">
        <f>Miami!$B$15*10^6/3600</f>
        <v>153491.66666666666</v>
      </c>
      <c r="D61" s="57">
        <f>Houston!$B$15*10^6/3600</f>
        <v>153491.66666666666</v>
      </c>
      <c r="E61" s="57">
        <f>Phoenix!$B$15*10^6/3600</f>
        <v>153491.66666666666</v>
      </c>
      <c r="F61" s="57">
        <f>Atlanta!$B$15*10^6/3600</f>
        <v>153491.66666666666</v>
      </c>
      <c r="G61" s="57">
        <f>LosAngeles!$B$15*10^6/3600</f>
        <v>153491.66666666666</v>
      </c>
      <c r="H61" s="57">
        <f>LasVegas!$B$15*10^6/3600</f>
        <v>153491.66666666666</v>
      </c>
      <c r="I61" s="57">
        <f>SanFrancisco!$B$15*10^6/3600</f>
        <v>153491.66666666666</v>
      </c>
      <c r="J61" s="57">
        <f>Baltimore!$B$15*10^6/3600</f>
        <v>153491.66666666666</v>
      </c>
      <c r="K61" s="57">
        <f>Albuquerque!$B$15*10^6/3600</f>
        <v>153491.66666666666</v>
      </c>
      <c r="L61" s="57">
        <f>Seattle!$B$15*10^6/3600</f>
        <v>153491.66666666666</v>
      </c>
      <c r="M61" s="57">
        <f>Chicago!$B$15*10^6/3600</f>
        <v>153491.66666666666</v>
      </c>
      <c r="N61" s="57">
        <f>Boulder!$B$15*10^6/3600</f>
        <v>153491.66666666666</v>
      </c>
      <c r="O61" s="57">
        <f>Minneapolis!$B$15*10^6/3600</f>
        <v>153491.66666666666</v>
      </c>
      <c r="P61" s="57">
        <f>Helena!$B$15*10^6/3600</f>
        <v>153491.66666666666</v>
      </c>
      <c r="Q61" s="57">
        <f>Duluth!$B$15*10^6/3600</f>
        <v>153491.66666666666</v>
      </c>
      <c r="R61" s="57">
        <f>Fairbanks!$B$15*10^6/3600</f>
        <v>153491.66666666666</v>
      </c>
    </row>
    <row r="62" spans="1:18">
      <c r="A62" s="51"/>
      <c r="B62" s="55" t="s">
        <v>81</v>
      </c>
      <c r="C62" s="57">
        <f>Miami!$B$16*10^6/3600</f>
        <v>7775</v>
      </c>
      <c r="D62" s="57">
        <f>Houston!$B$16*10^6/3600</f>
        <v>7772.2222222222226</v>
      </c>
      <c r="E62" s="57">
        <f>Phoenix!$B$16*10^6/3600</f>
        <v>7772.2222222222226</v>
      </c>
      <c r="F62" s="57">
        <f>Atlanta!$B$16*10^6/3600</f>
        <v>7769.4444444444443</v>
      </c>
      <c r="G62" s="57">
        <f>LosAngeles!$B$16*10^6/3600</f>
        <v>7763.8888888888887</v>
      </c>
      <c r="H62" s="57">
        <f>LasVegas!$B$16*10^6/3600</f>
        <v>7763.8888888888887</v>
      </c>
      <c r="I62" s="57">
        <f>SanFrancisco!$B$16*10^6/3600</f>
        <v>7766.666666666667</v>
      </c>
      <c r="J62" s="57">
        <f>Baltimore!$B$16*10^6/3600</f>
        <v>7761.1111111111113</v>
      </c>
      <c r="K62" s="57">
        <f>Albuquerque!$B$16*10^6/3600</f>
        <v>7763.8888888888887</v>
      </c>
      <c r="L62" s="57">
        <f>Seattle!$B$16*10^6/3600</f>
        <v>7750</v>
      </c>
      <c r="M62" s="57">
        <f>Chicago!$B$16*10^6/3600</f>
        <v>7763.8888888888887</v>
      </c>
      <c r="N62" s="57">
        <f>Boulder!$B$16*10^6/3600</f>
        <v>7758.333333333333</v>
      </c>
      <c r="O62" s="57">
        <f>Minneapolis!$B$16*10^6/3600</f>
        <v>7758.333333333333</v>
      </c>
      <c r="P62" s="57">
        <f>Helena!$B$16*10^6/3600</f>
        <v>7755.5555555555557</v>
      </c>
      <c r="Q62" s="57">
        <f>Duluth!$B$16*10^6/3600</f>
        <v>7752.7777777777774</v>
      </c>
      <c r="R62" s="57">
        <f>Fairbanks!$B$16*10^6/3600</f>
        <v>7705.5555555555557</v>
      </c>
    </row>
    <row r="63" spans="1:18">
      <c r="A63" s="51"/>
      <c r="B63" s="55" t="s">
        <v>82</v>
      </c>
      <c r="C63" s="57">
        <f>Miami!$B$17*10^6/3600</f>
        <v>223900</v>
      </c>
      <c r="D63" s="57">
        <f>Houston!$B$17*10^6/3600</f>
        <v>223900</v>
      </c>
      <c r="E63" s="57">
        <f>Phoenix!$B$17*10^6/3600</f>
        <v>223900</v>
      </c>
      <c r="F63" s="57">
        <f>Atlanta!$B$17*10^6/3600</f>
        <v>223900</v>
      </c>
      <c r="G63" s="57">
        <f>LosAngeles!$B$17*10^6/3600</f>
        <v>223900</v>
      </c>
      <c r="H63" s="57">
        <f>LasVegas!$B$17*10^6/3600</f>
        <v>223900</v>
      </c>
      <c r="I63" s="57">
        <f>SanFrancisco!$B$17*10^6/3600</f>
        <v>223900</v>
      </c>
      <c r="J63" s="57">
        <f>Baltimore!$B$17*10^6/3600</f>
        <v>223900</v>
      </c>
      <c r="K63" s="57">
        <f>Albuquerque!$B$17*10^6/3600</f>
        <v>223900</v>
      </c>
      <c r="L63" s="57">
        <f>Seattle!$B$17*10^6/3600</f>
        <v>223900</v>
      </c>
      <c r="M63" s="57">
        <f>Chicago!$B$17*10^6/3600</f>
        <v>223900</v>
      </c>
      <c r="N63" s="57">
        <f>Boulder!$B$17*10^6/3600</f>
        <v>223900</v>
      </c>
      <c r="O63" s="57">
        <f>Minneapolis!$B$17*10^6/3600</f>
        <v>223900</v>
      </c>
      <c r="P63" s="57">
        <f>Helena!$B$17*10^6/3600</f>
        <v>223900</v>
      </c>
      <c r="Q63" s="57">
        <f>Duluth!$B$17*10^6/3600</f>
        <v>223900</v>
      </c>
      <c r="R63" s="57">
        <f>Fairbanks!$B$17*10^6/3600</f>
        <v>223900</v>
      </c>
    </row>
    <row r="64" spans="1:18">
      <c r="A64" s="51"/>
      <c r="B64" s="55" t="s">
        <v>83</v>
      </c>
      <c r="C64" s="57">
        <f>Miami!$B$18*10^6/3600</f>
        <v>0</v>
      </c>
      <c r="D64" s="57">
        <f>Houston!$B$18*10^6/3600</f>
        <v>0</v>
      </c>
      <c r="E64" s="57">
        <f>Phoenix!$B$18*10^6/3600</f>
        <v>0</v>
      </c>
      <c r="F64" s="57">
        <f>Atlanta!$B$18*10^6/3600</f>
        <v>0</v>
      </c>
      <c r="G64" s="57">
        <f>LosAngeles!$B$18*10^6/3600</f>
        <v>0</v>
      </c>
      <c r="H64" s="57">
        <f>LasVegas!$B$18*10^6/3600</f>
        <v>0</v>
      </c>
      <c r="I64" s="57">
        <f>SanFrancisco!$B$18*10^6/3600</f>
        <v>0</v>
      </c>
      <c r="J64" s="57">
        <f>Baltimore!$B$18*10^6/3600</f>
        <v>0</v>
      </c>
      <c r="K64" s="57">
        <f>Albuquerque!$B$18*10^6/3600</f>
        <v>0</v>
      </c>
      <c r="L64" s="57">
        <f>Seattle!$B$18*10^6/3600</f>
        <v>0</v>
      </c>
      <c r="M64" s="57">
        <f>Chicago!$B$18*10^6/3600</f>
        <v>0</v>
      </c>
      <c r="N64" s="57">
        <f>Boulder!$B$18*10^6/3600</f>
        <v>0</v>
      </c>
      <c r="O64" s="57">
        <f>Minneapolis!$B$18*10^6/3600</f>
        <v>0</v>
      </c>
      <c r="P64" s="57">
        <f>Helena!$B$18*10^6/3600</f>
        <v>0</v>
      </c>
      <c r="Q64" s="57">
        <f>Duluth!$B$18*10^6/3600</f>
        <v>0</v>
      </c>
      <c r="R64" s="57">
        <f>Fairbanks!$B$18*10^6/3600</f>
        <v>0</v>
      </c>
    </row>
    <row r="65" spans="1:18">
      <c r="A65" s="51"/>
      <c r="B65" s="55" t="s">
        <v>84</v>
      </c>
      <c r="C65" s="57">
        <f>Miami!$B$19*10^6/3600</f>
        <v>20294.444444444445</v>
      </c>
      <c r="D65" s="57">
        <f>Houston!$B$19*10^6/3600</f>
        <v>19311.111111111109</v>
      </c>
      <c r="E65" s="57">
        <f>Phoenix!$B$19*10^6/3600</f>
        <v>23547.222222222223</v>
      </c>
      <c r="F65" s="57">
        <f>Atlanta!$B$19*10^6/3600</f>
        <v>17452.777777777777</v>
      </c>
      <c r="G65" s="57">
        <f>LosAngeles!$B$19*10^6/3600</f>
        <v>14666.666666666666</v>
      </c>
      <c r="H65" s="57">
        <f>LasVegas!$B$19*10^6/3600</f>
        <v>20725</v>
      </c>
      <c r="I65" s="57">
        <f>SanFrancisco!$B$19*10^6/3600</f>
        <v>17591.666666666668</v>
      </c>
      <c r="J65" s="57">
        <f>Baltimore!$B$19*10^6/3600</f>
        <v>18536.111111111113</v>
      </c>
      <c r="K65" s="57">
        <f>Albuquerque!$B$19*10^6/3600</f>
        <v>20966.666666666668</v>
      </c>
      <c r="L65" s="57">
        <f>Seattle!$B$19*10^6/3600</f>
        <v>17583.333333333332</v>
      </c>
      <c r="M65" s="57">
        <f>Chicago!$B$19*10^6/3600</f>
        <v>18588.888888888891</v>
      </c>
      <c r="N65" s="57">
        <f>Boulder!$B$19*10^6/3600</f>
        <v>19311.111111111109</v>
      </c>
      <c r="O65" s="57">
        <f>Minneapolis!$B$19*10^6/3600</f>
        <v>19583.333333333332</v>
      </c>
      <c r="P65" s="57">
        <f>Helena!$B$19*10^6/3600</f>
        <v>19002.777777777777</v>
      </c>
      <c r="Q65" s="57">
        <f>Duluth!$B$19*10^6/3600</f>
        <v>20283.333333333332</v>
      </c>
      <c r="R65" s="57">
        <f>Fairbanks!$B$19*10^6/3600</f>
        <v>26736.111111111109</v>
      </c>
    </row>
    <row r="66" spans="1:18">
      <c r="A66" s="51"/>
      <c r="B66" s="55" t="s">
        <v>85</v>
      </c>
      <c r="C66" s="57">
        <f>Miami!$B$20*10^6/3600</f>
        <v>80.555555555555557</v>
      </c>
      <c r="D66" s="57">
        <f>Houston!$B$20*10^6/3600</f>
        <v>158.33333333333334</v>
      </c>
      <c r="E66" s="57">
        <f>Phoenix!$B$20*10^6/3600</f>
        <v>138.88888888888889</v>
      </c>
      <c r="F66" s="57">
        <f>Atlanta!$B$20*10^6/3600</f>
        <v>200</v>
      </c>
      <c r="G66" s="57">
        <f>LosAngeles!$B$20*10^6/3600</f>
        <v>105.55555555555556</v>
      </c>
      <c r="H66" s="57">
        <f>LasVegas!$B$20*10^6/3600</f>
        <v>147.22222222222223</v>
      </c>
      <c r="I66" s="57">
        <f>SanFrancisco!$B$20*10^6/3600</f>
        <v>208.33333333333334</v>
      </c>
      <c r="J66" s="57">
        <f>Baltimore!$B$20*10^6/3600</f>
        <v>280.55555555555554</v>
      </c>
      <c r="K66" s="57">
        <f>Albuquerque!$B$20*10^6/3600</f>
        <v>216.66666666666666</v>
      </c>
      <c r="L66" s="57">
        <f>Seattle!$B$20*10^6/3600</f>
        <v>275</v>
      </c>
      <c r="M66" s="57">
        <f>Chicago!$B$20*10^6/3600</f>
        <v>352.77777777777777</v>
      </c>
      <c r="N66" s="57">
        <f>Boulder!$B$20*10^6/3600</f>
        <v>294.44444444444446</v>
      </c>
      <c r="O66" s="57">
        <f>Minneapolis!$B$20*10^6/3600</f>
        <v>488.88888888888891</v>
      </c>
      <c r="P66" s="57">
        <f>Helena!$B$20*10^6/3600</f>
        <v>433.33333333333331</v>
      </c>
      <c r="Q66" s="57">
        <f>Duluth!$B$20*10^6/3600</f>
        <v>552.77777777777783</v>
      </c>
      <c r="R66" s="57">
        <f>Fairbanks!$B$20*10^6/3600</f>
        <v>800</v>
      </c>
    </row>
    <row r="67" spans="1:18">
      <c r="A67" s="51"/>
      <c r="B67" s="55" t="s">
        <v>86</v>
      </c>
      <c r="C67" s="57">
        <f>Miami!$B$21*10^6/3600</f>
        <v>0</v>
      </c>
      <c r="D67" s="57">
        <f>Houston!$B$21*10^6/3600</f>
        <v>0</v>
      </c>
      <c r="E67" s="57">
        <f>Phoenix!$B$21*10^6/3600</f>
        <v>0</v>
      </c>
      <c r="F67" s="57">
        <f>Atlanta!$B$21*10^6/3600</f>
        <v>0</v>
      </c>
      <c r="G67" s="57">
        <f>LosAngeles!$B$21*10^6/3600</f>
        <v>0</v>
      </c>
      <c r="H67" s="57">
        <f>LasVegas!$B$21*10^6/3600</f>
        <v>0</v>
      </c>
      <c r="I67" s="57">
        <f>SanFrancisco!$B$21*10^6/3600</f>
        <v>0</v>
      </c>
      <c r="J67" s="57">
        <f>Baltimore!$B$21*10^6/3600</f>
        <v>0</v>
      </c>
      <c r="K67" s="57">
        <f>Albuquerque!$B$21*10^6/3600</f>
        <v>0</v>
      </c>
      <c r="L67" s="57">
        <f>Seattle!$B$21*10^6/3600</f>
        <v>0</v>
      </c>
      <c r="M67" s="57">
        <f>Chicago!$B$21*10^6/3600</f>
        <v>0</v>
      </c>
      <c r="N67" s="57">
        <f>Boulder!$B$21*10^6/3600</f>
        <v>0</v>
      </c>
      <c r="O67" s="57">
        <f>Minneapolis!$B$21*10^6/3600</f>
        <v>0</v>
      </c>
      <c r="P67" s="57">
        <f>Helena!$B$21*10^6/3600</f>
        <v>0</v>
      </c>
      <c r="Q67" s="57">
        <f>Duluth!$B$21*10^6/3600</f>
        <v>0</v>
      </c>
      <c r="R67" s="57">
        <f>Fairbanks!$B$21*10^6/3600</f>
        <v>0</v>
      </c>
    </row>
    <row r="68" spans="1:18">
      <c r="A68" s="51"/>
      <c r="B68" s="55" t="s">
        <v>87</v>
      </c>
      <c r="C68" s="57">
        <f>Miami!$B$22*10^6/3600</f>
        <v>0</v>
      </c>
      <c r="D68" s="57">
        <f>Houston!$B$22*10^6/3600</f>
        <v>0</v>
      </c>
      <c r="E68" s="57">
        <f>Phoenix!$B$22*10^6/3600</f>
        <v>0</v>
      </c>
      <c r="F68" s="57">
        <f>Atlanta!$B$22*10^6/3600</f>
        <v>0</v>
      </c>
      <c r="G68" s="57">
        <f>LosAngeles!$B$22*10^6/3600</f>
        <v>0</v>
      </c>
      <c r="H68" s="57">
        <f>LasVegas!$B$22*10^6/3600</f>
        <v>0</v>
      </c>
      <c r="I68" s="57">
        <f>SanFrancisco!$B$22*10^6/3600</f>
        <v>0</v>
      </c>
      <c r="J68" s="57">
        <f>Baltimore!$B$22*10^6/3600</f>
        <v>0</v>
      </c>
      <c r="K68" s="57">
        <f>Albuquerque!$B$22*10^6/3600</f>
        <v>0</v>
      </c>
      <c r="L68" s="57">
        <f>Seattle!$B$22*10^6/3600</f>
        <v>0</v>
      </c>
      <c r="M68" s="57">
        <f>Chicago!$B$22*10^6/3600</f>
        <v>0</v>
      </c>
      <c r="N68" s="57">
        <f>Boulder!$B$22*10^6/3600</f>
        <v>0</v>
      </c>
      <c r="O68" s="57">
        <f>Minneapolis!$B$22*10^6/3600</f>
        <v>0</v>
      </c>
      <c r="P68" s="57">
        <f>Helena!$B$22*10^6/3600</f>
        <v>0</v>
      </c>
      <c r="Q68" s="57">
        <f>Duluth!$B$22*10^6/3600</f>
        <v>0</v>
      </c>
      <c r="R68" s="57">
        <f>Fairbanks!$B$22*10^6/3600</f>
        <v>0</v>
      </c>
    </row>
    <row r="69" spans="1:18">
      <c r="A69" s="51"/>
      <c r="B69" s="55" t="s">
        <v>66</v>
      </c>
      <c r="C69" s="57">
        <f>Miami!$B$23*10^6/3600</f>
        <v>0</v>
      </c>
      <c r="D69" s="57">
        <f>Houston!$B$23*10^6/3600</f>
        <v>0</v>
      </c>
      <c r="E69" s="57">
        <f>Phoenix!$B$23*10^6/3600</f>
        <v>0</v>
      </c>
      <c r="F69" s="57">
        <f>Atlanta!$B$23*10^6/3600</f>
        <v>0</v>
      </c>
      <c r="G69" s="57">
        <f>LosAngeles!$B$23*10^6/3600</f>
        <v>0</v>
      </c>
      <c r="H69" s="57">
        <f>LasVegas!$B$23*10^6/3600</f>
        <v>0</v>
      </c>
      <c r="I69" s="57">
        <f>SanFrancisco!$B$23*10^6/3600</f>
        <v>0</v>
      </c>
      <c r="J69" s="57">
        <f>Baltimore!$B$23*10^6/3600</f>
        <v>0</v>
      </c>
      <c r="K69" s="57">
        <f>Albuquerque!$B$23*10^6/3600</f>
        <v>0</v>
      </c>
      <c r="L69" s="57">
        <f>Seattle!$B$23*10^6/3600</f>
        <v>0</v>
      </c>
      <c r="M69" s="57">
        <f>Chicago!$B$23*10^6/3600</f>
        <v>0</v>
      </c>
      <c r="N69" s="57">
        <f>Boulder!$B$23*10^6/3600</f>
        <v>0</v>
      </c>
      <c r="O69" s="57">
        <f>Minneapolis!$B$23*10^6/3600</f>
        <v>0</v>
      </c>
      <c r="P69" s="57">
        <f>Helena!$B$23*10^6/3600</f>
        <v>0</v>
      </c>
      <c r="Q69" s="57">
        <f>Duluth!$B$23*10^6/3600</f>
        <v>0</v>
      </c>
      <c r="R69" s="57">
        <f>Fairbanks!$B$23*10^6/3600</f>
        <v>0</v>
      </c>
    </row>
    <row r="70" spans="1:18">
      <c r="A70" s="51"/>
      <c r="B70" s="55" t="s">
        <v>88</v>
      </c>
      <c r="C70" s="57">
        <f>Miami!$B$24*10^6/3600</f>
        <v>0</v>
      </c>
      <c r="D70" s="57">
        <f>Houston!$B$24*10^6/3600</f>
        <v>0</v>
      </c>
      <c r="E70" s="57">
        <f>Phoenix!$B$24*10^6/3600</f>
        <v>0</v>
      </c>
      <c r="F70" s="57">
        <f>Atlanta!$B$24*10^6/3600</f>
        <v>0</v>
      </c>
      <c r="G70" s="57">
        <f>LosAngeles!$B$24*10^6/3600</f>
        <v>0</v>
      </c>
      <c r="H70" s="57">
        <f>LasVegas!$B$24*10^6/3600</f>
        <v>0</v>
      </c>
      <c r="I70" s="57">
        <f>SanFrancisco!$B$24*10^6/3600</f>
        <v>0</v>
      </c>
      <c r="J70" s="57">
        <f>Baltimore!$B$24*10^6/3600</f>
        <v>0</v>
      </c>
      <c r="K70" s="57">
        <f>Albuquerque!$B$24*10^6/3600</f>
        <v>0</v>
      </c>
      <c r="L70" s="57">
        <f>Seattle!$B$24*10^6/3600</f>
        <v>0</v>
      </c>
      <c r="M70" s="57">
        <f>Chicago!$B$24*10^6/3600</f>
        <v>0</v>
      </c>
      <c r="N70" s="57">
        <f>Boulder!$B$24*10^6/3600</f>
        <v>0</v>
      </c>
      <c r="O70" s="57">
        <f>Minneapolis!$B$24*10^6/3600</f>
        <v>0</v>
      </c>
      <c r="P70" s="57">
        <f>Helena!$B$24*10^6/3600</f>
        <v>0</v>
      </c>
      <c r="Q70" s="57">
        <f>Duluth!$B$24*10^6/3600</f>
        <v>0</v>
      </c>
      <c r="R70" s="57">
        <f>Fairbanks!$B$24*10^6/3600</f>
        <v>0</v>
      </c>
    </row>
    <row r="71" spans="1:18">
      <c r="A71" s="51"/>
      <c r="B71" s="55" t="s">
        <v>89</v>
      </c>
      <c r="C71" s="57">
        <f>Miami!$B$25*10^6/3600</f>
        <v>0</v>
      </c>
      <c r="D71" s="57">
        <f>Houston!$B$25*10^6/3600</f>
        <v>0</v>
      </c>
      <c r="E71" s="57">
        <f>Phoenix!$B$25*10^6/3600</f>
        <v>0</v>
      </c>
      <c r="F71" s="57">
        <f>Atlanta!$B$25*10^6/3600</f>
        <v>0</v>
      </c>
      <c r="G71" s="57">
        <f>LosAngeles!$B$25*10^6/3600</f>
        <v>0</v>
      </c>
      <c r="H71" s="57">
        <f>LasVegas!$B$25*10^6/3600</f>
        <v>0</v>
      </c>
      <c r="I71" s="57">
        <f>SanFrancisco!$B$25*10^6/3600</f>
        <v>0</v>
      </c>
      <c r="J71" s="57">
        <f>Baltimore!$B$25*10^6/3600</f>
        <v>0</v>
      </c>
      <c r="K71" s="57">
        <f>Albuquerque!$B$25*10^6/3600</f>
        <v>0</v>
      </c>
      <c r="L71" s="57">
        <f>Seattle!$B$25*10^6/3600</f>
        <v>0</v>
      </c>
      <c r="M71" s="57">
        <f>Chicago!$B$25*10^6/3600</f>
        <v>0</v>
      </c>
      <c r="N71" s="57">
        <f>Boulder!$B$25*10^6/3600</f>
        <v>0</v>
      </c>
      <c r="O71" s="57">
        <f>Minneapolis!$B$25*10^6/3600</f>
        <v>0</v>
      </c>
      <c r="P71" s="57">
        <f>Helena!$B$25*10^6/3600</f>
        <v>0</v>
      </c>
      <c r="Q71" s="57">
        <f>Duluth!$B$25*10^6/3600</f>
        <v>0</v>
      </c>
      <c r="R71" s="57">
        <f>Fairbanks!$B$25*10^6/3600</f>
        <v>0</v>
      </c>
    </row>
    <row r="72" spans="1:18">
      <c r="A72" s="51"/>
      <c r="B72" s="55" t="s">
        <v>90</v>
      </c>
      <c r="C72" s="57">
        <f>Miami!$B$26*10^6/3600</f>
        <v>0</v>
      </c>
      <c r="D72" s="57">
        <f>Houston!$B$26*10^6/3600</f>
        <v>0</v>
      </c>
      <c r="E72" s="57">
        <f>Phoenix!$B$26*10^6/3600</f>
        <v>0</v>
      </c>
      <c r="F72" s="57">
        <f>Atlanta!$B$26*10^6/3600</f>
        <v>0</v>
      </c>
      <c r="G72" s="57">
        <f>LosAngeles!$B$26*10^6/3600</f>
        <v>0</v>
      </c>
      <c r="H72" s="57">
        <f>LasVegas!$B$26*10^6/3600</f>
        <v>0</v>
      </c>
      <c r="I72" s="57">
        <f>SanFrancisco!$B$26*10^6/3600</f>
        <v>0</v>
      </c>
      <c r="J72" s="57">
        <f>Baltimore!$B$26*10^6/3600</f>
        <v>0</v>
      </c>
      <c r="K72" s="57">
        <f>Albuquerque!$B$26*10^6/3600</f>
        <v>0</v>
      </c>
      <c r="L72" s="57">
        <f>Seattle!$B$26*10^6/3600</f>
        <v>0</v>
      </c>
      <c r="M72" s="57">
        <f>Chicago!$B$26*10^6/3600</f>
        <v>0</v>
      </c>
      <c r="N72" s="57">
        <f>Boulder!$B$26*10^6/3600</f>
        <v>0</v>
      </c>
      <c r="O72" s="57">
        <f>Minneapolis!$B$26*10^6/3600</f>
        <v>0</v>
      </c>
      <c r="P72" s="57">
        <f>Helena!$B$26*10^6/3600</f>
        <v>0</v>
      </c>
      <c r="Q72" s="57">
        <f>Duluth!$B$26*10^6/3600</f>
        <v>0</v>
      </c>
      <c r="R72" s="57">
        <f>Fairbanks!$B$26*10^6/3600</f>
        <v>0</v>
      </c>
    </row>
    <row r="73" spans="1:18">
      <c r="A73" s="51"/>
      <c r="B73" s="55" t="s">
        <v>91</v>
      </c>
      <c r="C73" s="57">
        <f>Miami!$B$28*10^6/3600</f>
        <v>603355.5555555555</v>
      </c>
      <c r="D73" s="57">
        <f>Houston!$B$28*10^6/3600</f>
        <v>563547.22222222225</v>
      </c>
      <c r="E73" s="57">
        <f>Phoenix!$B$28*10^6/3600</f>
        <v>554586.11111111112</v>
      </c>
      <c r="F73" s="57">
        <f>Atlanta!$B$28*10^6/3600</f>
        <v>505819.44444444444</v>
      </c>
      <c r="G73" s="57">
        <f>LosAngeles!$B$28*10^6/3600</f>
        <v>466047.22222222225</v>
      </c>
      <c r="H73" s="57">
        <f>LasVegas!$B$28*10^6/3600</f>
        <v>501808.33333333331</v>
      </c>
      <c r="I73" s="57">
        <f>SanFrancisco!$B$28*10^6/3600</f>
        <v>438655.55555555556</v>
      </c>
      <c r="J73" s="57">
        <f>Baltimore!$B$28*10^6/3600</f>
        <v>494641.66666666669</v>
      </c>
      <c r="K73" s="57">
        <f>Albuquerque!$B$28*10^6/3600</f>
        <v>466386.11111111112</v>
      </c>
      <c r="L73" s="57">
        <f>Seattle!$B$28*10^6/3600</f>
        <v>431147.22222222225</v>
      </c>
      <c r="M73" s="57">
        <f>Chicago!$B$28*10^6/3600</f>
        <v>463208.33333333331</v>
      </c>
      <c r="N73" s="57">
        <f>Boulder!$B$28*10^6/3600</f>
        <v>445575</v>
      </c>
      <c r="O73" s="57">
        <f>Minneapolis!$B$28*10^6/3600</f>
        <v>456941.66666666669</v>
      </c>
      <c r="P73" s="57">
        <f>Helena!$B$28*10^6/3600</f>
        <v>433005.55555555556</v>
      </c>
      <c r="Q73" s="57">
        <f>Duluth!$B$28*10^6/3600</f>
        <v>432080.55555555556</v>
      </c>
      <c r="R73" s="57">
        <f>Fairbanks!$B$28*10^6/3600</f>
        <v>433338.88888888888</v>
      </c>
    </row>
    <row r="74" spans="1:18">
      <c r="A74" s="51"/>
      <c r="B74" s="54" t="s">
        <v>251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</row>
    <row r="75" spans="1:18">
      <c r="A75" s="51"/>
      <c r="B75" s="55" t="s">
        <v>71</v>
      </c>
      <c r="C75" s="57">
        <f>Miami!$C$13*10^3</f>
        <v>30220</v>
      </c>
      <c r="D75" s="57">
        <f>Houston!$C$13*10^3</f>
        <v>303140</v>
      </c>
      <c r="E75" s="57">
        <f>Phoenix!$C$13*10^3</f>
        <v>259779.99999999997</v>
      </c>
      <c r="F75" s="57">
        <f>Atlanta!$C$13*10^3</f>
        <v>440700</v>
      </c>
      <c r="G75" s="57">
        <f>LosAngeles!$C$13*10^3</f>
        <v>139990</v>
      </c>
      <c r="H75" s="57">
        <f>LasVegas!$C$13*10^3</f>
        <v>276750</v>
      </c>
      <c r="I75" s="57">
        <f>SanFrancisco!$C$13*10^3</f>
        <v>535550</v>
      </c>
      <c r="J75" s="57">
        <f>Baltimore!$C$13*10^3</f>
        <v>736210</v>
      </c>
      <c r="K75" s="57">
        <f>Albuquerque!$C$13*10^3</f>
        <v>453080</v>
      </c>
      <c r="L75" s="57">
        <f>Seattle!$C$13*10^3</f>
        <v>782470</v>
      </c>
      <c r="M75" s="57">
        <f>Chicago!$C$13*10^3</f>
        <v>985500</v>
      </c>
      <c r="N75" s="57">
        <f>Boulder!$C$13*10^3</f>
        <v>673760</v>
      </c>
      <c r="O75" s="57">
        <f>Minneapolis!$C$13*10^3</f>
        <v>1364240</v>
      </c>
      <c r="P75" s="57">
        <f>Helena!$C$13*10^3</f>
        <v>1086030</v>
      </c>
      <c r="Q75" s="57">
        <f>Duluth!$C$13*10^3</f>
        <v>1596960</v>
      </c>
      <c r="R75" s="57">
        <f>Fairbanks!$C$13*10^3</f>
        <v>2731090</v>
      </c>
    </row>
    <row r="76" spans="1:18">
      <c r="A76" s="51"/>
      <c r="B76" s="55" t="s">
        <v>72</v>
      </c>
      <c r="C76" s="57">
        <f>Miami!$C$14*10^3</f>
        <v>0</v>
      </c>
      <c r="D76" s="57">
        <f>Houston!$C$14*10^3</f>
        <v>0</v>
      </c>
      <c r="E76" s="57">
        <f>Phoenix!$C$14*10^3</f>
        <v>0</v>
      </c>
      <c r="F76" s="57">
        <f>Atlanta!$C$14*10^3</f>
        <v>0</v>
      </c>
      <c r="G76" s="57">
        <f>LosAngeles!$C$14*10^3</f>
        <v>0</v>
      </c>
      <c r="H76" s="57">
        <f>LasVegas!$C$14*10^3</f>
        <v>0</v>
      </c>
      <c r="I76" s="57">
        <f>SanFrancisco!$C$14*10^3</f>
        <v>0</v>
      </c>
      <c r="J76" s="57">
        <f>Baltimore!$C$14*10^3</f>
        <v>0</v>
      </c>
      <c r="K76" s="57">
        <f>Albuquerque!$C$14*10^3</f>
        <v>0</v>
      </c>
      <c r="L76" s="57">
        <f>Seattle!$C$14*10^3</f>
        <v>0</v>
      </c>
      <c r="M76" s="57">
        <f>Chicago!$C$14*10^3</f>
        <v>0</v>
      </c>
      <c r="N76" s="57">
        <f>Boulder!$C$14*10^3</f>
        <v>0</v>
      </c>
      <c r="O76" s="57">
        <f>Minneapolis!$C$14*10^3</f>
        <v>0</v>
      </c>
      <c r="P76" s="57">
        <f>Helena!$C$14*10^3</f>
        <v>0</v>
      </c>
      <c r="Q76" s="57">
        <f>Duluth!$C$14*10^3</f>
        <v>0</v>
      </c>
      <c r="R76" s="57">
        <f>Fairbanks!$C$14*10^3</f>
        <v>0</v>
      </c>
    </row>
    <row r="77" spans="1:18">
      <c r="A77" s="51"/>
      <c r="B77" s="55" t="s">
        <v>80</v>
      </c>
      <c r="C77" s="57">
        <f>Miami!$C$15*10^3</f>
        <v>0</v>
      </c>
      <c r="D77" s="57">
        <f>Houston!$C$15*10^3</f>
        <v>0</v>
      </c>
      <c r="E77" s="57">
        <f>Phoenix!$C$15*10^3</f>
        <v>0</v>
      </c>
      <c r="F77" s="57">
        <f>Atlanta!$C$15*10^3</f>
        <v>0</v>
      </c>
      <c r="G77" s="57">
        <f>LosAngeles!$C$15*10^3</f>
        <v>0</v>
      </c>
      <c r="H77" s="57">
        <f>LasVegas!$C$15*10^3</f>
        <v>0</v>
      </c>
      <c r="I77" s="57">
        <f>SanFrancisco!$C$15*10^3</f>
        <v>0</v>
      </c>
      <c r="J77" s="57">
        <f>Baltimore!$C$15*10^3</f>
        <v>0</v>
      </c>
      <c r="K77" s="57">
        <f>Albuquerque!$C$15*10^3</f>
        <v>0</v>
      </c>
      <c r="L77" s="57">
        <f>Seattle!$C$15*10^3</f>
        <v>0</v>
      </c>
      <c r="M77" s="57">
        <f>Chicago!$C$15*10^3</f>
        <v>0</v>
      </c>
      <c r="N77" s="57">
        <f>Boulder!$C$15*10^3</f>
        <v>0</v>
      </c>
      <c r="O77" s="57">
        <f>Minneapolis!$C$15*10^3</f>
        <v>0</v>
      </c>
      <c r="P77" s="57">
        <f>Helena!$C$15*10^3</f>
        <v>0</v>
      </c>
      <c r="Q77" s="57">
        <f>Duluth!$C$15*10^3</f>
        <v>0</v>
      </c>
      <c r="R77" s="57">
        <f>Fairbanks!$C$15*10^3</f>
        <v>0</v>
      </c>
    </row>
    <row r="78" spans="1:18">
      <c r="A78" s="51"/>
      <c r="B78" s="55" t="s">
        <v>81</v>
      </c>
      <c r="C78" s="57">
        <f>Miami!$C$16*10^3</f>
        <v>0</v>
      </c>
      <c r="D78" s="57">
        <f>Houston!$C$16*10^3</f>
        <v>0</v>
      </c>
      <c r="E78" s="57">
        <f>Phoenix!$C$16*10^3</f>
        <v>0</v>
      </c>
      <c r="F78" s="57">
        <f>Atlanta!$C$16*10^3</f>
        <v>0</v>
      </c>
      <c r="G78" s="57">
        <f>LosAngeles!$C$16*10^3</f>
        <v>0</v>
      </c>
      <c r="H78" s="57">
        <f>LasVegas!$C$16*10^3</f>
        <v>0</v>
      </c>
      <c r="I78" s="57">
        <f>SanFrancisco!$C$16*10^3</f>
        <v>0</v>
      </c>
      <c r="J78" s="57">
        <f>Baltimore!$C$16*10^3</f>
        <v>0</v>
      </c>
      <c r="K78" s="57">
        <f>Albuquerque!$C$16*10^3</f>
        <v>0</v>
      </c>
      <c r="L78" s="57">
        <f>Seattle!$C$16*10^3</f>
        <v>0</v>
      </c>
      <c r="M78" s="57">
        <f>Chicago!$C$16*10^3</f>
        <v>0</v>
      </c>
      <c r="N78" s="57">
        <f>Boulder!$C$16*10^3</f>
        <v>0</v>
      </c>
      <c r="O78" s="57">
        <f>Minneapolis!$C$16*10^3</f>
        <v>0</v>
      </c>
      <c r="P78" s="57">
        <f>Helena!$C$16*10^3</f>
        <v>0</v>
      </c>
      <c r="Q78" s="57">
        <f>Duluth!$C$16*10^3</f>
        <v>0</v>
      </c>
      <c r="R78" s="57">
        <f>Fairbanks!$C$16*10^3</f>
        <v>0</v>
      </c>
    </row>
    <row r="79" spans="1:18">
      <c r="A79" s="51"/>
      <c r="B79" s="55" t="s">
        <v>82</v>
      </c>
      <c r="C79" s="57">
        <f>Miami!$C$17*10^3</f>
        <v>0</v>
      </c>
      <c r="D79" s="57">
        <f>Houston!$C$17*10^3</f>
        <v>0</v>
      </c>
      <c r="E79" s="57">
        <f>Phoenix!$C$17*10^3</f>
        <v>0</v>
      </c>
      <c r="F79" s="57">
        <f>Atlanta!$C$17*10^3</f>
        <v>0</v>
      </c>
      <c r="G79" s="57">
        <f>LosAngeles!$C$17*10^3</f>
        <v>0</v>
      </c>
      <c r="H79" s="57">
        <f>LasVegas!$C$17*10^3</f>
        <v>0</v>
      </c>
      <c r="I79" s="57">
        <f>SanFrancisco!$C$17*10^3</f>
        <v>0</v>
      </c>
      <c r="J79" s="57">
        <f>Baltimore!$C$17*10^3</f>
        <v>0</v>
      </c>
      <c r="K79" s="57">
        <f>Albuquerque!$C$17*10^3</f>
        <v>0</v>
      </c>
      <c r="L79" s="57">
        <f>Seattle!$C$17*10^3</f>
        <v>0</v>
      </c>
      <c r="M79" s="57">
        <f>Chicago!$C$17*10^3</f>
        <v>0</v>
      </c>
      <c r="N79" s="57">
        <f>Boulder!$C$17*10^3</f>
        <v>0</v>
      </c>
      <c r="O79" s="57">
        <f>Minneapolis!$C$17*10^3</f>
        <v>0</v>
      </c>
      <c r="P79" s="57">
        <f>Helena!$C$17*10^3</f>
        <v>0</v>
      </c>
      <c r="Q79" s="57">
        <f>Duluth!$C$17*10^3</f>
        <v>0</v>
      </c>
      <c r="R79" s="57">
        <f>Fairbanks!$C$17*10^3</f>
        <v>0</v>
      </c>
    </row>
    <row r="80" spans="1:18">
      <c r="A80" s="51"/>
      <c r="B80" s="55" t="s">
        <v>83</v>
      </c>
      <c r="C80" s="57">
        <f>Miami!$C$18*10^3</f>
        <v>0</v>
      </c>
      <c r="D80" s="57">
        <f>Houston!$C$18*10^3</f>
        <v>0</v>
      </c>
      <c r="E80" s="57">
        <f>Phoenix!$C$18*10^3</f>
        <v>0</v>
      </c>
      <c r="F80" s="57">
        <f>Atlanta!$C$18*10^3</f>
        <v>0</v>
      </c>
      <c r="G80" s="57">
        <f>LosAngeles!$C$18*10^3</f>
        <v>0</v>
      </c>
      <c r="H80" s="57">
        <f>LasVegas!$C$18*10^3</f>
        <v>0</v>
      </c>
      <c r="I80" s="57">
        <f>SanFrancisco!$C$18*10^3</f>
        <v>0</v>
      </c>
      <c r="J80" s="57">
        <f>Baltimore!$C$18*10^3</f>
        <v>0</v>
      </c>
      <c r="K80" s="57">
        <f>Albuquerque!$C$18*10^3</f>
        <v>0</v>
      </c>
      <c r="L80" s="57">
        <f>Seattle!$C$18*10^3</f>
        <v>0</v>
      </c>
      <c r="M80" s="57">
        <f>Chicago!$C$18*10^3</f>
        <v>0</v>
      </c>
      <c r="N80" s="57">
        <f>Boulder!$C$18*10^3</f>
        <v>0</v>
      </c>
      <c r="O80" s="57">
        <f>Minneapolis!$C$18*10^3</f>
        <v>0</v>
      </c>
      <c r="P80" s="57">
        <f>Helena!$C$18*10^3</f>
        <v>0</v>
      </c>
      <c r="Q80" s="57">
        <f>Duluth!$C$18*10^3</f>
        <v>0</v>
      </c>
      <c r="R80" s="57">
        <f>Fairbanks!$C$18*10^3</f>
        <v>0</v>
      </c>
    </row>
    <row r="81" spans="1:18">
      <c r="A81" s="51"/>
      <c r="B81" s="55" t="s">
        <v>84</v>
      </c>
      <c r="C81" s="57">
        <f>Miami!$C$19*10^3</f>
        <v>0</v>
      </c>
      <c r="D81" s="57">
        <f>Houston!$C$19*10^3</f>
        <v>0</v>
      </c>
      <c r="E81" s="57">
        <f>Phoenix!$C$19*10^3</f>
        <v>0</v>
      </c>
      <c r="F81" s="57">
        <f>Atlanta!$C$19*10^3</f>
        <v>0</v>
      </c>
      <c r="G81" s="57">
        <f>LosAngeles!$C$19*10^3</f>
        <v>0</v>
      </c>
      <c r="H81" s="57">
        <f>LasVegas!$C$19*10^3</f>
        <v>0</v>
      </c>
      <c r="I81" s="57">
        <f>SanFrancisco!$C$19*10^3</f>
        <v>0</v>
      </c>
      <c r="J81" s="57">
        <f>Baltimore!$C$19*10^3</f>
        <v>0</v>
      </c>
      <c r="K81" s="57">
        <f>Albuquerque!$C$19*10^3</f>
        <v>0</v>
      </c>
      <c r="L81" s="57">
        <f>Seattle!$C$19*10^3</f>
        <v>0</v>
      </c>
      <c r="M81" s="57">
        <f>Chicago!$C$19*10^3</f>
        <v>0</v>
      </c>
      <c r="N81" s="57">
        <f>Boulder!$C$19*10^3</f>
        <v>0</v>
      </c>
      <c r="O81" s="57">
        <f>Minneapolis!$C$19*10^3</f>
        <v>0</v>
      </c>
      <c r="P81" s="57">
        <f>Helena!$C$19*10^3</f>
        <v>0</v>
      </c>
      <c r="Q81" s="57">
        <f>Duluth!$C$19*10^3</f>
        <v>0</v>
      </c>
      <c r="R81" s="57">
        <f>Fairbanks!$C$19*10^3</f>
        <v>0</v>
      </c>
    </row>
    <row r="82" spans="1:18">
      <c r="A82" s="51"/>
      <c r="B82" s="55" t="s">
        <v>85</v>
      </c>
      <c r="C82" s="57">
        <f>Miami!$C$20*10^3</f>
        <v>0</v>
      </c>
      <c r="D82" s="57">
        <f>Houston!$C$20*10^3</f>
        <v>0</v>
      </c>
      <c r="E82" s="57">
        <f>Phoenix!$C$20*10^3</f>
        <v>0</v>
      </c>
      <c r="F82" s="57">
        <f>Atlanta!$C$20*10^3</f>
        <v>0</v>
      </c>
      <c r="G82" s="57">
        <f>LosAngeles!$C$20*10^3</f>
        <v>0</v>
      </c>
      <c r="H82" s="57">
        <f>LasVegas!$C$20*10^3</f>
        <v>0</v>
      </c>
      <c r="I82" s="57">
        <f>SanFrancisco!$C$20*10^3</f>
        <v>0</v>
      </c>
      <c r="J82" s="57">
        <f>Baltimore!$C$20*10^3</f>
        <v>0</v>
      </c>
      <c r="K82" s="57">
        <f>Albuquerque!$C$20*10^3</f>
        <v>0</v>
      </c>
      <c r="L82" s="57">
        <f>Seattle!$C$20*10^3</f>
        <v>0</v>
      </c>
      <c r="M82" s="57">
        <f>Chicago!$C$20*10^3</f>
        <v>0</v>
      </c>
      <c r="N82" s="57">
        <f>Boulder!$C$20*10^3</f>
        <v>0</v>
      </c>
      <c r="O82" s="57">
        <f>Minneapolis!$C$20*10^3</f>
        <v>0</v>
      </c>
      <c r="P82" s="57">
        <f>Helena!$C$20*10^3</f>
        <v>0</v>
      </c>
      <c r="Q82" s="57">
        <f>Duluth!$C$20*10^3</f>
        <v>0</v>
      </c>
      <c r="R82" s="57">
        <f>Fairbanks!$C$20*10^3</f>
        <v>0</v>
      </c>
    </row>
    <row r="83" spans="1:18">
      <c r="A83" s="51"/>
      <c r="B83" s="55" t="s">
        <v>86</v>
      </c>
      <c r="C83" s="57">
        <f>Miami!$C$21*10^3</f>
        <v>0</v>
      </c>
      <c r="D83" s="57">
        <f>Houston!$C$21*10^3</f>
        <v>0</v>
      </c>
      <c r="E83" s="57">
        <f>Phoenix!$C$21*10^3</f>
        <v>0</v>
      </c>
      <c r="F83" s="57">
        <f>Atlanta!$C$21*10^3</f>
        <v>0</v>
      </c>
      <c r="G83" s="57">
        <f>LosAngeles!$C$21*10^3</f>
        <v>0</v>
      </c>
      <c r="H83" s="57">
        <f>LasVegas!$C$21*10^3</f>
        <v>0</v>
      </c>
      <c r="I83" s="57">
        <f>SanFrancisco!$C$21*10^3</f>
        <v>0</v>
      </c>
      <c r="J83" s="57">
        <f>Baltimore!$C$21*10^3</f>
        <v>0</v>
      </c>
      <c r="K83" s="57">
        <f>Albuquerque!$C$21*10^3</f>
        <v>0</v>
      </c>
      <c r="L83" s="57">
        <f>Seattle!$C$21*10^3</f>
        <v>0</v>
      </c>
      <c r="M83" s="57">
        <f>Chicago!$C$21*10^3</f>
        <v>0</v>
      </c>
      <c r="N83" s="57">
        <f>Boulder!$C$21*10^3</f>
        <v>0</v>
      </c>
      <c r="O83" s="57">
        <f>Minneapolis!$C$21*10^3</f>
        <v>0</v>
      </c>
      <c r="P83" s="57">
        <f>Helena!$C$21*10^3</f>
        <v>0</v>
      </c>
      <c r="Q83" s="57">
        <f>Duluth!$C$21*10^3</f>
        <v>0</v>
      </c>
      <c r="R83" s="57">
        <f>Fairbanks!$C$21*10^3</f>
        <v>0</v>
      </c>
    </row>
    <row r="84" spans="1:18">
      <c r="A84" s="51"/>
      <c r="B84" s="55" t="s">
        <v>87</v>
      </c>
      <c r="C84" s="57">
        <f>Miami!$C$22*10^3</f>
        <v>0</v>
      </c>
      <c r="D84" s="57">
        <f>Houston!$C$22*10^3</f>
        <v>0</v>
      </c>
      <c r="E84" s="57">
        <f>Phoenix!$C$22*10^3</f>
        <v>0</v>
      </c>
      <c r="F84" s="57">
        <f>Atlanta!$C$22*10^3</f>
        <v>0</v>
      </c>
      <c r="G84" s="57">
        <f>LosAngeles!$C$22*10^3</f>
        <v>0</v>
      </c>
      <c r="H84" s="57">
        <f>LasVegas!$C$22*10^3</f>
        <v>0</v>
      </c>
      <c r="I84" s="57">
        <f>SanFrancisco!$C$22*10^3</f>
        <v>0</v>
      </c>
      <c r="J84" s="57">
        <f>Baltimore!$C$22*10^3</f>
        <v>0</v>
      </c>
      <c r="K84" s="57">
        <f>Albuquerque!$C$22*10^3</f>
        <v>0</v>
      </c>
      <c r="L84" s="57">
        <f>Seattle!$C$22*10^3</f>
        <v>0</v>
      </c>
      <c r="M84" s="57">
        <f>Chicago!$C$22*10^3</f>
        <v>0</v>
      </c>
      <c r="N84" s="57">
        <f>Boulder!$C$22*10^3</f>
        <v>0</v>
      </c>
      <c r="O84" s="57">
        <f>Minneapolis!$C$22*10^3</f>
        <v>0</v>
      </c>
      <c r="P84" s="57">
        <f>Helena!$C$22*10^3</f>
        <v>0</v>
      </c>
      <c r="Q84" s="57">
        <f>Duluth!$C$22*10^3</f>
        <v>0</v>
      </c>
      <c r="R84" s="57">
        <f>Fairbanks!$C$22*10^3</f>
        <v>0</v>
      </c>
    </row>
    <row r="85" spans="1:18">
      <c r="A85" s="51"/>
      <c r="B85" s="55" t="s">
        <v>66</v>
      </c>
      <c r="C85" s="57">
        <f>Miami!$C$23*10^3</f>
        <v>0</v>
      </c>
      <c r="D85" s="57">
        <f>Houston!$C$23*10^3</f>
        <v>0</v>
      </c>
      <c r="E85" s="57">
        <f>Phoenix!$C$23*10^3</f>
        <v>0</v>
      </c>
      <c r="F85" s="57">
        <f>Atlanta!$C$23*10^3</f>
        <v>0</v>
      </c>
      <c r="G85" s="57">
        <f>LosAngeles!$C$23*10^3</f>
        <v>0</v>
      </c>
      <c r="H85" s="57">
        <f>LasVegas!$C$23*10^3</f>
        <v>0</v>
      </c>
      <c r="I85" s="57">
        <f>SanFrancisco!$C$23*10^3</f>
        <v>0</v>
      </c>
      <c r="J85" s="57">
        <f>Baltimore!$C$23*10^3</f>
        <v>0</v>
      </c>
      <c r="K85" s="57">
        <f>Albuquerque!$C$23*10^3</f>
        <v>0</v>
      </c>
      <c r="L85" s="57">
        <f>Seattle!$C$23*10^3</f>
        <v>0</v>
      </c>
      <c r="M85" s="57">
        <f>Chicago!$C$23*10^3</f>
        <v>0</v>
      </c>
      <c r="N85" s="57">
        <f>Boulder!$C$23*10^3</f>
        <v>0</v>
      </c>
      <c r="O85" s="57">
        <f>Minneapolis!$C$23*10^3</f>
        <v>0</v>
      </c>
      <c r="P85" s="57">
        <f>Helena!$C$23*10^3</f>
        <v>0</v>
      </c>
      <c r="Q85" s="57">
        <f>Duluth!$C$23*10^3</f>
        <v>0</v>
      </c>
      <c r="R85" s="57">
        <f>Fairbanks!$C$23*10^3</f>
        <v>0</v>
      </c>
    </row>
    <row r="86" spans="1:18">
      <c r="A86" s="51"/>
      <c r="B86" s="55" t="s">
        <v>88</v>
      </c>
      <c r="C86" s="57">
        <f>Miami!$C$24*10^3</f>
        <v>27740</v>
      </c>
      <c r="D86" s="57">
        <f>Houston!$C$24*10^3</f>
        <v>31670</v>
      </c>
      <c r="E86" s="57">
        <f>Phoenix!$C$24*10^3</f>
        <v>29400</v>
      </c>
      <c r="F86" s="57">
        <f>Atlanta!$C$24*10^3</f>
        <v>35470</v>
      </c>
      <c r="G86" s="57">
        <f>LosAngeles!$C$24*10^3</f>
        <v>34740</v>
      </c>
      <c r="H86" s="57">
        <f>LasVegas!$C$24*10^3</f>
        <v>32130.000000000004</v>
      </c>
      <c r="I86" s="57">
        <f>SanFrancisco!$C$24*10^3</f>
        <v>37990</v>
      </c>
      <c r="J86" s="57">
        <f>Baltimore!$C$24*10^3</f>
        <v>38460</v>
      </c>
      <c r="K86" s="57">
        <f>Albuquerque!$C$24*10^3</f>
        <v>37890</v>
      </c>
      <c r="L86" s="57">
        <f>Seattle!$C$24*10^3</f>
        <v>40020</v>
      </c>
      <c r="M86" s="57">
        <f>Chicago!$C$24*10^3</f>
        <v>41080</v>
      </c>
      <c r="N86" s="57">
        <f>Boulder!$C$24*10^3</f>
        <v>40940</v>
      </c>
      <c r="O86" s="57">
        <f>Minneapolis!$C$24*10^3</f>
        <v>43340</v>
      </c>
      <c r="P86" s="57">
        <f>Helena!$C$24*10^3</f>
        <v>43750</v>
      </c>
      <c r="Q86" s="57">
        <f>Duluth!$C$24*10^3</f>
        <v>47080</v>
      </c>
      <c r="R86" s="57">
        <f>Fairbanks!$C$24*10^3</f>
        <v>51600</v>
      </c>
    </row>
    <row r="87" spans="1:18">
      <c r="A87" s="51"/>
      <c r="B87" s="55" t="s">
        <v>89</v>
      </c>
      <c r="C87" s="57">
        <f>Miami!$C$25*10^3</f>
        <v>0</v>
      </c>
      <c r="D87" s="57">
        <f>Houston!$C$25*10^3</f>
        <v>0</v>
      </c>
      <c r="E87" s="57">
        <f>Phoenix!$C$25*10^3</f>
        <v>0</v>
      </c>
      <c r="F87" s="57">
        <f>Atlanta!$C$25*10^3</f>
        <v>0</v>
      </c>
      <c r="G87" s="57">
        <f>LosAngeles!$C$25*10^3</f>
        <v>0</v>
      </c>
      <c r="H87" s="57">
        <f>LasVegas!$C$25*10^3</f>
        <v>0</v>
      </c>
      <c r="I87" s="57">
        <f>SanFrancisco!$C$25*10^3</f>
        <v>0</v>
      </c>
      <c r="J87" s="57">
        <f>Baltimore!$C$25*10^3</f>
        <v>0</v>
      </c>
      <c r="K87" s="57">
        <f>Albuquerque!$C$25*10^3</f>
        <v>0</v>
      </c>
      <c r="L87" s="57">
        <f>Seattle!$C$25*10^3</f>
        <v>0</v>
      </c>
      <c r="M87" s="57">
        <f>Chicago!$C$25*10^3</f>
        <v>0</v>
      </c>
      <c r="N87" s="57">
        <f>Boulder!$C$25*10^3</f>
        <v>0</v>
      </c>
      <c r="O87" s="57">
        <f>Minneapolis!$C$25*10^3</f>
        <v>0</v>
      </c>
      <c r="P87" s="57">
        <f>Helena!$C$25*10^3</f>
        <v>0</v>
      </c>
      <c r="Q87" s="57">
        <f>Duluth!$C$25*10^3</f>
        <v>0</v>
      </c>
      <c r="R87" s="57">
        <f>Fairbanks!$C$25*10^3</f>
        <v>0</v>
      </c>
    </row>
    <row r="88" spans="1:18">
      <c r="A88" s="51"/>
      <c r="B88" s="55" t="s">
        <v>90</v>
      </c>
      <c r="C88" s="57">
        <f>Miami!$C$26*10^3</f>
        <v>0</v>
      </c>
      <c r="D88" s="57">
        <f>Houston!$C$26*10^3</f>
        <v>0</v>
      </c>
      <c r="E88" s="57">
        <f>Phoenix!$C$26*10^3</f>
        <v>0</v>
      </c>
      <c r="F88" s="57">
        <f>Atlanta!$C$26*10^3</f>
        <v>0</v>
      </c>
      <c r="G88" s="57">
        <f>LosAngeles!$C$26*10^3</f>
        <v>0</v>
      </c>
      <c r="H88" s="57">
        <f>LasVegas!$C$26*10^3</f>
        <v>0</v>
      </c>
      <c r="I88" s="57">
        <f>SanFrancisco!$C$26*10^3</f>
        <v>0</v>
      </c>
      <c r="J88" s="57">
        <f>Baltimore!$C$26*10^3</f>
        <v>0</v>
      </c>
      <c r="K88" s="57">
        <f>Albuquerque!$C$26*10^3</f>
        <v>0</v>
      </c>
      <c r="L88" s="57">
        <f>Seattle!$C$26*10^3</f>
        <v>0</v>
      </c>
      <c r="M88" s="57">
        <f>Chicago!$C$26*10^3</f>
        <v>0</v>
      </c>
      <c r="N88" s="57">
        <f>Boulder!$C$26*10^3</f>
        <v>0</v>
      </c>
      <c r="O88" s="57">
        <f>Minneapolis!$C$26*10^3</f>
        <v>0</v>
      </c>
      <c r="P88" s="57">
        <f>Helena!$C$26*10^3</f>
        <v>0</v>
      </c>
      <c r="Q88" s="57">
        <f>Duluth!$C$26*10^3</f>
        <v>0</v>
      </c>
      <c r="R88" s="57">
        <f>Fairbanks!$C$26*10^3</f>
        <v>0</v>
      </c>
    </row>
    <row r="89" spans="1:18">
      <c r="A89" s="51"/>
      <c r="B89" s="55" t="s">
        <v>91</v>
      </c>
      <c r="C89" s="57">
        <f>Miami!$C$28*10^3</f>
        <v>57960</v>
      </c>
      <c r="D89" s="57">
        <f>Houston!$C$28*10^3</f>
        <v>334810</v>
      </c>
      <c r="E89" s="57">
        <f>Phoenix!$C$28*10^3</f>
        <v>289170</v>
      </c>
      <c r="F89" s="57">
        <f>Atlanta!$C$28*10^3</f>
        <v>476170</v>
      </c>
      <c r="G89" s="57">
        <f>LosAngeles!$C$28*10^3</f>
        <v>174730</v>
      </c>
      <c r="H89" s="57">
        <f>LasVegas!$C$28*10^3</f>
        <v>308870</v>
      </c>
      <c r="I89" s="57">
        <f>SanFrancisco!$C$28*10^3</f>
        <v>573540</v>
      </c>
      <c r="J89" s="57">
        <f>Baltimore!$C$28*10^3</f>
        <v>774670</v>
      </c>
      <c r="K89" s="57">
        <f>Albuquerque!$C$28*10^3</f>
        <v>490970</v>
      </c>
      <c r="L89" s="57">
        <f>Seattle!$C$28*10^3</f>
        <v>822490</v>
      </c>
      <c r="M89" s="57">
        <f>Chicago!$C$28*10^3</f>
        <v>1026569.9999999999</v>
      </c>
      <c r="N89" s="57">
        <f>Boulder!$C$28*10^3</f>
        <v>714700</v>
      </c>
      <c r="O89" s="57">
        <f>Minneapolis!$C$28*10^3</f>
        <v>1407580</v>
      </c>
      <c r="P89" s="57">
        <f>Helena!$C$28*10^3</f>
        <v>1129780</v>
      </c>
      <c r="Q89" s="57">
        <f>Duluth!$C$28*10^3</f>
        <v>1644040</v>
      </c>
      <c r="R89" s="57">
        <f>Fairbanks!$C$28*10^3</f>
        <v>2782690</v>
      </c>
    </row>
    <row r="90" spans="1:18">
      <c r="A90" s="51"/>
      <c r="B90" s="54" t="s">
        <v>252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>
      <c r="A91" s="51"/>
      <c r="B91" s="55" t="s">
        <v>71</v>
      </c>
      <c r="C91" s="57">
        <f>Miami!$E$13*10^3</f>
        <v>0</v>
      </c>
      <c r="D91" s="57">
        <f>Houston!$E$13*10^3</f>
        <v>0</v>
      </c>
      <c r="E91" s="57">
        <f>Phoenix!$E$13*10^3</f>
        <v>0</v>
      </c>
      <c r="F91" s="57">
        <f>Atlanta!$E$13*10^3</f>
        <v>0</v>
      </c>
      <c r="G91" s="57">
        <f>LosAngeles!$E$13*10^3</f>
        <v>0</v>
      </c>
      <c r="H91" s="57">
        <f>LasVegas!$E$13*10^3</f>
        <v>0</v>
      </c>
      <c r="I91" s="57">
        <f>SanFrancisco!$E$13*10^3</f>
        <v>0</v>
      </c>
      <c r="J91" s="57">
        <f>Baltimore!$E$13*10^3</f>
        <v>0</v>
      </c>
      <c r="K91" s="57">
        <f>Albuquerque!$E$13*10^3</f>
        <v>0</v>
      </c>
      <c r="L91" s="57">
        <f>Seattle!$E$13*10^3</f>
        <v>0</v>
      </c>
      <c r="M91" s="57">
        <f>Chicago!$E$13*10^3</f>
        <v>0</v>
      </c>
      <c r="N91" s="57">
        <f>Boulder!$E$13*10^3</f>
        <v>0</v>
      </c>
      <c r="O91" s="57">
        <f>Minneapolis!$E$13*10^3</f>
        <v>0</v>
      </c>
      <c r="P91" s="57">
        <f>Helena!$E$13*10^3</f>
        <v>0</v>
      </c>
      <c r="Q91" s="57">
        <f>Duluth!$E$13*10^3</f>
        <v>0</v>
      </c>
      <c r="R91" s="57">
        <f>Fairbanks!$E$13*10^3</f>
        <v>0</v>
      </c>
    </row>
    <row r="92" spans="1:18">
      <c r="A92" s="51"/>
      <c r="B92" s="55" t="s">
        <v>72</v>
      </c>
      <c r="C92" s="57">
        <f>Miami!$E$14*10^3</f>
        <v>0</v>
      </c>
      <c r="D92" s="57">
        <f>Houston!$E$14*10^3</f>
        <v>0</v>
      </c>
      <c r="E92" s="57">
        <f>Phoenix!$E$14*10^3</f>
        <v>0</v>
      </c>
      <c r="F92" s="57">
        <f>Atlanta!$E$14*10^3</f>
        <v>0</v>
      </c>
      <c r="G92" s="57">
        <f>LosAngeles!$E$14*10^3</f>
        <v>0</v>
      </c>
      <c r="H92" s="57">
        <f>LasVegas!$E$14*10^3</f>
        <v>0</v>
      </c>
      <c r="I92" s="57">
        <f>SanFrancisco!$E$14*10^3</f>
        <v>0</v>
      </c>
      <c r="J92" s="57">
        <f>Baltimore!$E$14*10^3</f>
        <v>0</v>
      </c>
      <c r="K92" s="57">
        <f>Albuquerque!$E$14*10^3</f>
        <v>0</v>
      </c>
      <c r="L92" s="57">
        <f>Seattle!$E$14*10^3</f>
        <v>0</v>
      </c>
      <c r="M92" s="57">
        <f>Chicago!$E$14*10^3</f>
        <v>0</v>
      </c>
      <c r="N92" s="57">
        <f>Boulder!$E$14*10^3</f>
        <v>0</v>
      </c>
      <c r="O92" s="57">
        <f>Minneapolis!$E$14*10^3</f>
        <v>0</v>
      </c>
      <c r="P92" s="57">
        <f>Helena!$E$14*10^3</f>
        <v>0</v>
      </c>
      <c r="Q92" s="57">
        <f>Duluth!$E$14*10^3</f>
        <v>0</v>
      </c>
      <c r="R92" s="57">
        <f>Fairbanks!$E$14*10^3</f>
        <v>0</v>
      </c>
    </row>
    <row r="93" spans="1:18">
      <c r="A93" s="51"/>
      <c r="B93" s="55" t="s">
        <v>80</v>
      </c>
      <c r="C93" s="57">
        <f>Miami!$E$15*10^3</f>
        <v>0</v>
      </c>
      <c r="D93" s="57">
        <f>Houston!$E$15*10^3</f>
        <v>0</v>
      </c>
      <c r="E93" s="57">
        <f>Phoenix!$E$15*10^3</f>
        <v>0</v>
      </c>
      <c r="F93" s="57">
        <f>Atlanta!$E$15*10^3</f>
        <v>0</v>
      </c>
      <c r="G93" s="57">
        <f>LosAngeles!$E$15*10^3</f>
        <v>0</v>
      </c>
      <c r="H93" s="57">
        <f>LasVegas!$E$15*10^3</f>
        <v>0</v>
      </c>
      <c r="I93" s="57">
        <f>SanFrancisco!$E$15*10^3</f>
        <v>0</v>
      </c>
      <c r="J93" s="57">
        <f>Baltimore!$E$15*10^3</f>
        <v>0</v>
      </c>
      <c r="K93" s="57">
        <f>Albuquerque!$E$15*10^3</f>
        <v>0</v>
      </c>
      <c r="L93" s="57">
        <f>Seattle!$E$15*10^3</f>
        <v>0</v>
      </c>
      <c r="M93" s="57">
        <f>Chicago!$E$15*10^3</f>
        <v>0</v>
      </c>
      <c r="N93" s="57">
        <f>Boulder!$E$15*10^3</f>
        <v>0</v>
      </c>
      <c r="O93" s="57">
        <f>Minneapolis!$E$15*10^3</f>
        <v>0</v>
      </c>
      <c r="P93" s="57">
        <f>Helena!$E$15*10^3</f>
        <v>0</v>
      </c>
      <c r="Q93" s="57">
        <f>Duluth!$E$15*10^3</f>
        <v>0</v>
      </c>
      <c r="R93" s="57">
        <f>Fairbanks!$E$15*10^3</f>
        <v>0</v>
      </c>
    </row>
    <row r="94" spans="1:18">
      <c r="A94" s="51"/>
      <c r="B94" s="55" t="s">
        <v>81</v>
      </c>
      <c r="C94" s="57">
        <f>Miami!$E$16*10^3</f>
        <v>0</v>
      </c>
      <c r="D94" s="57">
        <f>Houston!$E$16*10^3</f>
        <v>0</v>
      </c>
      <c r="E94" s="57">
        <f>Phoenix!$E$16*10^3</f>
        <v>0</v>
      </c>
      <c r="F94" s="57">
        <f>Atlanta!$E$16*10^3</f>
        <v>0</v>
      </c>
      <c r="G94" s="57">
        <f>LosAngeles!$E$16*10^3</f>
        <v>0</v>
      </c>
      <c r="H94" s="57">
        <f>LasVegas!$E$16*10^3</f>
        <v>0</v>
      </c>
      <c r="I94" s="57">
        <f>SanFrancisco!$E$16*10^3</f>
        <v>0</v>
      </c>
      <c r="J94" s="57">
        <f>Baltimore!$E$16*10^3</f>
        <v>0</v>
      </c>
      <c r="K94" s="57">
        <f>Albuquerque!$E$16*10^3</f>
        <v>0</v>
      </c>
      <c r="L94" s="57">
        <f>Seattle!$E$16*10^3</f>
        <v>0</v>
      </c>
      <c r="M94" s="57">
        <f>Chicago!$E$16*10^3</f>
        <v>0</v>
      </c>
      <c r="N94" s="57">
        <f>Boulder!$E$16*10^3</f>
        <v>0</v>
      </c>
      <c r="O94" s="57">
        <f>Minneapolis!$E$16*10^3</f>
        <v>0</v>
      </c>
      <c r="P94" s="57">
        <f>Helena!$E$16*10^3</f>
        <v>0</v>
      </c>
      <c r="Q94" s="57">
        <f>Duluth!$E$16*10^3</f>
        <v>0</v>
      </c>
      <c r="R94" s="57">
        <f>Fairbanks!$E$16*10^3</f>
        <v>0</v>
      </c>
    </row>
    <row r="95" spans="1:18">
      <c r="A95" s="51"/>
      <c r="B95" s="55" t="s">
        <v>82</v>
      </c>
      <c r="C95" s="57">
        <f>Miami!$E$17*10^3</f>
        <v>0</v>
      </c>
      <c r="D95" s="57">
        <f>Houston!$E$17*10^3</f>
        <v>0</v>
      </c>
      <c r="E95" s="57">
        <f>Phoenix!$E$17*10^3</f>
        <v>0</v>
      </c>
      <c r="F95" s="57">
        <f>Atlanta!$E$17*10^3</f>
        <v>0</v>
      </c>
      <c r="G95" s="57">
        <f>LosAngeles!$E$17*10^3</f>
        <v>0</v>
      </c>
      <c r="H95" s="57">
        <f>LasVegas!$E$17*10^3</f>
        <v>0</v>
      </c>
      <c r="I95" s="57">
        <f>SanFrancisco!$E$17*10^3</f>
        <v>0</v>
      </c>
      <c r="J95" s="57">
        <f>Baltimore!$E$17*10^3</f>
        <v>0</v>
      </c>
      <c r="K95" s="57">
        <f>Albuquerque!$E$17*10^3</f>
        <v>0</v>
      </c>
      <c r="L95" s="57">
        <f>Seattle!$E$17*10^3</f>
        <v>0</v>
      </c>
      <c r="M95" s="57">
        <f>Chicago!$E$17*10^3</f>
        <v>0</v>
      </c>
      <c r="N95" s="57">
        <f>Boulder!$E$17*10^3</f>
        <v>0</v>
      </c>
      <c r="O95" s="57">
        <f>Minneapolis!$E$17*10^3</f>
        <v>0</v>
      </c>
      <c r="P95" s="57">
        <f>Helena!$E$17*10^3</f>
        <v>0</v>
      </c>
      <c r="Q95" s="57">
        <f>Duluth!$E$17*10^3</f>
        <v>0</v>
      </c>
      <c r="R95" s="57">
        <f>Fairbanks!$E$17*10^3</f>
        <v>0</v>
      </c>
    </row>
    <row r="96" spans="1:18">
      <c r="A96" s="51"/>
      <c r="B96" s="55" t="s">
        <v>83</v>
      </c>
      <c r="C96" s="57">
        <f>Miami!$E$18*10^3</f>
        <v>0</v>
      </c>
      <c r="D96" s="57">
        <f>Houston!$E$18*10^3</f>
        <v>0</v>
      </c>
      <c r="E96" s="57">
        <f>Phoenix!$E$18*10^3</f>
        <v>0</v>
      </c>
      <c r="F96" s="57">
        <f>Atlanta!$E$18*10^3</f>
        <v>0</v>
      </c>
      <c r="G96" s="57">
        <f>LosAngeles!$E$18*10^3</f>
        <v>0</v>
      </c>
      <c r="H96" s="57">
        <f>LasVegas!$E$18*10^3</f>
        <v>0</v>
      </c>
      <c r="I96" s="57">
        <f>SanFrancisco!$E$18*10^3</f>
        <v>0</v>
      </c>
      <c r="J96" s="57">
        <f>Baltimore!$E$18*10^3</f>
        <v>0</v>
      </c>
      <c r="K96" s="57">
        <f>Albuquerque!$E$18*10^3</f>
        <v>0</v>
      </c>
      <c r="L96" s="57">
        <f>Seattle!$E$18*10^3</f>
        <v>0</v>
      </c>
      <c r="M96" s="57">
        <f>Chicago!$E$18*10^3</f>
        <v>0</v>
      </c>
      <c r="N96" s="57">
        <f>Boulder!$E$18*10^3</f>
        <v>0</v>
      </c>
      <c r="O96" s="57">
        <f>Minneapolis!$E$18*10^3</f>
        <v>0</v>
      </c>
      <c r="P96" s="57">
        <f>Helena!$E$18*10^3</f>
        <v>0</v>
      </c>
      <c r="Q96" s="57">
        <f>Duluth!$E$18*10^3</f>
        <v>0</v>
      </c>
      <c r="R96" s="57">
        <f>Fairbanks!$E$18*10^3</f>
        <v>0</v>
      </c>
    </row>
    <row r="97" spans="1:18">
      <c r="A97" s="51"/>
      <c r="B97" s="55" t="s">
        <v>84</v>
      </c>
      <c r="C97" s="57">
        <f>Miami!$E$19*10^3</f>
        <v>0</v>
      </c>
      <c r="D97" s="57">
        <f>Houston!$E$19*10^3</f>
        <v>0</v>
      </c>
      <c r="E97" s="57">
        <f>Phoenix!$E$19*10^3</f>
        <v>0</v>
      </c>
      <c r="F97" s="57">
        <f>Atlanta!$E$19*10^3</f>
        <v>0</v>
      </c>
      <c r="G97" s="57">
        <f>LosAngeles!$E$19*10^3</f>
        <v>0</v>
      </c>
      <c r="H97" s="57">
        <f>LasVegas!$E$19*10^3</f>
        <v>0</v>
      </c>
      <c r="I97" s="57">
        <f>SanFrancisco!$E$19*10^3</f>
        <v>0</v>
      </c>
      <c r="J97" s="57">
        <f>Baltimore!$E$19*10^3</f>
        <v>0</v>
      </c>
      <c r="K97" s="57">
        <f>Albuquerque!$E$19*10^3</f>
        <v>0</v>
      </c>
      <c r="L97" s="57">
        <f>Seattle!$E$19*10^3</f>
        <v>0</v>
      </c>
      <c r="M97" s="57">
        <f>Chicago!$E$19*10^3</f>
        <v>0</v>
      </c>
      <c r="N97" s="57">
        <f>Boulder!$E$19*10^3</f>
        <v>0</v>
      </c>
      <c r="O97" s="57">
        <f>Minneapolis!$E$19*10^3</f>
        <v>0</v>
      </c>
      <c r="P97" s="57">
        <f>Helena!$E$19*10^3</f>
        <v>0</v>
      </c>
      <c r="Q97" s="57">
        <f>Duluth!$E$19*10^3</f>
        <v>0</v>
      </c>
      <c r="R97" s="57">
        <f>Fairbanks!$E$19*10^3</f>
        <v>0</v>
      </c>
    </row>
    <row r="98" spans="1:18">
      <c r="A98" s="51"/>
      <c r="B98" s="55" t="s">
        <v>85</v>
      </c>
      <c r="C98" s="57">
        <f>Miami!$E$20*10^3</f>
        <v>0</v>
      </c>
      <c r="D98" s="57">
        <f>Houston!$E$20*10^3</f>
        <v>0</v>
      </c>
      <c r="E98" s="57">
        <f>Phoenix!$E$20*10^3</f>
        <v>0</v>
      </c>
      <c r="F98" s="57">
        <f>Atlanta!$E$20*10^3</f>
        <v>0</v>
      </c>
      <c r="G98" s="57">
        <f>LosAngeles!$E$20*10^3</f>
        <v>0</v>
      </c>
      <c r="H98" s="57">
        <f>LasVegas!$E$20*10^3</f>
        <v>0</v>
      </c>
      <c r="I98" s="57">
        <f>SanFrancisco!$E$20*10^3</f>
        <v>0</v>
      </c>
      <c r="J98" s="57">
        <f>Baltimore!$E$20*10^3</f>
        <v>0</v>
      </c>
      <c r="K98" s="57">
        <f>Albuquerque!$E$20*10^3</f>
        <v>0</v>
      </c>
      <c r="L98" s="57">
        <f>Seattle!$E$20*10^3</f>
        <v>0</v>
      </c>
      <c r="M98" s="57">
        <f>Chicago!$E$20*10^3</f>
        <v>0</v>
      </c>
      <c r="N98" s="57">
        <f>Boulder!$E$20*10^3</f>
        <v>0</v>
      </c>
      <c r="O98" s="57">
        <f>Minneapolis!$E$20*10^3</f>
        <v>0</v>
      </c>
      <c r="P98" s="57">
        <f>Helena!$E$20*10^3</f>
        <v>0</v>
      </c>
      <c r="Q98" s="57">
        <f>Duluth!$E$20*10^3</f>
        <v>0</v>
      </c>
      <c r="R98" s="57">
        <f>Fairbanks!$E$20*10^3</f>
        <v>0</v>
      </c>
    </row>
    <row r="99" spans="1:18">
      <c r="A99" s="51"/>
      <c r="B99" s="55" t="s">
        <v>86</v>
      </c>
      <c r="C99" s="57">
        <f>Miami!$E$21*10^3</f>
        <v>0</v>
      </c>
      <c r="D99" s="57">
        <f>Houston!$E$21*10^3</f>
        <v>0</v>
      </c>
      <c r="E99" s="57">
        <f>Phoenix!$E$21*10^3</f>
        <v>0</v>
      </c>
      <c r="F99" s="57">
        <f>Atlanta!$E$21*10^3</f>
        <v>0</v>
      </c>
      <c r="G99" s="57">
        <f>LosAngeles!$E$21*10^3</f>
        <v>0</v>
      </c>
      <c r="H99" s="57">
        <f>LasVegas!$E$21*10^3</f>
        <v>0</v>
      </c>
      <c r="I99" s="57">
        <f>SanFrancisco!$E$21*10^3</f>
        <v>0</v>
      </c>
      <c r="J99" s="57">
        <f>Baltimore!$E$21*10^3</f>
        <v>0</v>
      </c>
      <c r="K99" s="57">
        <f>Albuquerque!$E$21*10^3</f>
        <v>0</v>
      </c>
      <c r="L99" s="57">
        <f>Seattle!$E$21*10^3</f>
        <v>0</v>
      </c>
      <c r="M99" s="57">
        <f>Chicago!$E$21*10^3</f>
        <v>0</v>
      </c>
      <c r="N99" s="57">
        <f>Boulder!$E$21*10^3</f>
        <v>0</v>
      </c>
      <c r="O99" s="57">
        <f>Minneapolis!$E$21*10^3</f>
        <v>0</v>
      </c>
      <c r="P99" s="57">
        <f>Helena!$E$21*10^3</f>
        <v>0</v>
      </c>
      <c r="Q99" s="57">
        <f>Duluth!$E$21*10^3</f>
        <v>0</v>
      </c>
      <c r="R99" s="57">
        <f>Fairbanks!$E$21*10^3</f>
        <v>0</v>
      </c>
    </row>
    <row r="100" spans="1:18">
      <c r="A100" s="51"/>
      <c r="B100" s="55" t="s">
        <v>87</v>
      </c>
      <c r="C100" s="57">
        <f>Miami!$E$22*10^3</f>
        <v>0</v>
      </c>
      <c r="D100" s="57">
        <f>Houston!$E$22*10^3</f>
        <v>0</v>
      </c>
      <c r="E100" s="57">
        <f>Phoenix!$E$22*10^3</f>
        <v>0</v>
      </c>
      <c r="F100" s="57">
        <f>Atlanta!$E$22*10^3</f>
        <v>0</v>
      </c>
      <c r="G100" s="57">
        <f>LosAngeles!$E$22*10^3</f>
        <v>0</v>
      </c>
      <c r="H100" s="57">
        <f>LasVegas!$E$22*10^3</f>
        <v>0</v>
      </c>
      <c r="I100" s="57">
        <f>SanFrancisco!$E$22*10^3</f>
        <v>0</v>
      </c>
      <c r="J100" s="57">
        <f>Baltimore!$E$22*10^3</f>
        <v>0</v>
      </c>
      <c r="K100" s="57">
        <f>Albuquerque!$E$22*10^3</f>
        <v>0</v>
      </c>
      <c r="L100" s="57">
        <f>Seattle!$E$22*10^3</f>
        <v>0</v>
      </c>
      <c r="M100" s="57">
        <f>Chicago!$E$22*10^3</f>
        <v>0</v>
      </c>
      <c r="N100" s="57">
        <f>Boulder!$E$22*10^3</f>
        <v>0</v>
      </c>
      <c r="O100" s="57">
        <f>Minneapolis!$E$22*10^3</f>
        <v>0</v>
      </c>
      <c r="P100" s="57">
        <f>Helena!$E$22*10^3</f>
        <v>0</v>
      </c>
      <c r="Q100" s="57">
        <f>Duluth!$E$22*10^3</f>
        <v>0</v>
      </c>
      <c r="R100" s="57">
        <f>Fairbanks!$E$22*10^3</f>
        <v>0</v>
      </c>
    </row>
    <row r="101" spans="1:18">
      <c r="A101" s="51"/>
      <c r="B101" s="55" t="s">
        <v>66</v>
      </c>
      <c r="C101" s="57">
        <f>Miami!$E$23*10^3</f>
        <v>0</v>
      </c>
      <c r="D101" s="57">
        <f>Houston!$E$23*10^3</f>
        <v>0</v>
      </c>
      <c r="E101" s="57">
        <f>Phoenix!$E$23*10^3</f>
        <v>0</v>
      </c>
      <c r="F101" s="57">
        <f>Atlanta!$E$23*10^3</f>
        <v>0</v>
      </c>
      <c r="G101" s="57">
        <f>LosAngeles!$E$23*10^3</f>
        <v>0</v>
      </c>
      <c r="H101" s="57">
        <f>LasVegas!$E$23*10^3</f>
        <v>0</v>
      </c>
      <c r="I101" s="57">
        <f>SanFrancisco!$E$23*10^3</f>
        <v>0</v>
      </c>
      <c r="J101" s="57">
        <f>Baltimore!$E$23*10^3</f>
        <v>0</v>
      </c>
      <c r="K101" s="57">
        <f>Albuquerque!$E$23*10^3</f>
        <v>0</v>
      </c>
      <c r="L101" s="57">
        <f>Seattle!$E$23*10^3</f>
        <v>0</v>
      </c>
      <c r="M101" s="57">
        <f>Chicago!$E$23*10^3</f>
        <v>0</v>
      </c>
      <c r="N101" s="57">
        <f>Boulder!$E$23*10^3</f>
        <v>0</v>
      </c>
      <c r="O101" s="57">
        <f>Minneapolis!$E$23*10^3</f>
        <v>0</v>
      </c>
      <c r="P101" s="57">
        <f>Helena!$E$23*10^3</f>
        <v>0</v>
      </c>
      <c r="Q101" s="57">
        <f>Duluth!$E$23*10^3</f>
        <v>0</v>
      </c>
      <c r="R101" s="57">
        <f>Fairbanks!$E$23*10^3</f>
        <v>0</v>
      </c>
    </row>
    <row r="102" spans="1:18">
      <c r="A102" s="51"/>
      <c r="B102" s="55" t="s">
        <v>88</v>
      </c>
      <c r="C102" s="57">
        <f>Miami!$E$24*10^3</f>
        <v>0</v>
      </c>
      <c r="D102" s="57">
        <f>Houston!$E$24*10^3</f>
        <v>0</v>
      </c>
      <c r="E102" s="57">
        <f>Phoenix!$E$24*10^3</f>
        <v>0</v>
      </c>
      <c r="F102" s="57">
        <f>Atlanta!$E$24*10^3</f>
        <v>0</v>
      </c>
      <c r="G102" s="57">
        <f>LosAngeles!$E$24*10^3</f>
        <v>0</v>
      </c>
      <c r="H102" s="57">
        <f>LasVegas!$E$24*10^3</f>
        <v>0</v>
      </c>
      <c r="I102" s="57">
        <f>SanFrancisco!$E$24*10^3</f>
        <v>0</v>
      </c>
      <c r="J102" s="57">
        <f>Baltimore!$E$24*10^3</f>
        <v>0</v>
      </c>
      <c r="K102" s="57">
        <f>Albuquerque!$E$24*10^3</f>
        <v>0</v>
      </c>
      <c r="L102" s="57">
        <f>Seattle!$E$24*10^3</f>
        <v>0</v>
      </c>
      <c r="M102" s="57">
        <f>Chicago!$E$24*10^3</f>
        <v>0</v>
      </c>
      <c r="N102" s="57">
        <f>Boulder!$E$24*10^3</f>
        <v>0</v>
      </c>
      <c r="O102" s="57">
        <f>Minneapolis!$E$24*10^3</f>
        <v>0</v>
      </c>
      <c r="P102" s="57">
        <f>Helena!$E$24*10^3</f>
        <v>0</v>
      </c>
      <c r="Q102" s="57">
        <f>Duluth!$E$24*10^3</f>
        <v>0</v>
      </c>
      <c r="R102" s="57">
        <f>Fairbanks!$E$24*10^3</f>
        <v>0</v>
      </c>
    </row>
    <row r="103" spans="1:18">
      <c r="A103" s="51"/>
      <c r="B103" s="55" t="s">
        <v>89</v>
      </c>
      <c r="C103" s="57">
        <f>Miami!$E$25*10^3</f>
        <v>0</v>
      </c>
      <c r="D103" s="57">
        <f>Houston!$E$25*10^3</f>
        <v>0</v>
      </c>
      <c r="E103" s="57">
        <f>Phoenix!$E$25*10^3</f>
        <v>0</v>
      </c>
      <c r="F103" s="57">
        <f>Atlanta!$E$25*10^3</f>
        <v>0</v>
      </c>
      <c r="G103" s="57">
        <f>LosAngeles!$E$25*10^3</f>
        <v>0</v>
      </c>
      <c r="H103" s="57">
        <f>LasVegas!$E$25*10^3</f>
        <v>0</v>
      </c>
      <c r="I103" s="57">
        <f>SanFrancisco!$E$25*10^3</f>
        <v>0</v>
      </c>
      <c r="J103" s="57">
        <f>Baltimore!$E$25*10^3</f>
        <v>0</v>
      </c>
      <c r="K103" s="57">
        <f>Albuquerque!$E$25*10^3</f>
        <v>0</v>
      </c>
      <c r="L103" s="57">
        <f>Seattle!$E$25*10^3</f>
        <v>0</v>
      </c>
      <c r="M103" s="57">
        <f>Chicago!$E$25*10^3</f>
        <v>0</v>
      </c>
      <c r="N103" s="57">
        <f>Boulder!$E$25*10^3</f>
        <v>0</v>
      </c>
      <c r="O103" s="57">
        <f>Minneapolis!$E$25*10^3</f>
        <v>0</v>
      </c>
      <c r="P103" s="57">
        <f>Helena!$E$25*10^3</f>
        <v>0</v>
      </c>
      <c r="Q103" s="57">
        <f>Duluth!$E$25*10^3</f>
        <v>0</v>
      </c>
      <c r="R103" s="57">
        <f>Fairbanks!$E$25*10^3</f>
        <v>0</v>
      </c>
    </row>
    <row r="104" spans="1:18">
      <c r="A104" s="51"/>
      <c r="B104" s="55" t="s">
        <v>90</v>
      </c>
      <c r="C104" s="57">
        <f>Miami!$E$26*10^3</f>
        <v>0</v>
      </c>
      <c r="D104" s="57">
        <f>Houston!$E$26*10^3</f>
        <v>0</v>
      </c>
      <c r="E104" s="57">
        <f>Phoenix!$E$26*10^3</f>
        <v>0</v>
      </c>
      <c r="F104" s="57">
        <f>Atlanta!$E$26*10^3</f>
        <v>0</v>
      </c>
      <c r="G104" s="57">
        <f>LosAngeles!$E$26*10^3</f>
        <v>0</v>
      </c>
      <c r="H104" s="57">
        <f>LasVegas!$E$26*10^3</f>
        <v>0</v>
      </c>
      <c r="I104" s="57">
        <f>SanFrancisco!$E$26*10^3</f>
        <v>0</v>
      </c>
      <c r="J104" s="57">
        <f>Baltimore!$E$26*10^3</f>
        <v>0</v>
      </c>
      <c r="K104" s="57">
        <f>Albuquerque!$E$26*10^3</f>
        <v>0</v>
      </c>
      <c r="L104" s="57">
        <f>Seattle!$E$26*10^3</f>
        <v>0</v>
      </c>
      <c r="M104" s="57">
        <f>Chicago!$E$26*10^3</f>
        <v>0</v>
      </c>
      <c r="N104" s="57">
        <f>Boulder!$E$26*10^3</f>
        <v>0</v>
      </c>
      <c r="O104" s="57">
        <f>Minneapolis!$E$26*10^3</f>
        <v>0</v>
      </c>
      <c r="P104" s="57">
        <f>Helena!$E$26*10^3</f>
        <v>0</v>
      </c>
      <c r="Q104" s="57">
        <f>Duluth!$E$26*10^3</f>
        <v>0</v>
      </c>
      <c r="R104" s="57">
        <f>Fairbanks!$E$26*10^3</f>
        <v>0</v>
      </c>
    </row>
    <row r="105" spans="1:18">
      <c r="A105" s="51"/>
      <c r="B105" s="55" t="s">
        <v>91</v>
      </c>
      <c r="C105" s="57">
        <f>Miami!$E$28*10^3</f>
        <v>0</v>
      </c>
      <c r="D105" s="57">
        <f>Houston!$E$28*10^3</f>
        <v>0</v>
      </c>
      <c r="E105" s="57">
        <f>Phoenix!$E$28*10^3</f>
        <v>0</v>
      </c>
      <c r="F105" s="57">
        <f>Atlanta!$E$28*10^3</f>
        <v>0</v>
      </c>
      <c r="G105" s="57">
        <f>LosAngeles!$E$28*10^3</f>
        <v>0</v>
      </c>
      <c r="H105" s="57">
        <f>LasVegas!$E$28*10^3</f>
        <v>0</v>
      </c>
      <c r="I105" s="57">
        <f>SanFrancisco!$E$28*10^3</f>
        <v>0</v>
      </c>
      <c r="J105" s="57">
        <f>Baltimore!$E$28*10^3</f>
        <v>0</v>
      </c>
      <c r="K105" s="57">
        <f>Albuquerque!$E$28*10^3</f>
        <v>0</v>
      </c>
      <c r="L105" s="57">
        <f>Seattle!$E$28*10^3</f>
        <v>0</v>
      </c>
      <c r="M105" s="57">
        <f>Chicago!$E$28*10^3</f>
        <v>0</v>
      </c>
      <c r="N105" s="57">
        <f>Boulder!$E$28*10^3</f>
        <v>0</v>
      </c>
      <c r="O105" s="57">
        <f>Minneapolis!$E$28*10^3</f>
        <v>0</v>
      </c>
      <c r="P105" s="57">
        <f>Helena!$E$28*10^3</f>
        <v>0</v>
      </c>
      <c r="Q105" s="57">
        <f>Duluth!$E$28*10^3</f>
        <v>0</v>
      </c>
      <c r="R105" s="57">
        <f>Fairbanks!$E$28*10^3</f>
        <v>0</v>
      </c>
    </row>
    <row r="106" spans="1:18">
      <c r="A106" s="51"/>
      <c r="B106" s="54" t="s">
        <v>253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</row>
    <row r="107" spans="1:18">
      <c r="A107" s="51"/>
      <c r="B107" s="55" t="s">
        <v>71</v>
      </c>
      <c r="C107" s="57">
        <f>Miami!$F$13*10^3</f>
        <v>0</v>
      </c>
      <c r="D107" s="57">
        <f>Houston!$F$13*10^3</f>
        <v>0</v>
      </c>
      <c r="E107" s="57">
        <f>Phoenix!$F$13*10^3</f>
        <v>0</v>
      </c>
      <c r="F107" s="57">
        <f>Atlanta!$F$13*10^3</f>
        <v>0</v>
      </c>
      <c r="G107" s="57">
        <f>LosAngeles!$F$13*10^3</f>
        <v>0</v>
      </c>
      <c r="H107" s="57">
        <f>LasVegas!$F$13*10^3</f>
        <v>0</v>
      </c>
      <c r="I107" s="57">
        <f>SanFrancisco!$F$13*10^3</f>
        <v>0</v>
      </c>
      <c r="J107" s="57">
        <f>Baltimore!$F$13*10^3</f>
        <v>0</v>
      </c>
      <c r="K107" s="57">
        <f>Albuquerque!$F$13*10^3</f>
        <v>0</v>
      </c>
      <c r="L107" s="57">
        <f>Seattle!$F$13*10^3</f>
        <v>0</v>
      </c>
      <c r="M107" s="57">
        <f>Chicago!$F$13*10^3</f>
        <v>0</v>
      </c>
      <c r="N107" s="57">
        <f>Boulder!$F$13*10^3</f>
        <v>0</v>
      </c>
      <c r="O107" s="57">
        <f>Minneapolis!$F$13*10^3</f>
        <v>0</v>
      </c>
      <c r="P107" s="57">
        <f>Helena!$F$13*10^3</f>
        <v>0</v>
      </c>
      <c r="Q107" s="57">
        <f>Duluth!$F$13*10^3</f>
        <v>0</v>
      </c>
      <c r="R107" s="57">
        <f>Fairbanks!$F$13*10^3</f>
        <v>0</v>
      </c>
    </row>
    <row r="108" spans="1:18">
      <c r="A108" s="51"/>
      <c r="B108" s="55" t="s">
        <v>72</v>
      </c>
      <c r="C108" s="57">
        <f>Miami!$F$14*10^3</f>
        <v>0</v>
      </c>
      <c r="D108" s="57">
        <f>Houston!$F$14*10^3</f>
        <v>0</v>
      </c>
      <c r="E108" s="57">
        <f>Phoenix!$F$14*10^3</f>
        <v>0</v>
      </c>
      <c r="F108" s="57">
        <f>Atlanta!$F$14*10^3</f>
        <v>0</v>
      </c>
      <c r="G108" s="57">
        <f>LosAngeles!$F$14*10^3</f>
        <v>0</v>
      </c>
      <c r="H108" s="57">
        <f>LasVegas!$F$14*10^3</f>
        <v>0</v>
      </c>
      <c r="I108" s="57">
        <f>SanFrancisco!$F$14*10^3</f>
        <v>0</v>
      </c>
      <c r="J108" s="57">
        <f>Baltimore!$F$14*10^3</f>
        <v>0</v>
      </c>
      <c r="K108" s="57">
        <f>Albuquerque!$F$14*10^3</f>
        <v>0</v>
      </c>
      <c r="L108" s="57">
        <f>Seattle!$F$14*10^3</f>
        <v>0</v>
      </c>
      <c r="M108" s="57">
        <f>Chicago!$F$14*10^3</f>
        <v>0</v>
      </c>
      <c r="N108" s="57">
        <f>Boulder!$F$14*10^3</f>
        <v>0</v>
      </c>
      <c r="O108" s="57">
        <f>Minneapolis!$F$14*10^3</f>
        <v>0</v>
      </c>
      <c r="P108" s="57">
        <f>Helena!$F$14*10^3</f>
        <v>0</v>
      </c>
      <c r="Q108" s="57">
        <f>Duluth!$F$14*10^3</f>
        <v>0</v>
      </c>
      <c r="R108" s="57">
        <f>Fairbanks!$F$14*10^3</f>
        <v>0</v>
      </c>
    </row>
    <row r="109" spans="1:18">
      <c r="A109" s="51"/>
      <c r="B109" s="55" t="s">
        <v>80</v>
      </c>
      <c r="C109" s="57">
        <f>Miami!$F$15*10^3</f>
        <v>0</v>
      </c>
      <c r="D109" s="57">
        <f>Houston!$F$15*10^3</f>
        <v>0</v>
      </c>
      <c r="E109" s="57">
        <f>Phoenix!$F$15*10^3</f>
        <v>0</v>
      </c>
      <c r="F109" s="57">
        <f>Atlanta!$F$15*10^3</f>
        <v>0</v>
      </c>
      <c r="G109" s="57">
        <f>LosAngeles!$F$15*10^3</f>
        <v>0</v>
      </c>
      <c r="H109" s="57">
        <f>LasVegas!$F$15*10^3</f>
        <v>0</v>
      </c>
      <c r="I109" s="57">
        <f>SanFrancisco!$F$15*10^3</f>
        <v>0</v>
      </c>
      <c r="J109" s="57">
        <f>Baltimore!$F$15*10^3</f>
        <v>0</v>
      </c>
      <c r="K109" s="57">
        <f>Albuquerque!$F$15*10^3</f>
        <v>0</v>
      </c>
      <c r="L109" s="57">
        <f>Seattle!$F$15*10^3</f>
        <v>0</v>
      </c>
      <c r="M109" s="57">
        <f>Chicago!$F$15*10^3</f>
        <v>0</v>
      </c>
      <c r="N109" s="57">
        <f>Boulder!$F$15*10^3</f>
        <v>0</v>
      </c>
      <c r="O109" s="57">
        <f>Minneapolis!$F$15*10^3</f>
        <v>0</v>
      </c>
      <c r="P109" s="57">
        <f>Helena!$F$15*10^3</f>
        <v>0</v>
      </c>
      <c r="Q109" s="57">
        <f>Duluth!$F$15*10^3</f>
        <v>0</v>
      </c>
      <c r="R109" s="57">
        <f>Fairbanks!$F$15*10^3</f>
        <v>0</v>
      </c>
    </row>
    <row r="110" spans="1:18">
      <c r="A110" s="51"/>
      <c r="B110" s="55" t="s">
        <v>81</v>
      </c>
      <c r="C110" s="57">
        <f>Miami!$F$16*10^3</f>
        <v>0</v>
      </c>
      <c r="D110" s="57">
        <f>Houston!$F$16*10^3</f>
        <v>0</v>
      </c>
      <c r="E110" s="57">
        <f>Phoenix!$F$16*10^3</f>
        <v>0</v>
      </c>
      <c r="F110" s="57">
        <f>Atlanta!$F$16*10^3</f>
        <v>0</v>
      </c>
      <c r="G110" s="57">
        <f>LosAngeles!$F$16*10^3</f>
        <v>0</v>
      </c>
      <c r="H110" s="57">
        <f>LasVegas!$F$16*10^3</f>
        <v>0</v>
      </c>
      <c r="I110" s="57">
        <f>SanFrancisco!$F$16*10^3</f>
        <v>0</v>
      </c>
      <c r="J110" s="57">
        <f>Baltimore!$F$16*10^3</f>
        <v>0</v>
      </c>
      <c r="K110" s="57">
        <f>Albuquerque!$F$16*10^3</f>
        <v>0</v>
      </c>
      <c r="L110" s="57">
        <f>Seattle!$F$16*10^3</f>
        <v>0</v>
      </c>
      <c r="M110" s="57">
        <f>Chicago!$F$16*10^3</f>
        <v>0</v>
      </c>
      <c r="N110" s="57">
        <f>Boulder!$F$16*10^3</f>
        <v>0</v>
      </c>
      <c r="O110" s="57">
        <f>Minneapolis!$F$16*10^3</f>
        <v>0</v>
      </c>
      <c r="P110" s="57">
        <f>Helena!$F$16*10^3</f>
        <v>0</v>
      </c>
      <c r="Q110" s="57">
        <f>Duluth!$F$16*10^3</f>
        <v>0</v>
      </c>
      <c r="R110" s="57">
        <f>Fairbanks!$F$16*10^3</f>
        <v>0</v>
      </c>
    </row>
    <row r="111" spans="1:18">
      <c r="A111" s="51"/>
      <c r="B111" s="55" t="s">
        <v>82</v>
      </c>
      <c r="C111" s="57">
        <f>Miami!$F$17*10^3</f>
        <v>0</v>
      </c>
      <c r="D111" s="57">
        <f>Houston!$F$17*10^3</f>
        <v>0</v>
      </c>
      <c r="E111" s="57">
        <f>Phoenix!$F$17*10^3</f>
        <v>0</v>
      </c>
      <c r="F111" s="57">
        <f>Atlanta!$F$17*10^3</f>
        <v>0</v>
      </c>
      <c r="G111" s="57">
        <f>LosAngeles!$F$17*10^3</f>
        <v>0</v>
      </c>
      <c r="H111" s="57">
        <f>LasVegas!$F$17*10^3</f>
        <v>0</v>
      </c>
      <c r="I111" s="57">
        <f>SanFrancisco!$F$17*10^3</f>
        <v>0</v>
      </c>
      <c r="J111" s="57">
        <f>Baltimore!$F$17*10^3</f>
        <v>0</v>
      </c>
      <c r="K111" s="57">
        <f>Albuquerque!$F$17*10^3</f>
        <v>0</v>
      </c>
      <c r="L111" s="57">
        <f>Seattle!$F$17*10^3</f>
        <v>0</v>
      </c>
      <c r="M111" s="57">
        <f>Chicago!$F$17*10^3</f>
        <v>0</v>
      </c>
      <c r="N111" s="57">
        <f>Boulder!$F$17*10^3</f>
        <v>0</v>
      </c>
      <c r="O111" s="57">
        <f>Minneapolis!$F$17*10^3</f>
        <v>0</v>
      </c>
      <c r="P111" s="57">
        <f>Helena!$F$17*10^3</f>
        <v>0</v>
      </c>
      <c r="Q111" s="57">
        <f>Duluth!$F$17*10^3</f>
        <v>0</v>
      </c>
      <c r="R111" s="57">
        <f>Fairbanks!$F$17*10^3</f>
        <v>0</v>
      </c>
    </row>
    <row r="112" spans="1:18">
      <c r="A112" s="51"/>
      <c r="B112" s="55" t="s">
        <v>83</v>
      </c>
      <c r="C112" s="57">
        <f>Miami!$F$18*10^3</f>
        <v>0</v>
      </c>
      <c r="D112" s="57">
        <f>Houston!$F$18*10^3</f>
        <v>0</v>
      </c>
      <c r="E112" s="57">
        <f>Phoenix!$F$18*10^3</f>
        <v>0</v>
      </c>
      <c r="F112" s="57">
        <f>Atlanta!$F$18*10^3</f>
        <v>0</v>
      </c>
      <c r="G112" s="57">
        <f>LosAngeles!$F$18*10^3</f>
        <v>0</v>
      </c>
      <c r="H112" s="57">
        <f>LasVegas!$F$18*10^3</f>
        <v>0</v>
      </c>
      <c r="I112" s="57">
        <f>SanFrancisco!$F$18*10^3</f>
        <v>0</v>
      </c>
      <c r="J112" s="57">
        <f>Baltimore!$F$18*10^3</f>
        <v>0</v>
      </c>
      <c r="K112" s="57">
        <f>Albuquerque!$F$18*10^3</f>
        <v>0</v>
      </c>
      <c r="L112" s="57">
        <f>Seattle!$F$18*10^3</f>
        <v>0</v>
      </c>
      <c r="M112" s="57">
        <f>Chicago!$F$18*10^3</f>
        <v>0</v>
      </c>
      <c r="N112" s="57">
        <f>Boulder!$F$18*10^3</f>
        <v>0</v>
      </c>
      <c r="O112" s="57">
        <f>Minneapolis!$F$18*10^3</f>
        <v>0</v>
      </c>
      <c r="P112" s="57">
        <f>Helena!$F$18*10^3</f>
        <v>0</v>
      </c>
      <c r="Q112" s="57">
        <f>Duluth!$F$18*10^3</f>
        <v>0</v>
      </c>
      <c r="R112" s="57">
        <f>Fairbanks!$F$18*10^3</f>
        <v>0</v>
      </c>
    </row>
    <row r="113" spans="1:18">
      <c r="A113" s="51"/>
      <c r="B113" s="55" t="s">
        <v>84</v>
      </c>
      <c r="C113" s="57">
        <f>Miami!$F$19*10^3</f>
        <v>0</v>
      </c>
      <c r="D113" s="57">
        <f>Houston!$F$19*10^3</f>
        <v>0</v>
      </c>
      <c r="E113" s="57">
        <f>Phoenix!$F$19*10^3</f>
        <v>0</v>
      </c>
      <c r="F113" s="57">
        <f>Atlanta!$F$19*10^3</f>
        <v>0</v>
      </c>
      <c r="G113" s="57">
        <f>LosAngeles!$F$19*10^3</f>
        <v>0</v>
      </c>
      <c r="H113" s="57">
        <f>LasVegas!$F$19*10^3</f>
        <v>0</v>
      </c>
      <c r="I113" s="57">
        <f>SanFrancisco!$F$19*10^3</f>
        <v>0</v>
      </c>
      <c r="J113" s="57">
        <f>Baltimore!$F$19*10^3</f>
        <v>0</v>
      </c>
      <c r="K113" s="57">
        <f>Albuquerque!$F$19*10^3</f>
        <v>0</v>
      </c>
      <c r="L113" s="57">
        <f>Seattle!$F$19*10^3</f>
        <v>0</v>
      </c>
      <c r="M113" s="57">
        <f>Chicago!$F$19*10^3</f>
        <v>0</v>
      </c>
      <c r="N113" s="57">
        <f>Boulder!$F$19*10^3</f>
        <v>0</v>
      </c>
      <c r="O113" s="57">
        <f>Minneapolis!$F$19*10^3</f>
        <v>0</v>
      </c>
      <c r="P113" s="57">
        <f>Helena!$F$19*10^3</f>
        <v>0</v>
      </c>
      <c r="Q113" s="57">
        <f>Duluth!$F$19*10^3</f>
        <v>0</v>
      </c>
      <c r="R113" s="57">
        <f>Fairbanks!$F$19*10^3</f>
        <v>0</v>
      </c>
    </row>
    <row r="114" spans="1:18">
      <c r="A114" s="51"/>
      <c r="B114" s="55" t="s">
        <v>85</v>
      </c>
      <c r="C114" s="57">
        <f>Miami!$F$20*10^3</f>
        <v>0</v>
      </c>
      <c r="D114" s="57">
        <f>Houston!$F$20*10^3</f>
        <v>0</v>
      </c>
      <c r="E114" s="57">
        <f>Phoenix!$F$20*10^3</f>
        <v>0</v>
      </c>
      <c r="F114" s="57">
        <f>Atlanta!$F$20*10^3</f>
        <v>0</v>
      </c>
      <c r="G114" s="57">
        <f>LosAngeles!$F$20*10^3</f>
        <v>0</v>
      </c>
      <c r="H114" s="57">
        <f>LasVegas!$F$20*10^3</f>
        <v>0</v>
      </c>
      <c r="I114" s="57">
        <f>SanFrancisco!$F$20*10^3</f>
        <v>0</v>
      </c>
      <c r="J114" s="57">
        <f>Baltimore!$F$20*10^3</f>
        <v>0</v>
      </c>
      <c r="K114" s="57">
        <f>Albuquerque!$F$20*10^3</f>
        <v>0</v>
      </c>
      <c r="L114" s="57">
        <f>Seattle!$F$20*10^3</f>
        <v>0</v>
      </c>
      <c r="M114" s="57">
        <f>Chicago!$F$20*10^3</f>
        <v>0</v>
      </c>
      <c r="N114" s="57">
        <f>Boulder!$F$20*10^3</f>
        <v>0</v>
      </c>
      <c r="O114" s="57">
        <f>Minneapolis!$F$20*10^3</f>
        <v>0</v>
      </c>
      <c r="P114" s="57">
        <f>Helena!$F$20*10^3</f>
        <v>0</v>
      </c>
      <c r="Q114" s="57">
        <f>Duluth!$F$20*10^3</f>
        <v>0</v>
      </c>
      <c r="R114" s="57">
        <f>Fairbanks!$F$20*10^3</f>
        <v>0</v>
      </c>
    </row>
    <row r="115" spans="1:18">
      <c r="A115" s="51"/>
      <c r="B115" s="55" t="s">
        <v>86</v>
      </c>
      <c r="C115" s="57">
        <f>Miami!$F$21*10^3</f>
        <v>0</v>
      </c>
      <c r="D115" s="57">
        <f>Houston!$F$21*10^3</f>
        <v>0</v>
      </c>
      <c r="E115" s="57">
        <f>Phoenix!$F$21*10^3</f>
        <v>0</v>
      </c>
      <c r="F115" s="57">
        <f>Atlanta!$F$21*10^3</f>
        <v>0</v>
      </c>
      <c r="G115" s="57">
        <f>LosAngeles!$F$21*10^3</f>
        <v>0</v>
      </c>
      <c r="H115" s="57">
        <f>LasVegas!$F$21*10^3</f>
        <v>0</v>
      </c>
      <c r="I115" s="57">
        <f>SanFrancisco!$F$21*10^3</f>
        <v>0</v>
      </c>
      <c r="J115" s="57">
        <f>Baltimore!$F$21*10^3</f>
        <v>0</v>
      </c>
      <c r="K115" s="57">
        <f>Albuquerque!$F$21*10^3</f>
        <v>0</v>
      </c>
      <c r="L115" s="57">
        <f>Seattle!$F$21*10^3</f>
        <v>0</v>
      </c>
      <c r="M115" s="57">
        <f>Chicago!$F$21*10^3</f>
        <v>0</v>
      </c>
      <c r="N115" s="57">
        <f>Boulder!$F$21*10^3</f>
        <v>0</v>
      </c>
      <c r="O115" s="57">
        <f>Minneapolis!$F$21*10^3</f>
        <v>0</v>
      </c>
      <c r="P115" s="57">
        <f>Helena!$F$21*10^3</f>
        <v>0</v>
      </c>
      <c r="Q115" s="57">
        <f>Duluth!$F$21*10^3</f>
        <v>0</v>
      </c>
      <c r="R115" s="57">
        <f>Fairbanks!$F$21*10^3</f>
        <v>0</v>
      </c>
    </row>
    <row r="116" spans="1:18">
      <c r="A116" s="51"/>
      <c r="B116" s="55" t="s">
        <v>87</v>
      </c>
      <c r="C116" s="57">
        <f>Miami!$F$22*10^3</f>
        <v>0</v>
      </c>
      <c r="D116" s="57">
        <f>Houston!$F$22*10^3</f>
        <v>0</v>
      </c>
      <c r="E116" s="57">
        <f>Phoenix!$F$22*10^3</f>
        <v>0</v>
      </c>
      <c r="F116" s="57">
        <f>Atlanta!$F$22*10^3</f>
        <v>0</v>
      </c>
      <c r="G116" s="57">
        <f>LosAngeles!$F$22*10^3</f>
        <v>0</v>
      </c>
      <c r="H116" s="57">
        <f>LasVegas!$F$22*10^3</f>
        <v>0</v>
      </c>
      <c r="I116" s="57">
        <f>SanFrancisco!$F$22*10^3</f>
        <v>0</v>
      </c>
      <c r="J116" s="57">
        <f>Baltimore!$F$22*10^3</f>
        <v>0</v>
      </c>
      <c r="K116" s="57">
        <f>Albuquerque!$F$22*10^3</f>
        <v>0</v>
      </c>
      <c r="L116" s="57">
        <f>Seattle!$F$22*10^3</f>
        <v>0</v>
      </c>
      <c r="M116" s="57">
        <f>Chicago!$F$22*10^3</f>
        <v>0</v>
      </c>
      <c r="N116" s="57">
        <f>Boulder!$F$22*10^3</f>
        <v>0</v>
      </c>
      <c r="O116" s="57">
        <f>Minneapolis!$F$22*10^3</f>
        <v>0</v>
      </c>
      <c r="P116" s="57">
        <f>Helena!$F$22*10^3</f>
        <v>0</v>
      </c>
      <c r="Q116" s="57">
        <f>Duluth!$F$22*10^3</f>
        <v>0</v>
      </c>
      <c r="R116" s="57">
        <f>Fairbanks!$F$22*10^3</f>
        <v>0</v>
      </c>
    </row>
    <row r="117" spans="1:18">
      <c r="A117" s="51"/>
      <c r="B117" s="55" t="s">
        <v>66</v>
      </c>
      <c r="C117" s="57">
        <f>Miami!$F$23*10^3</f>
        <v>0</v>
      </c>
      <c r="D117" s="57">
        <f>Houston!$F$23*10^3</f>
        <v>0</v>
      </c>
      <c r="E117" s="57">
        <f>Phoenix!$F$23*10^3</f>
        <v>0</v>
      </c>
      <c r="F117" s="57">
        <f>Atlanta!$F$23*10^3</f>
        <v>0</v>
      </c>
      <c r="G117" s="57">
        <f>LosAngeles!$F$23*10^3</f>
        <v>0</v>
      </c>
      <c r="H117" s="57">
        <f>LasVegas!$F$23*10^3</f>
        <v>0</v>
      </c>
      <c r="I117" s="57">
        <f>SanFrancisco!$F$23*10^3</f>
        <v>0</v>
      </c>
      <c r="J117" s="57">
        <f>Baltimore!$F$23*10^3</f>
        <v>0</v>
      </c>
      <c r="K117" s="57">
        <f>Albuquerque!$F$23*10^3</f>
        <v>0</v>
      </c>
      <c r="L117" s="57">
        <f>Seattle!$F$23*10^3</f>
        <v>0</v>
      </c>
      <c r="M117" s="57">
        <f>Chicago!$F$23*10^3</f>
        <v>0</v>
      </c>
      <c r="N117" s="57">
        <f>Boulder!$F$23*10^3</f>
        <v>0</v>
      </c>
      <c r="O117" s="57">
        <f>Minneapolis!$F$23*10^3</f>
        <v>0</v>
      </c>
      <c r="P117" s="57">
        <f>Helena!$F$23*10^3</f>
        <v>0</v>
      </c>
      <c r="Q117" s="57">
        <f>Duluth!$F$23*10^3</f>
        <v>0</v>
      </c>
      <c r="R117" s="57">
        <f>Fairbanks!$F$23*10^3</f>
        <v>0</v>
      </c>
    </row>
    <row r="118" spans="1:18">
      <c r="A118" s="51"/>
      <c r="B118" s="55" t="s">
        <v>88</v>
      </c>
      <c r="C118" s="57">
        <f>Miami!$F$24*10^3</f>
        <v>0</v>
      </c>
      <c r="D118" s="57">
        <f>Houston!$F$24*10^3</f>
        <v>0</v>
      </c>
      <c r="E118" s="57">
        <f>Phoenix!$F$24*10^3</f>
        <v>0</v>
      </c>
      <c r="F118" s="57">
        <f>Atlanta!$F$24*10^3</f>
        <v>0</v>
      </c>
      <c r="G118" s="57">
        <f>LosAngeles!$F$24*10^3</f>
        <v>0</v>
      </c>
      <c r="H118" s="57">
        <f>LasVegas!$F$24*10^3</f>
        <v>0</v>
      </c>
      <c r="I118" s="57">
        <f>SanFrancisco!$F$24*10^3</f>
        <v>0</v>
      </c>
      <c r="J118" s="57">
        <f>Baltimore!$F$24*10^3</f>
        <v>0</v>
      </c>
      <c r="K118" s="57">
        <f>Albuquerque!$F$24*10^3</f>
        <v>0</v>
      </c>
      <c r="L118" s="57">
        <f>Seattle!$F$24*10^3</f>
        <v>0</v>
      </c>
      <c r="M118" s="57">
        <f>Chicago!$F$24*10^3</f>
        <v>0</v>
      </c>
      <c r="N118" s="57">
        <f>Boulder!$F$24*10^3</f>
        <v>0</v>
      </c>
      <c r="O118" s="57">
        <f>Minneapolis!$F$24*10^3</f>
        <v>0</v>
      </c>
      <c r="P118" s="57">
        <f>Helena!$F$24*10^3</f>
        <v>0</v>
      </c>
      <c r="Q118" s="57">
        <f>Duluth!$F$24*10^3</f>
        <v>0</v>
      </c>
      <c r="R118" s="57">
        <f>Fairbanks!$F$24*10^3</f>
        <v>0</v>
      </c>
    </row>
    <row r="119" spans="1:18">
      <c r="A119" s="51"/>
      <c r="B119" s="55" t="s">
        <v>89</v>
      </c>
      <c r="C119" s="57">
        <f>Miami!$F$25*10^3</f>
        <v>0</v>
      </c>
      <c r="D119" s="57">
        <f>Houston!$F$25*10^3</f>
        <v>0</v>
      </c>
      <c r="E119" s="57">
        <f>Phoenix!$F$25*10^3</f>
        <v>0</v>
      </c>
      <c r="F119" s="57">
        <f>Atlanta!$F$25*10^3</f>
        <v>0</v>
      </c>
      <c r="G119" s="57">
        <f>LosAngeles!$F$25*10^3</f>
        <v>0</v>
      </c>
      <c r="H119" s="57">
        <f>LasVegas!$F$25*10^3</f>
        <v>0</v>
      </c>
      <c r="I119" s="57">
        <f>SanFrancisco!$F$25*10^3</f>
        <v>0</v>
      </c>
      <c r="J119" s="57">
        <f>Baltimore!$F$25*10^3</f>
        <v>0</v>
      </c>
      <c r="K119" s="57">
        <f>Albuquerque!$F$25*10^3</f>
        <v>0</v>
      </c>
      <c r="L119" s="57">
        <f>Seattle!$F$25*10^3</f>
        <v>0</v>
      </c>
      <c r="M119" s="57">
        <f>Chicago!$F$25*10^3</f>
        <v>0</v>
      </c>
      <c r="N119" s="57">
        <f>Boulder!$F$25*10^3</f>
        <v>0</v>
      </c>
      <c r="O119" s="57">
        <f>Minneapolis!$F$25*10^3</f>
        <v>0</v>
      </c>
      <c r="P119" s="57">
        <f>Helena!$F$25*10^3</f>
        <v>0</v>
      </c>
      <c r="Q119" s="57">
        <f>Duluth!$F$25*10^3</f>
        <v>0</v>
      </c>
      <c r="R119" s="57">
        <f>Fairbanks!$F$25*10^3</f>
        <v>0</v>
      </c>
    </row>
    <row r="120" spans="1:18">
      <c r="A120" s="51"/>
      <c r="B120" s="55" t="s">
        <v>90</v>
      </c>
      <c r="C120" s="57">
        <f>Miami!$F$26*10^3</f>
        <v>0</v>
      </c>
      <c r="D120" s="57">
        <f>Houston!$F$26*10^3</f>
        <v>0</v>
      </c>
      <c r="E120" s="57">
        <f>Phoenix!$F$26*10^3</f>
        <v>0</v>
      </c>
      <c r="F120" s="57">
        <f>Atlanta!$F$26*10^3</f>
        <v>0</v>
      </c>
      <c r="G120" s="57">
        <f>LosAngeles!$F$26*10^3</f>
        <v>0</v>
      </c>
      <c r="H120" s="57">
        <f>LasVegas!$F$26*10^3</f>
        <v>0</v>
      </c>
      <c r="I120" s="57">
        <f>SanFrancisco!$F$26*10^3</f>
        <v>0</v>
      </c>
      <c r="J120" s="57">
        <f>Baltimore!$F$26*10^3</f>
        <v>0</v>
      </c>
      <c r="K120" s="57">
        <f>Albuquerque!$F$26*10^3</f>
        <v>0</v>
      </c>
      <c r="L120" s="57">
        <f>Seattle!$F$26*10^3</f>
        <v>0</v>
      </c>
      <c r="M120" s="57">
        <f>Chicago!$F$26*10^3</f>
        <v>0</v>
      </c>
      <c r="N120" s="57">
        <f>Boulder!$F$26*10^3</f>
        <v>0</v>
      </c>
      <c r="O120" s="57">
        <f>Minneapolis!$F$26*10^3</f>
        <v>0</v>
      </c>
      <c r="P120" s="57">
        <f>Helena!$F$26*10^3</f>
        <v>0</v>
      </c>
      <c r="Q120" s="57">
        <f>Duluth!$F$26*10^3</f>
        <v>0</v>
      </c>
      <c r="R120" s="57">
        <f>Fairbanks!$F$26*10^3</f>
        <v>0</v>
      </c>
    </row>
    <row r="121" spans="1:18">
      <c r="A121" s="51"/>
      <c r="B121" s="55" t="s">
        <v>91</v>
      </c>
      <c r="C121" s="57">
        <f>Miami!$F$28*10^3</f>
        <v>0</v>
      </c>
      <c r="D121" s="57">
        <f>Houston!$F$28*10^3</f>
        <v>0</v>
      </c>
      <c r="E121" s="57">
        <f>Phoenix!$F$28*10^3</f>
        <v>0</v>
      </c>
      <c r="F121" s="57">
        <f>Atlanta!$F$28*10^3</f>
        <v>0</v>
      </c>
      <c r="G121" s="57">
        <f>LosAngeles!$F$28*10^3</f>
        <v>0</v>
      </c>
      <c r="H121" s="57">
        <f>LasVegas!$F$28*10^3</f>
        <v>0</v>
      </c>
      <c r="I121" s="57">
        <f>SanFrancisco!$F$28*10^3</f>
        <v>0</v>
      </c>
      <c r="J121" s="57">
        <f>Baltimore!$F$28*10^3</f>
        <v>0</v>
      </c>
      <c r="K121" s="57">
        <f>Albuquerque!$F$28*10^3</f>
        <v>0</v>
      </c>
      <c r="L121" s="57">
        <f>Seattle!$F$28*10^3</f>
        <v>0</v>
      </c>
      <c r="M121" s="57">
        <f>Chicago!$F$28*10^3</f>
        <v>0</v>
      </c>
      <c r="N121" s="57">
        <f>Boulder!$F$28*10^3</f>
        <v>0</v>
      </c>
      <c r="O121" s="57">
        <f>Minneapolis!$F$28*10^3</f>
        <v>0</v>
      </c>
      <c r="P121" s="57">
        <f>Helena!$F$28*10^3</f>
        <v>0</v>
      </c>
      <c r="Q121" s="57">
        <f>Duluth!$F$28*10^3</f>
        <v>0</v>
      </c>
      <c r="R121" s="57">
        <f>Fairbanks!$F$28*10^3</f>
        <v>0</v>
      </c>
    </row>
    <row r="122" spans="1:18">
      <c r="A122" s="51"/>
      <c r="B122" s="54" t="s">
        <v>254</v>
      </c>
      <c r="C122" s="78">
        <f>Miami!$B$2*10^3</f>
        <v>2230040</v>
      </c>
      <c r="D122" s="78">
        <f>Houston!$B$2*10^3</f>
        <v>2363580</v>
      </c>
      <c r="E122" s="78">
        <f>Phoenix!$B$2*10^3</f>
        <v>2285680</v>
      </c>
      <c r="F122" s="78">
        <f>Atlanta!$B$2*10^3</f>
        <v>2297110</v>
      </c>
      <c r="G122" s="78">
        <f>LosAngeles!$B$2*10^3</f>
        <v>1852500</v>
      </c>
      <c r="H122" s="78">
        <f>LasVegas!$B$2*10^3</f>
        <v>2115380</v>
      </c>
      <c r="I122" s="78">
        <f>SanFrancisco!$B$2*10^3</f>
        <v>2152710</v>
      </c>
      <c r="J122" s="78">
        <f>Baltimore!$B$2*10^3</f>
        <v>2555380</v>
      </c>
      <c r="K122" s="78">
        <f>Albuquerque!$B$2*10^3</f>
        <v>2169960</v>
      </c>
      <c r="L122" s="78">
        <f>Seattle!$B$2*10^3</f>
        <v>2374610</v>
      </c>
      <c r="M122" s="78">
        <f>Chicago!$B$2*10^3</f>
        <v>2694130</v>
      </c>
      <c r="N122" s="78">
        <f>Boulder!$B$2*10^3</f>
        <v>2318770</v>
      </c>
      <c r="O122" s="78">
        <f>Minneapolis!$B$2*10^3</f>
        <v>3052570</v>
      </c>
      <c r="P122" s="78">
        <f>Helena!$B$2*10^3</f>
        <v>2688610</v>
      </c>
      <c r="Q122" s="78">
        <f>Duluth!$B$2*10^3</f>
        <v>3199540</v>
      </c>
      <c r="R122" s="78">
        <f>Fairbanks!$B$2*10^3</f>
        <v>4342710</v>
      </c>
    </row>
    <row r="123" spans="1:18">
      <c r="A123" s="54" t="s">
        <v>92</v>
      </c>
      <c r="B123" s="48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pans="1:18">
      <c r="A124" s="51"/>
      <c r="B124" s="54" t="s">
        <v>260</v>
      </c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pans="1:18">
      <c r="A125" s="51"/>
      <c r="B125" s="55" t="s">
        <v>164</v>
      </c>
      <c r="C125" s="79">
        <f>(Miami!$B$13*10^3)/Miami!$B$8</f>
        <v>0</v>
      </c>
      <c r="D125" s="79">
        <f>(Houston!$B$13*10^3)/Houston!$B$8</f>
        <v>0</v>
      </c>
      <c r="E125" s="79">
        <f>(Phoenix!$B$13*10^3)/Phoenix!$B$8</f>
        <v>0</v>
      </c>
      <c r="F125" s="79">
        <f>(Atlanta!$B$13*10^3)/Atlanta!$B$8</f>
        <v>0</v>
      </c>
      <c r="G125" s="79">
        <f>(LosAngeles!$B$13*10^3)/LosAngeles!$B$8</f>
        <v>0</v>
      </c>
      <c r="H125" s="79">
        <f>(LasVegas!$B$13*10^3)/LasVegas!$B$8</f>
        <v>0</v>
      </c>
      <c r="I125" s="79">
        <f>(SanFrancisco!$B$13*10^3)/SanFrancisco!$B$8</f>
        <v>0</v>
      </c>
      <c r="J125" s="79">
        <f>(Baltimore!$B$13*10^3)/Baltimore!$B$8</f>
        <v>0</v>
      </c>
      <c r="K125" s="79">
        <f>(Albuquerque!$B$13*10^3)/Albuquerque!$B$8</f>
        <v>0</v>
      </c>
      <c r="L125" s="79">
        <f>(Seattle!$B$13*10^3)/Seattle!$B$8</f>
        <v>0</v>
      </c>
      <c r="M125" s="79">
        <f>(Chicago!$B$13*10^3)/Chicago!$B$8</f>
        <v>0</v>
      </c>
      <c r="N125" s="79">
        <f>(Boulder!$B$13*10^3)/Boulder!$B$8</f>
        <v>0</v>
      </c>
      <c r="O125" s="79">
        <f>(Minneapolis!$B$13*10^3)/Minneapolis!$B$8</f>
        <v>0</v>
      </c>
      <c r="P125" s="79">
        <f>(Helena!$B$13*10^3)/Helena!$B$8</f>
        <v>0</v>
      </c>
      <c r="Q125" s="79">
        <f>(Duluth!$B$13*10^3)/Duluth!$B$8</f>
        <v>0</v>
      </c>
      <c r="R125" s="79">
        <f>(Fairbanks!$B$13*10^3)/Fairbanks!$B$8</f>
        <v>0</v>
      </c>
    </row>
    <row r="126" spans="1:18">
      <c r="A126" s="51"/>
      <c r="B126" s="55" t="s">
        <v>163</v>
      </c>
      <c r="C126" s="79">
        <f>(Miami!$B$14*10^3)/Miami!$B$8</f>
        <v>142.93513495069439</v>
      </c>
      <c r="D126" s="79">
        <f>(Houston!$B$14*10^3)/Houston!$B$8</f>
        <v>114.82701382323839</v>
      </c>
      <c r="E126" s="79">
        <f>(Phoenix!$B$14*10^3)/Phoenix!$B$8</f>
        <v>105.30509675464003</v>
      </c>
      <c r="F126" s="79">
        <f>(Atlanta!$B$14*10^3)/Atlanta!$B$8</f>
        <v>74.42911651301938</v>
      </c>
      <c r="G126" s="79">
        <f>(LosAngeles!$B$14*10^3)/LosAngeles!$B$8</f>
        <v>47.776178748702883</v>
      </c>
      <c r="H126" s="79">
        <f>(LasVegas!$B$14*10^3)/LasVegas!$B$8</f>
        <v>69.208520750914758</v>
      </c>
      <c r="I126" s="79">
        <f>(SanFrancisco!$B$14*10^3)/SanFrancisco!$B$8</f>
        <v>25.79387779269759</v>
      </c>
      <c r="J126" s="79">
        <f>(Baltimore!$B$14*10^3)/Baltimore!$B$8</f>
        <v>65.515365732740023</v>
      </c>
      <c r="K126" s="79">
        <f>(Albuquerque!$B$14*10^3)/Albuquerque!$B$8</f>
        <v>43.388550015153982</v>
      </c>
      <c r="L126" s="79">
        <f>(Seattle!$B$14*10^3)/Seattle!$B$8</f>
        <v>20.338445543024253</v>
      </c>
      <c r="M126" s="79">
        <f>(Chicago!$B$14*10^3)/Chicago!$B$8</f>
        <v>42.714147794443811</v>
      </c>
      <c r="N126" s="79">
        <f>(Boulder!$B$14*10^3)/Boulder!$B$8</f>
        <v>29.495061408737929</v>
      </c>
      <c r="O126" s="79">
        <f>(Minneapolis!$B$14*10^3)/Minneapolis!$B$8</f>
        <v>37.373123064355234</v>
      </c>
      <c r="P126" s="79">
        <f>(Helena!$B$14*10^3)/Helena!$B$8</f>
        <v>20.539160489664184</v>
      </c>
      <c r="Q126" s="79">
        <f>(Duluth!$B$14*10^3)/Duluth!$B$8</f>
        <v>18.861183535754357</v>
      </c>
      <c r="R126" s="79">
        <f>(Fairbanks!$B$14*10^3)/Fairbanks!$B$8</f>
        <v>14.965306421473288</v>
      </c>
    </row>
    <row r="127" spans="1:18">
      <c r="A127" s="51"/>
      <c r="B127" s="55" t="s">
        <v>165</v>
      </c>
      <c r="C127" s="79">
        <f>(Miami!$B$15*10^3)/Miami!$B$8</f>
        <v>110.90905806482692</v>
      </c>
      <c r="D127" s="79">
        <f>(Houston!$B$15*10^3)/Houston!$B$8</f>
        <v>110.90905806482692</v>
      </c>
      <c r="E127" s="79">
        <f>(Phoenix!$B$15*10^3)/Phoenix!$B$8</f>
        <v>110.90905806482692</v>
      </c>
      <c r="F127" s="79">
        <f>(Atlanta!$B$15*10^3)/Atlanta!$B$8</f>
        <v>110.90905806482692</v>
      </c>
      <c r="G127" s="79">
        <f>(LosAngeles!$B$15*10^3)/LosAngeles!$B$8</f>
        <v>110.90905806482692</v>
      </c>
      <c r="H127" s="79">
        <f>(LasVegas!$B$15*10^3)/LasVegas!$B$8</f>
        <v>110.90905806482692</v>
      </c>
      <c r="I127" s="79">
        <f>(SanFrancisco!$B$15*10^3)/SanFrancisco!$B$8</f>
        <v>110.90905806482692</v>
      </c>
      <c r="J127" s="79">
        <f>(Baltimore!$B$15*10^3)/Baltimore!$B$8</f>
        <v>110.90905806482692</v>
      </c>
      <c r="K127" s="79">
        <f>(Albuquerque!$B$15*10^3)/Albuquerque!$B$8</f>
        <v>110.90905806482692</v>
      </c>
      <c r="L127" s="79">
        <f>(Seattle!$B$15*10^3)/Seattle!$B$8</f>
        <v>110.90905806482692</v>
      </c>
      <c r="M127" s="79">
        <f>(Chicago!$B$15*10^3)/Chicago!$B$8</f>
        <v>110.90905806482692</v>
      </c>
      <c r="N127" s="79">
        <f>(Boulder!$B$15*10^3)/Boulder!$B$8</f>
        <v>110.90905806482692</v>
      </c>
      <c r="O127" s="79">
        <f>(Minneapolis!$B$15*10^3)/Minneapolis!$B$8</f>
        <v>110.90905806482692</v>
      </c>
      <c r="P127" s="79">
        <f>(Helena!$B$15*10^3)/Helena!$B$8</f>
        <v>110.90905806482692</v>
      </c>
      <c r="Q127" s="79">
        <f>(Duluth!$B$15*10^3)/Duluth!$B$8</f>
        <v>110.90905806482692</v>
      </c>
      <c r="R127" s="79">
        <f>(Fairbanks!$B$15*10^3)/Fairbanks!$B$8</f>
        <v>110.90905806482692</v>
      </c>
    </row>
    <row r="128" spans="1:18">
      <c r="A128" s="51"/>
      <c r="B128" s="55" t="s">
        <v>171</v>
      </c>
      <c r="C128" s="79">
        <f>(Miami!$B$16*10^3)/Miami!$B$8</f>
        <v>5.6180113564516816</v>
      </c>
      <c r="D128" s="79">
        <f>(Houston!$B$16*10^3)/Houston!$B$8</f>
        <v>5.6160042069852825</v>
      </c>
      <c r="E128" s="79">
        <f>(Phoenix!$B$16*10^3)/Phoenix!$B$8</f>
        <v>5.6160042069852825</v>
      </c>
      <c r="F128" s="79">
        <f>(Atlanta!$B$16*10^3)/Atlanta!$B$8</f>
        <v>5.6139970575188824</v>
      </c>
      <c r="G128" s="79">
        <f>(LosAngeles!$B$16*10^3)/LosAngeles!$B$8</f>
        <v>5.6099827585860842</v>
      </c>
      <c r="H128" s="79">
        <f>(LasVegas!$B$16*10^3)/LasVegas!$B$8</f>
        <v>5.6099827585860842</v>
      </c>
      <c r="I128" s="79">
        <f>(SanFrancisco!$B$16*10^3)/SanFrancisco!$B$8</f>
        <v>5.6119899080524833</v>
      </c>
      <c r="J128" s="79">
        <f>(Baltimore!$B$16*10^3)/Baltimore!$B$8</f>
        <v>5.6079756091196851</v>
      </c>
      <c r="K128" s="79">
        <f>(Albuquerque!$B$16*10^3)/Albuquerque!$B$8</f>
        <v>5.6099827585860842</v>
      </c>
      <c r="L128" s="79">
        <f>(Seattle!$B$16*10^3)/Seattle!$B$8</f>
        <v>5.5999470112540877</v>
      </c>
      <c r="M128" s="79">
        <f>(Chicago!$B$16*10^3)/Chicago!$B$8</f>
        <v>5.6099827585860842</v>
      </c>
      <c r="N128" s="79">
        <f>(Boulder!$B$16*10^3)/Boulder!$B$8</f>
        <v>5.6059684596532851</v>
      </c>
      <c r="O128" s="79">
        <f>(Minneapolis!$B$16*10^3)/Minneapolis!$B$8</f>
        <v>5.6059684596532851</v>
      </c>
      <c r="P128" s="79">
        <f>(Helena!$B$16*10^3)/Helena!$B$8</f>
        <v>5.6039613101868859</v>
      </c>
      <c r="Q128" s="79">
        <f>(Duluth!$B$16*10^3)/Duluth!$B$8</f>
        <v>5.6019541607204868</v>
      </c>
      <c r="R128" s="79">
        <f>(Fairbanks!$B$16*10^3)/Fairbanks!$B$8</f>
        <v>5.5678326197916981</v>
      </c>
    </row>
    <row r="129" spans="1:18">
      <c r="A129" s="51"/>
      <c r="B129" s="55" t="s">
        <v>166</v>
      </c>
      <c r="C129" s="79">
        <f>(Miami!$B$17*10^3)/Miami!$B$8</f>
        <v>161.78427558965035</v>
      </c>
      <c r="D129" s="79">
        <f>(Houston!$B$17*10^3)/Houston!$B$8</f>
        <v>161.78427558965035</v>
      </c>
      <c r="E129" s="79">
        <f>(Phoenix!$B$17*10^3)/Phoenix!$B$8</f>
        <v>161.78427558965035</v>
      </c>
      <c r="F129" s="79">
        <f>(Atlanta!$B$17*10^3)/Atlanta!$B$8</f>
        <v>161.78427558965035</v>
      </c>
      <c r="G129" s="79">
        <f>(LosAngeles!$B$17*10^3)/LosAngeles!$B$8</f>
        <v>161.78427558965035</v>
      </c>
      <c r="H129" s="79">
        <f>(LasVegas!$B$17*10^3)/LasVegas!$B$8</f>
        <v>161.78427558965035</v>
      </c>
      <c r="I129" s="79">
        <f>(SanFrancisco!$B$17*10^3)/SanFrancisco!$B$8</f>
        <v>161.78427558965035</v>
      </c>
      <c r="J129" s="79">
        <f>(Baltimore!$B$17*10^3)/Baltimore!$B$8</f>
        <v>161.78427558965035</v>
      </c>
      <c r="K129" s="79">
        <f>(Albuquerque!$B$17*10^3)/Albuquerque!$B$8</f>
        <v>161.78427558965035</v>
      </c>
      <c r="L129" s="79">
        <f>(Seattle!$B$17*10^3)/Seattle!$B$8</f>
        <v>161.78427558965035</v>
      </c>
      <c r="M129" s="79">
        <f>(Chicago!$B$17*10^3)/Chicago!$B$8</f>
        <v>161.78427558965035</v>
      </c>
      <c r="N129" s="79">
        <f>(Boulder!$B$17*10^3)/Boulder!$B$8</f>
        <v>161.78427558965035</v>
      </c>
      <c r="O129" s="79">
        <f>(Minneapolis!$B$17*10^3)/Minneapolis!$B$8</f>
        <v>161.78427558965035</v>
      </c>
      <c r="P129" s="79">
        <f>(Helena!$B$17*10^3)/Helena!$B$8</f>
        <v>161.78427558965035</v>
      </c>
      <c r="Q129" s="79">
        <f>(Duluth!$B$17*10^3)/Duluth!$B$8</f>
        <v>161.78427558965035</v>
      </c>
      <c r="R129" s="79">
        <f>(Fairbanks!$B$17*10^3)/Fairbanks!$B$8</f>
        <v>161.78427558965035</v>
      </c>
    </row>
    <row r="130" spans="1:18">
      <c r="A130" s="51"/>
      <c r="B130" s="55" t="s">
        <v>172</v>
      </c>
      <c r="C130" s="79">
        <f>(Miami!$B$18*10^3)/Miami!$B$8</f>
        <v>0</v>
      </c>
      <c r="D130" s="79">
        <f>(Houston!$B$18*10^3)/Houston!$B$8</f>
        <v>0</v>
      </c>
      <c r="E130" s="79">
        <f>(Phoenix!$B$18*10^3)/Phoenix!$B$8</f>
        <v>0</v>
      </c>
      <c r="F130" s="79">
        <f>(Atlanta!$B$18*10^3)/Atlanta!$B$8</f>
        <v>0</v>
      </c>
      <c r="G130" s="79">
        <f>(LosAngeles!$B$18*10^3)/LosAngeles!$B$8</f>
        <v>0</v>
      </c>
      <c r="H130" s="79">
        <f>(LasVegas!$B$18*10^3)/LasVegas!$B$8</f>
        <v>0</v>
      </c>
      <c r="I130" s="79">
        <f>(SanFrancisco!$B$18*10^3)/SanFrancisco!$B$8</f>
        <v>0</v>
      </c>
      <c r="J130" s="79">
        <f>(Baltimore!$B$18*10^3)/Baltimore!$B$8</f>
        <v>0</v>
      </c>
      <c r="K130" s="79">
        <f>(Albuquerque!$B$18*10^3)/Albuquerque!$B$8</f>
        <v>0</v>
      </c>
      <c r="L130" s="79">
        <f>(Seattle!$B$18*10^3)/Seattle!$B$8</f>
        <v>0</v>
      </c>
      <c r="M130" s="79">
        <f>(Chicago!$B$18*10^3)/Chicago!$B$8</f>
        <v>0</v>
      </c>
      <c r="N130" s="79">
        <f>(Boulder!$B$18*10^3)/Boulder!$B$8</f>
        <v>0</v>
      </c>
      <c r="O130" s="79">
        <f>(Minneapolis!$B$18*10^3)/Minneapolis!$B$8</f>
        <v>0</v>
      </c>
      <c r="P130" s="79">
        <f>(Helena!$B$18*10^3)/Helena!$B$8</f>
        <v>0</v>
      </c>
      <c r="Q130" s="79">
        <f>(Duluth!$B$18*10^3)/Duluth!$B$8</f>
        <v>0</v>
      </c>
      <c r="R130" s="79">
        <f>(Fairbanks!$B$18*10^3)/Fairbanks!$B$8</f>
        <v>0</v>
      </c>
    </row>
    <row r="131" spans="1:18">
      <c r="A131" s="51"/>
      <c r="B131" s="55" t="s">
        <v>167</v>
      </c>
      <c r="C131" s="79">
        <f>(Miami!$B$19*10^3)/Miami!$B$8</f>
        <v>14.664234001513393</v>
      </c>
      <c r="D131" s="79">
        <f>(Houston!$B$19*10^3)/Houston!$B$8</f>
        <v>13.953703090408034</v>
      </c>
      <c r="E131" s="79">
        <f>(Phoenix!$B$19*10^3)/Phoenix!$B$8</f>
        <v>17.014606026666989</v>
      </c>
      <c r="F131" s="79">
        <f>(Atlanta!$B$19*10^3)/Atlanta!$B$8</f>
        <v>12.610920097386893</v>
      </c>
      <c r="G131" s="79">
        <f>(LosAngeles!$B$19*10^3)/LosAngeles!$B$8</f>
        <v>10.59774918258838</v>
      </c>
      <c r="H131" s="79">
        <f>(LasVegas!$B$19*10^3)/LasVegas!$B$8</f>
        <v>14.975342168805286</v>
      </c>
      <c r="I131" s="79">
        <f>(SanFrancisco!$B$19*10^3)/SanFrancisco!$B$8</f>
        <v>12.711277570706859</v>
      </c>
      <c r="J131" s="79">
        <f>(Baltimore!$B$19*10^3)/Baltimore!$B$8</f>
        <v>13.393708389282626</v>
      </c>
      <c r="K131" s="79">
        <f>(Albuquerque!$B$19*10^3)/Albuquerque!$B$8</f>
        <v>15.149964172382026</v>
      </c>
      <c r="L131" s="79">
        <f>(Seattle!$B$19*10^3)/Seattle!$B$8</f>
        <v>12.705256122307661</v>
      </c>
      <c r="M131" s="79">
        <f>(Chicago!$B$19*10^3)/Chicago!$B$8</f>
        <v>13.431844229144213</v>
      </c>
      <c r="N131" s="79">
        <f>(Boulder!$B$19*10^3)/Boulder!$B$8</f>
        <v>13.953703090408034</v>
      </c>
      <c r="O131" s="79">
        <f>(Minneapolis!$B$19*10^3)/Minneapolis!$B$8</f>
        <v>14.150403738115168</v>
      </c>
      <c r="P131" s="79">
        <f>(Helena!$B$19*10^3)/Helena!$B$8</f>
        <v>13.730909499637711</v>
      </c>
      <c r="Q131" s="79">
        <f>(Duluth!$B$19*10^3)/Duluth!$B$8</f>
        <v>14.656205403647794</v>
      </c>
      <c r="R131" s="79">
        <f>(Fairbanks!$B$19*10^3)/Fairbanks!$B$8</f>
        <v>19.318813614093401</v>
      </c>
    </row>
    <row r="132" spans="1:18">
      <c r="A132" s="51"/>
      <c r="B132" s="55" t="s">
        <v>173</v>
      </c>
      <c r="C132" s="79">
        <f>(Miami!$B$20*10^3)/Miami!$B$8</f>
        <v>5.8207334525580121E-2</v>
      </c>
      <c r="D132" s="79">
        <f>(Houston!$B$20*10^3)/Houston!$B$8</f>
        <v>0.11440751958476093</v>
      </c>
      <c r="E132" s="79">
        <f>(Phoenix!$B$20*10^3)/Phoenix!$B$8</f>
        <v>0.10035747331996572</v>
      </c>
      <c r="F132" s="79">
        <f>(Atlanta!$B$20*10^3)/Atlanta!$B$8</f>
        <v>0.14451476158075063</v>
      </c>
      <c r="G132" s="79">
        <f>(LosAngeles!$B$20*10^3)/LosAngeles!$B$8</f>
        <v>7.6271679723173946E-2</v>
      </c>
      <c r="H132" s="79">
        <f>(LasVegas!$B$20*10^3)/LasVegas!$B$8</f>
        <v>0.10637892171916367</v>
      </c>
      <c r="I132" s="79">
        <f>(SanFrancisco!$B$20*10^3)/SanFrancisco!$B$8</f>
        <v>0.1505362099799486</v>
      </c>
      <c r="J132" s="79">
        <f>(Baltimore!$B$20*10^3)/Baltimore!$B$8</f>
        <v>0.20272209610633077</v>
      </c>
      <c r="K132" s="79">
        <f>(Albuquerque!$B$20*10^3)/Albuquerque!$B$8</f>
        <v>0.15655765837914654</v>
      </c>
      <c r="L132" s="79">
        <f>(Seattle!$B$20*10^3)/Seattle!$B$8</f>
        <v>0.19870779717353212</v>
      </c>
      <c r="M132" s="79">
        <f>(Chicago!$B$20*10^3)/Chicago!$B$8</f>
        <v>0.25490798223271294</v>
      </c>
      <c r="N132" s="79">
        <f>(Boulder!$B$20*10^3)/Boulder!$B$8</f>
        <v>0.21275784343832735</v>
      </c>
      <c r="O132" s="79">
        <f>(Minneapolis!$B$20*10^3)/Minneapolis!$B$8</f>
        <v>0.35325830608627934</v>
      </c>
      <c r="P132" s="79">
        <f>(Helena!$B$20*10^3)/Helena!$B$8</f>
        <v>0.31311531675829307</v>
      </c>
      <c r="Q132" s="79">
        <f>(Duluth!$B$20*10^3)/Duluth!$B$8</f>
        <v>0.3994227438134636</v>
      </c>
      <c r="R132" s="79">
        <f>(Fairbanks!$B$20*10^3)/Fairbanks!$B$8</f>
        <v>0.57805904632300253</v>
      </c>
    </row>
    <row r="133" spans="1:18">
      <c r="A133" s="51"/>
      <c r="B133" s="55" t="s">
        <v>174</v>
      </c>
      <c r="C133" s="79">
        <f>(Miami!$B$21*10^3)/Miami!$B$8</f>
        <v>0</v>
      </c>
      <c r="D133" s="79">
        <f>(Houston!$B$21*10^3)/Houston!$B$8</f>
        <v>0</v>
      </c>
      <c r="E133" s="79">
        <f>(Phoenix!$B$21*10^3)/Phoenix!$B$8</f>
        <v>0</v>
      </c>
      <c r="F133" s="79">
        <f>(Atlanta!$B$21*10^3)/Atlanta!$B$8</f>
        <v>0</v>
      </c>
      <c r="G133" s="79">
        <f>(LosAngeles!$B$21*10^3)/LosAngeles!$B$8</f>
        <v>0</v>
      </c>
      <c r="H133" s="79">
        <f>(LasVegas!$B$21*10^3)/LasVegas!$B$8</f>
        <v>0</v>
      </c>
      <c r="I133" s="79">
        <f>(SanFrancisco!$B$21*10^3)/SanFrancisco!$B$8</f>
        <v>0</v>
      </c>
      <c r="J133" s="79">
        <f>(Baltimore!$B$21*10^3)/Baltimore!$B$8</f>
        <v>0</v>
      </c>
      <c r="K133" s="79">
        <f>(Albuquerque!$B$21*10^3)/Albuquerque!$B$8</f>
        <v>0</v>
      </c>
      <c r="L133" s="79">
        <f>(Seattle!$B$21*10^3)/Seattle!$B$8</f>
        <v>0</v>
      </c>
      <c r="M133" s="79">
        <f>(Chicago!$B$21*10^3)/Chicago!$B$8</f>
        <v>0</v>
      </c>
      <c r="N133" s="79">
        <f>(Boulder!$B$21*10^3)/Boulder!$B$8</f>
        <v>0</v>
      </c>
      <c r="O133" s="79">
        <f>(Minneapolis!$B$21*10^3)/Minneapolis!$B$8</f>
        <v>0</v>
      </c>
      <c r="P133" s="79">
        <f>(Helena!$B$21*10^3)/Helena!$B$8</f>
        <v>0</v>
      </c>
      <c r="Q133" s="79">
        <f>(Duluth!$B$21*10^3)/Duluth!$B$8</f>
        <v>0</v>
      </c>
      <c r="R133" s="79">
        <f>(Fairbanks!$B$21*10^3)/Fairbanks!$B$8</f>
        <v>0</v>
      </c>
    </row>
    <row r="134" spans="1:18">
      <c r="A134" s="51"/>
      <c r="B134" s="55" t="s">
        <v>175</v>
      </c>
      <c r="C134" s="79">
        <f>(Miami!$B$22*10^3)/Miami!$B$8</f>
        <v>0</v>
      </c>
      <c r="D134" s="79">
        <f>(Houston!$B$22*10^3)/Houston!$B$8</f>
        <v>0</v>
      </c>
      <c r="E134" s="79">
        <f>(Phoenix!$B$22*10^3)/Phoenix!$B$8</f>
        <v>0</v>
      </c>
      <c r="F134" s="79">
        <f>(Atlanta!$B$22*10^3)/Atlanta!$B$8</f>
        <v>0</v>
      </c>
      <c r="G134" s="79">
        <f>(LosAngeles!$B$22*10^3)/LosAngeles!$B$8</f>
        <v>0</v>
      </c>
      <c r="H134" s="79">
        <f>(LasVegas!$B$22*10^3)/LasVegas!$B$8</f>
        <v>0</v>
      </c>
      <c r="I134" s="79">
        <f>(SanFrancisco!$B$22*10^3)/SanFrancisco!$B$8</f>
        <v>0</v>
      </c>
      <c r="J134" s="79">
        <f>(Baltimore!$B$22*10^3)/Baltimore!$B$8</f>
        <v>0</v>
      </c>
      <c r="K134" s="79">
        <f>(Albuquerque!$B$22*10^3)/Albuquerque!$B$8</f>
        <v>0</v>
      </c>
      <c r="L134" s="79">
        <f>(Seattle!$B$22*10^3)/Seattle!$B$8</f>
        <v>0</v>
      </c>
      <c r="M134" s="79">
        <f>(Chicago!$B$22*10^3)/Chicago!$B$8</f>
        <v>0</v>
      </c>
      <c r="N134" s="79">
        <f>(Boulder!$B$22*10^3)/Boulder!$B$8</f>
        <v>0</v>
      </c>
      <c r="O134" s="79">
        <f>(Minneapolis!$B$22*10^3)/Minneapolis!$B$8</f>
        <v>0</v>
      </c>
      <c r="P134" s="79">
        <f>(Helena!$B$22*10^3)/Helena!$B$8</f>
        <v>0</v>
      </c>
      <c r="Q134" s="79">
        <f>(Duluth!$B$22*10^3)/Duluth!$B$8</f>
        <v>0</v>
      </c>
      <c r="R134" s="79">
        <f>(Fairbanks!$B$22*10^3)/Fairbanks!$B$8</f>
        <v>0</v>
      </c>
    </row>
    <row r="135" spans="1:18">
      <c r="A135" s="51"/>
      <c r="B135" s="55" t="s">
        <v>176</v>
      </c>
      <c r="C135" s="79">
        <f>(Miami!$B$23*10^3)/Miami!$B$8</f>
        <v>0</v>
      </c>
      <c r="D135" s="79">
        <f>(Houston!$B$23*10^3)/Houston!$B$8</f>
        <v>0</v>
      </c>
      <c r="E135" s="79">
        <f>(Phoenix!$B$23*10^3)/Phoenix!$B$8</f>
        <v>0</v>
      </c>
      <c r="F135" s="79">
        <f>(Atlanta!$B$23*10^3)/Atlanta!$B$8</f>
        <v>0</v>
      </c>
      <c r="G135" s="79">
        <f>(LosAngeles!$B$23*10^3)/LosAngeles!$B$8</f>
        <v>0</v>
      </c>
      <c r="H135" s="79">
        <f>(LasVegas!$B$23*10^3)/LasVegas!$B$8</f>
        <v>0</v>
      </c>
      <c r="I135" s="79">
        <f>(SanFrancisco!$B$23*10^3)/SanFrancisco!$B$8</f>
        <v>0</v>
      </c>
      <c r="J135" s="79">
        <f>(Baltimore!$B$23*10^3)/Baltimore!$B$8</f>
        <v>0</v>
      </c>
      <c r="K135" s="79">
        <f>(Albuquerque!$B$23*10^3)/Albuquerque!$B$8</f>
        <v>0</v>
      </c>
      <c r="L135" s="79">
        <f>(Seattle!$B$23*10^3)/Seattle!$B$8</f>
        <v>0</v>
      </c>
      <c r="M135" s="79">
        <f>(Chicago!$B$23*10^3)/Chicago!$B$8</f>
        <v>0</v>
      </c>
      <c r="N135" s="79">
        <f>(Boulder!$B$23*10^3)/Boulder!$B$8</f>
        <v>0</v>
      </c>
      <c r="O135" s="79">
        <f>(Minneapolis!$B$23*10^3)/Minneapolis!$B$8</f>
        <v>0</v>
      </c>
      <c r="P135" s="79">
        <f>(Helena!$B$23*10^3)/Helena!$B$8</f>
        <v>0</v>
      </c>
      <c r="Q135" s="79">
        <f>(Duluth!$B$23*10^3)/Duluth!$B$8</f>
        <v>0</v>
      </c>
      <c r="R135" s="79">
        <f>(Fairbanks!$B$23*10^3)/Fairbanks!$B$8</f>
        <v>0</v>
      </c>
    </row>
    <row r="136" spans="1:18">
      <c r="A136" s="51"/>
      <c r="B136" s="55" t="s">
        <v>177</v>
      </c>
      <c r="C136" s="79">
        <f>(Miami!$B$24*10^3)/Miami!$B$8</f>
        <v>0</v>
      </c>
      <c r="D136" s="79">
        <f>(Houston!$B$24*10^3)/Houston!$B$8</f>
        <v>0</v>
      </c>
      <c r="E136" s="79">
        <f>(Phoenix!$B$24*10^3)/Phoenix!$B$8</f>
        <v>0</v>
      </c>
      <c r="F136" s="79">
        <f>(Atlanta!$B$24*10^3)/Atlanta!$B$8</f>
        <v>0</v>
      </c>
      <c r="G136" s="79">
        <f>(LosAngeles!$B$24*10^3)/LosAngeles!$B$8</f>
        <v>0</v>
      </c>
      <c r="H136" s="79">
        <f>(LasVegas!$B$24*10^3)/LasVegas!$B$8</f>
        <v>0</v>
      </c>
      <c r="I136" s="79">
        <f>(SanFrancisco!$B$24*10^3)/SanFrancisco!$B$8</f>
        <v>0</v>
      </c>
      <c r="J136" s="79">
        <f>(Baltimore!$B$24*10^3)/Baltimore!$B$8</f>
        <v>0</v>
      </c>
      <c r="K136" s="79">
        <f>(Albuquerque!$B$24*10^3)/Albuquerque!$B$8</f>
        <v>0</v>
      </c>
      <c r="L136" s="79">
        <f>(Seattle!$B$24*10^3)/Seattle!$B$8</f>
        <v>0</v>
      </c>
      <c r="M136" s="79">
        <f>(Chicago!$B$24*10^3)/Chicago!$B$8</f>
        <v>0</v>
      </c>
      <c r="N136" s="79">
        <f>(Boulder!$B$24*10^3)/Boulder!$B$8</f>
        <v>0</v>
      </c>
      <c r="O136" s="79">
        <f>(Minneapolis!$B$24*10^3)/Minneapolis!$B$8</f>
        <v>0</v>
      </c>
      <c r="P136" s="79">
        <f>(Helena!$B$24*10^3)/Helena!$B$8</f>
        <v>0</v>
      </c>
      <c r="Q136" s="79">
        <f>(Duluth!$B$24*10^3)/Duluth!$B$8</f>
        <v>0</v>
      </c>
      <c r="R136" s="79">
        <f>(Fairbanks!$B$24*10^3)/Fairbanks!$B$8</f>
        <v>0</v>
      </c>
    </row>
    <row r="137" spans="1:18">
      <c r="A137" s="51"/>
      <c r="B137" s="55" t="s">
        <v>168</v>
      </c>
      <c r="C137" s="79">
        <f>(Miami!$B$25*10^3)/Miami!$B$8</f>
        <v>0</v>
      </c>
      <c r="D137" s="79">
        <f>(Houston!$B$25*10^3)/Houston!$B$8</f>
        <v>0</v>
      </c>
      <c r="E137" s="79">
        <f>(Phoenix!$B$25*10^3)/Phoenix!$B$8</f>
        <v>0</v>
      </c>
      <c r="F137" s="79">
        <f>(Atlanta!$B$25*10^3)/Atlanta!$B$8</f>
        <v>0</v>
      </c>
      <c r="G137" s="79">
        <f>(LosAngeles!$B$25*10^3)/LosAngeles!$B$8</f>
        <v>0</v>
      </c>
      <c r="H137" s="79">
        <f>(LasVegas!$B$25*10^3)/LasVegas!$B$8</f>
        <v>0</v>
      </c>
      <c r="I137" s="79">
        <f>(SanFrancisco!$B$25*10^3)/SanFrancisco!$B$8</f>
        <v>0</v>
      </c>
      <c r="J137" s="79">
        <f>(Baltimore!$B$25*10^3)/Baltimore!$B$8</f>
        <v>0</v>
      </c>
      <c r="K137" s="79">
        <f>(Albuquerque!$B$25*10^3)/Albuquerque!$B$8</f>
        <v>0</v>
      </c>
      <c r="L137" s="79">
        <f>(Seattle!$B$25*10^3)/Seattle!$B$8</f>
        <v>0</v>
      </c>
      <c r="M137" s="79">
        <f>(Chicago!$B$25*10^3)/Chicago!$B$8</f>
        <v>0</v>
      </c>
      <c r="N137" s="79">
        <f>(Boulder!$B$25*10^3)/Boulder!$B$8</f>
        <v>0</v>
      </c>
      <c r="O137" s="79">
        <f>(Minneapolis!$B$25*10^3)/Minneapolis!$B$8</f>
        <v>0</v>
      </c>
      <c r="P137" s="79">
        <f>(Helena!$B$25*10^3)/Helena!$B$8</f>
        <v>0</v>
      </c>
      <c r="Q137" s="79">
        <f>(Duluth!$B$25*10^3)/Duluth!$B$8</f>
        <v>0</v>
      </c>
      <c r="R137" s="79">
        <f>(Fairbanks!$B$25*10^3)/Fairbanks!$B$8</f>
        <v>0</v>
      </c>
    </row>
    <row r="138" spans="1:18">
      <c r="A138" s="51"/>
      <c r="B138" s="55" t="s">
        <v>178</v>
      </c>
      <c r="C138" s="79">
        <f>(Miami!$B$26*10^3)/Miami!$B$8</f>
        <v>0</v>
      </c>
      <c r="D138" s="79">
        <f>(Houston!$B$26*10^3)/Houston!$B$8</f>
        <v>0</v>
      </c>
      <c r="E138" s="79">
        <f>(Phoenix!$B$26*10^3)/Phoenix!$B$8</f>
        <v>0</v>
      </c>
      <c r="F138" s="79">
        <f>(Atlanta!$B$26*10^3)/Atlanta!$B$8</f>
        <v>0</v>
      </c>
      <c r="G138" s="79">
        <f>(LosAngeles!$B$26*10^3)/LosAngeles!$B$8</f>
        <v>0</v>
      </c>
      <c r="H138" s="79">
        <f>(LasVegas!$B$26*10^3)/LasVegas!$B$8</f>
        <v>0</v>
      </c>
      <c r="I138" s="79">
        <f>(SanFrancisco!$B$26*10^3)/SanFrancisco!$B$8</f>
        <v>0</v>
      </c>
      <c r="J138" s="79">
        <f>(Baltimore!$B$26*10^3)/Baltimore!$B$8</f>
        <v>0</v>
      </c>
      <c r="K138" s="79">
        <f>(Albuquerque!$B$26*10^3)/Albuquerque!$B$8</f>
        <v>0</v>
      </c>
      <c r="L138" s="79">
        <f>(Seattle!$B$26*10^3)/Seattle!$B$8</f>
        <v>0</v>
      </c>
      <c r="M138" s="79">
        <f>(Chicago!$B$26*10^3)/Chicago!$B$8</f>
        <v>0</v>
      </c>
      <c r="N138" s="79">
        <f>(Boulder!$B$26*10^3)/Boulder!$B$8</f>
        <v>0</v>
      </c>
      <c r="O138" s="79">
        <f>(Minneapolis!$B$26*10^3)/Minneapolis!$B$8</f>
        <v>0</v>
      </c>
      <c r="P138" s="79">
        <f>(Helena!$B$26*10^3)/Helena!$B$8</f>
        <v>0</v>
      </c>
      <c r="Q138" s="79">
        <f>(Duluth!$B$26*10^3)/Duluth!$B$8</f>
        <v>0</v>
      </c>
      <c r="R138" s="79">
        <f>(Fairbanks!$B$26*10^3)/Fairbanks!$B$8</f>
        <v>0</v>
      </c>
    </row>
    <row r="139" spans="1:18">
      <c r="A139" s="51"/>
      <c r="B139" s="55" t="s">
        <v>91</v>
      </c>
      <c r="C139" s="79">
        <f>(Miami!$B$28*10^3)/Miami!$B$8</f>
        <v>435.96892129766229</v>
      </c>
      <c r="D139" s="79">
        <f>(Houston!$B$28*10^3)/Houston!$B$8</f>
        <v>407.20446229469371</v>
      </c>
      <c r="E139" s="79">
        <f>(Phoenix!$B$28*10^3)/Phoenix!$B$8</f>
        <v>400.72939811608956</v>
      </c>
      <c r="F139" s="79">
        <f>(Atlanta!$B$28*10^3)/Atlanta!$B$8</f>
        <v>365.49188208398317</v>
      </c>
      <c r="G139" s="79">
        <f>(LosAngeles!$B$28*10^3)/LosAngeles!$B$8</f>
        <v>336.75351602407778</v>
      </c>
      <c r="H139" s="79">
        <f>(LasVegas!$B$28*10^3)/LasVegas!$B$8</f>
        <v>362.59355825450257</v>
      </c>
      <c r="I139" s="79">
        <f>(SanFrancisco!$B$28*10^3)/SanFrancisco!$B$8</f>
        <v>316.96101513591412</v>
      </c>
      <c r="J139" s="79">
        <f>(Baltimore!$B$28*10^3)/Baltimore!$B$8</f>
        <v>357.41511263119236</v>
      </c>
      <c r="K139" s="79">
        <f>(Albuquerque!$B$28*10^3)/Albuquerque!$B$8</f>
        <v>336.99838825897854</v>
      </c>
      <c r="L139" s="79">
        <f>(Seattle!$B$28*10^3)/Seattle!$B$8</f>
        <v>311.53569012823681</v>
      </c>
      <c r="M139" s="79">
        <f>(Chicago!$B$28*10^3)/Chicago!$B$8</f>
        <v>334.70220926941766</v>
      </c>
      <c r="N139" s="79">
        <f>(Boulder!$B$28*10^3)/Boulder!$B$8</f>
        <v>321.96082445671482</v>
      </c>
      <c r="O139" s="79">
        <f>(Minneapolis!$B$28*10^3)/Minneapolis!$B$8</f>
        <v>330.17408007322086</v>
      </c>
      <c r="P139" s="79">
        <f>(Helena!$B$28*10^3)/Helena!$B$8</f>
        <v>312.87847312125797</v>
      </c>
      <c r="Q139" s="79">
        <f>(Duluth!$B$28*10^3)/Duluth!$B$8</f>
        <v>312.210092348947</v>
      </c>
      <c r="R139" s="79">
        <f>(Fairbanks!$B$28*10^3)/Fairbanks!$B$8</f>
        <v>313.11933105722585</v>
      </c>
    </row>
    <row r="140" spans="1:18">
      <c r="A140" s="51"/>
      <c r="B140" s="54" t="s">
        <v>261</v>
      </c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</row>
    <row r="141" spans="1:18">
      <c r="A141" s="51"/>
      <c r="B141" s="55" t="s">
        <v>162</v>
      </c>
      <c r="C141" s="79">
        <f>(Miami!$C$13*10^3)/Miami!$B$8</f>
        <v>6.0656056874587287</v>
      </c>
      <c r="D141" s="79">
        <f>(Houston!$C$13*10^3)/Houston!$B$8</f>
        <v>60.844728924428821</v>
      </c>
      <c r="E141" s="79">
        <f>(Phoenix!$C$13*10^3)/Phoenix!$B$8</f>
        <v>52.141728838121388</v>
      </c>
      <c r="F141" s="79">
        <f>(Atlanta!$C$13*10^3)/Atlanta!$B$8</f>
        <v>88.455076984217797</v>
      </c>
      <c r="G141" s="79">
        <f>(LosAngeles!$C$13*10^3)/LosAngeles!$B$8</f>
        <v>28.098085380124004</v>
      </c>
      <c r="H141" s="79">
        <f>(LasVegas!$C$13*10^3)/LasVegas!$B$8</f>
        <v>55.547861482601029</v>
      </c>
      <c r="I141" s="79">
        <f>(SanFrancisco!$C$13*10^3)/SanFrancisco!$B$8</f>
        <v>107.49288967301528</v>
      </c>
      <c r="J141" s="79">
        <f>(Baltimore!$C$13*10^3)/Baltimore!$B$8</f>
        <v>147.76835086578393</v>
      </c>
      <c r="K141" s="79">
        <f>(Albuquerque!$C$13*10^3)/Albuquerque!$B$8</f>
        <v>90.939928023620141</v>
      </c>
      <c r="L141" s="79">
        <f>(Seattle!$C$13*10^3)/Seattle!$B$8</f>
        <v>157.05342429734716</v>
      </c>
      <c r="M141" s="79">
        <f>(Chicago!$C$13*10^3)/Chicago!$B$8</f>
        <v>197.80457991365245</v>
      </c>
      <c r="N141" s="79">
        <f>(Boulder!$C$13*10^3)/Boulder!$B$8</f>
        <v>135.23370244812023</v>
      </c>
      <c r="O141" s="79">
        <f>(Minneapolis!$C$13*10^3)/Minneapolis!$B$8</f>
        <v>273.82335880406009</v>
      </c>
      <c r="P141" s="79">
        <f>(Helena!$C$13*10^3)/Helena!$B$8</f>
        <v>217.98245349936477</v>
      </c>
      <c r="Q141" s="79">
        <f>(Duluth!$C$13*10^3)/Duluth!$B$8</f>
        <v>320.53374118610492</v>
      </c>
      <c r="R141" s="79">
        <f>(Fairbanks!$C$13*10^3)/Fairbanks!$B$8</f>
        <v>548.1705836188504</v>
      </c>
    </row>
    <row r="142" spans="1:18">
      <c r="A142" s="51"/>
      <c r="B142" s="55" t="s">
        <v>179</v>
      </c>
      <c r="C142" s="79">
        <f>(Miami!$C$14*10^3)/Miami!$B$8</f>
        <v>0</v>
      </c>
      <c r="D142" s="79">
        <f>(Houston!$C$14*10^3)/Houston!$B$8</f>
        <v>0</v>
      </c>
      <c r="E142" s="79">
        <f>(Phoenix!$C$14*10^3)/Phoenix!$B$8</f>
        <v>0</v>
      </c>
      <c r="F142" s="79">
        <f>(Atlanta!$C$14*10^3)/Atlanta!$B$8</f>
        <v>0</v>
      </c>
      <c r="G142" s="79">
        <f>(LosAngeles!$C$14*10^3)/LosAngeles!$B$8</f>
        <v>0</v>
      </c>
      <c r="H142" s="79">
        <f>(LasVegas!$C$14*10^3)/LasVegas!$B$8</f>
        <v>0</v>
      </c>
      <c r="I142" s="79">
        <f>(SanFrancisco!$C$14*10^3)/SanFrancisco!$B$8</f>
        <v>0</v>
      </c>
      <c r="J142" s="79">
        <f>(Baltimore!$C$14*10^3)/Baltimore!$B$8</f>
        <v>0</v>
      </c>
      <c r="K142" s="79">
        <f>(Albuquerque!$C$14*10^3)/Albuquerque!$B$8</f>
        <v>0</v>
      </c>
      <c r="L142" s="79">
        <f>(Seattle!$C$14*10^3)/Seattle!$B$8</f>
        <v>0</v>
      </c>
      <c r="M142" s="79">
        <f>(Chicago!$C$14*10^3)/Chicago!$B$8</f>
        <v>0</v>
      </c>
      <c r="N142" s="79">
        <f>(Boulder!$C$14*10^3)/Boulder!$B$8</f>
        <v>0</v>
      </c>
      <c r="O142" s="79">
        <f>(Minneapolis!$C$14*10^3)/Minneapolis!$B$8</f>
        <v>0</v>
      </c>
      <c r="P142" s="79">
        <f>(Helena!$C$14*10^3)/Helena!$B$8</f>
        <v>0</v>
      </c>
      <c r="Q142" s="79">
        <f>(Duluth!$C$14*10^3)/Duluth!$B$8</f>
        <v>0</v>
      </c>
      <c r="R142" s="79">
        <f>(Fairbanks!$C$14*10^3)/Fairbanks!$B$8</f>
        <v>0</v>
      </c>
    </row>
    <row r="143" spans="1:18">
      <c r="A143" s="51"/>
      <c r="B143" s="55" t="s">
        <v>180</v>
      </c>
      <c r="C143" s="79">
        <f>(Miami!$C$15*10^3)/Miami!$B$8</f>
        <v>0</v>
      </c>
      <c r="D143" s="79">
        <f>(Houston!$C$15*10^3)/Houston!$B$8</f>
        <v>0</v>
      </c>
      <c r="E143" s="79">
        <f>(Phoenix!$C$15*10^3)/Phoenix!$B$8</f>
        <v>0</v>
      </c>
      <c r="F143" s="79">
        <f>(Atlanta!$C$15*10^3)/Atlanta!$B$8</f>
        <v>0</v>
      </c>
      <c r="G143" s="79">
        <f>(LosAngeles!$C$15*10^3)/LosAngeles!$B$8</f>
        <v>0</v>
      </c>
      <c r="H143" s="79">
        <f>(LasVegas!$C$15*10^3)/LasVegas!$B$8</f>
        <v>0</v>
      </c>
      <c r="I143" s="79">
        <f>(SanFrancisco!$C$15*10^3)/SanFrancisco!$B$8</f>
        <v>0</v>
      </c>
      <c r="J143" s="79">
        <f>(Baltimore!$C$15*10^3)/Baltimore!$B$8</f>
        <v>0</v>
      </c>
      <c r="K143" s="79">
        <f>(Albuquerque!$C$15*10^3)/Albuquerque!$B$8</f>
        <v>0</v>
      </c>
      <c r="L143" s="79">
        <f>(Seattle!$C$15*10^3)/Seattle!$B$8</f>
        <v>0</v>
      </c>
      <c r="M143" s="79">
        <f>(Chicago!$C$15*10^3)/Chicago!$B$8</f>
        <v>0</v>
      </c>
      <c r="N143" s="79">
        <f>(Boulder!$C$15*10^3)/Boulder!$B$8</f>
        <v>0</v>
      </c>
      <c r="O143" s="79">
        <f>(Minneapolis!$C$15*10^3)/Minneapolis!$B$8</f>
        <v>0</v>
      </c>
      <c r="P143" s="79">
        <f>(Helena!$C$15*10^3)/Helena!$B$8</f>
        <v>0</v>
      </c>
      <c r="Q143" s="79">
        <f>(Duluth!$C$15*10^3)/Duluth!$B$8</f>
        <v>0</v>
      </c>
      <c r="R143" s="79">
        <f>(Fairbanks!$C$15*10^3)/Fairbanks!$B$8</f>
        <v>0</v>
      </c>
    </row>
    <row r="144" spans="1:18">
      <c r="A144" s="51"/>
      <c r="B144" s="55" t="s">
        <v>181</v>
      </c>
      <c r="C144" s="79">
        <f>(Miami!$C$16*10^3)/Miami!$B$8</f>
        <v>0</v>
      </c>
      <c r="D144" s="79">
        <f>(Houston!$C$16*10^3)/Houston!$B$8</f>
        <v>0</v>
      </c>
      <c r="E144" s="79">
        <f>(Phoenix!$C$16*10^3)/Phoenix!$B$8</f>
        <v>0</v>
      </c>
      <c r="F144" s="79">
        <f>(Atlanta!$C$16*10^3)/Atlanta!$B$8</f>
        <v>0</v>
      </c>
      <c r="G144" s="79">
        <f>(LosAngeles!$C$16*10^3)/LosAngeles!$B$8</f>
        <v>0</v>
      </c>
      <c r="H144" s="79">
        <f>(LasVegas!$C$16*10^3)/LasVegas!$B$8</f>
        <v>0</v>
      </c>
      <c r="I144" s="79">
        <f>(SanFrancisco!$C$16*10^3)/SanFrancisco!$B$8</f>
        <v>0</v>
      </c>
      <c r="J144" s="79">
        <f>(Baltimore!$C$16*10^3)/Baltimore!$B$8</f>
        <v>0</v>
      </c>
      <c r="K144" s="79">
        <f>(Albuquerque!$C$16*10^3)/Albuquerque!$B$8</f>
        <v>0</v>
      </c>
      <c r="L144" s="79">
        <f>(Seattle!$C$16*10^3)/Seattle!$B$8</f>
        <v>0</v>
      </c>
      <c r="M144" s="79">
        <f>(Chicago!$C$16*10^3)/Chicago!$B$8</f>
        <v>0</v>
      </c>
      <c r="N144" s="79">
        <f>(Boulder!$C$16*10^3)/Boulder!$B$8</f>
        <v>0</v>
      </c>
      <c r="O144" s="79">
        <f>(Minneapolis!$C$16*10^3)/Minneapolis!$B$8</f>
        <v>0</v>
      </c>
      <c r="P144" s="79">
        <f>(Helena!$C$16*10^3)/Helena!$B$8</f>
        <v>0</v>
      </c>
      <c r="Q144" s="79">
        <f>(Duluth!$C$16*10^3)/Duluth!$B$8</f>
        <v>0</v>
      </c>
      <c r="R144" s="79">
        <f>(Fairbanks!$C$16*10^3)/Fairbanks!$B$8</f>
        <v>0</v>
      </c>
    </row>
    <row r="145" spans="1:18">
      <c r="A145" s="51"/>
      <c r="B145" s="55" t="s">
        <v>169</v>
      </c>
      <c r="C145" s="79">
        <f>(Miami!$C$17*10^3)/Miami!$B$8</f>
        <v>0</v>
      </c>
      <c r="D145" s="79">
        <f>(Houston!$C$17*10^3)/Houston!$B$8</f>
        <v>0</v>
      </c>
      <c r="E145" s="79">
        <f>(Phoenix!$C$17*10^3)/Phoenix!$B$8</f>
        <v>0</v>
      </c>
      <c r="F145" s="79">
        <f>(Atlanta!$C$17*10^3)/Atlanta!$B$8</f>
        <v>0</v>
      </c>
      <c r="G145" s="79">
        <f>(LosAngeles!$C$17*10^3)/LosAngeles!$B$8</f>
        <v>0</v>
      </c>
      <c r="H145" s="79">
        <f>(LasVegas!$C$17*10^3)/LasVegas!$B$8</f>
        <v>0</v>
      </c>
      <c r="I145" s="79">
        <f>(SanFrancisco!$C$17*10^3)/SanFrancisco!$B$8</f>
        <v>0</v>
      </c>
      <c r="J145" s="79">
        <f>(Baltimore!$C$17*10^3)/Baltimore!$B$8</f>
        <v>0</v>
      </c>
      <c r="K145" s="79">
        <f>(Albuquerque!$C$17*10^3)/Albuquerque!$B$8</f>
        <v>0</v>
      </c>
      <c r="L145" s="79">
        <f>(Seattle!$C$17*10^3)/Seattle!$B$8</f>
        <v>0</v>
      </c>
      <c r="M145" s="79">
        <f>(Chicago!$C$17*10^3)/Chicago!$B$8</f>
        <v>0</v>
      </c>
      <c r="N145" s="79">
        <f>(Boulder!$C$17*10^3)/Boulder!$B$8</f>
        <v>0</v>
      </c>
      <c r="O145" s="79">
        <f>(Minneapolis!$C$17*10^3)/Minneapolis!$B$8</f>
        <v>0</v>
      </c>
      <c r="P145" s="79">
        <f>(Helena!$C$17*10^3)/Helena!$B$8</f>
        <v>0</v>
      </c>
      <c r="Q145" s="79">
        <f>(Duluth!$C$17*10^3)/Duluth!$B$8</f>
        <v>0</v>
      </c>
      <c r="R145" s="79">
        <f>(Fairbanks!$C$17*10^3)/Fairbanks!$B$8</f>
        <v>0</v>
      </c>
    </row>
    <row r="146" spans="1:18">
      <c r="A146" s="51"/>
      <c r="B146" s="55" t="s">
        <v>182</v>
      </c>
      <c r="C146" s="79">
        <f>(Miami!$C$18*10^3)/Miami!$B$8</f>
        <v>0</v>
      </c>
      <c r="D146" s="79">
        <f>(Houston!$C$18*10^3)/Houston!$B$8</f>
        <v>0</v>
      </c>
      <c r="E146" s="79">
        <f>(Phoenix!$C$18*10^3)/Phoenix!$B$8</f>
        <v>0</v>
      </c>
      <c r="F146" s="79">
        <f>(Atlanta!$C$18*10^3)/Atlanta!$B$8</f>
        <v>0</v>
      </c>
      <c r="G146" s="79">
        <f>(LosAngeles!$C$18*10^3)/LosAngeles!$B$8</f>
        <v>0</v>
      </c>
      <c r="H146" s="79">
        <f>(LasVegas!$C$18*10^3)/LasVegas!$B$8</f>
        <v>0</v>
      </c>
      <c r="I146" s="79">
        <f>(SanFrancisco!$C$18*10^3)/SanFrancisco!$B$8</f>
        <v>0</v>
      </c>
      <c r="J146" s="79">
        <f>(Baltimore!$C$18*10^3)/Baltimore!$B$8</f>
        <v>0</v>
      </c>
      <c r="K146" s="79">
        <f>(Albuquerque!$C$18*10^3)/Albuquerque!$B$8</f>
        <v>0</v>
      </c>
      <c r="L146" s="79">
        <f>(Seattle!$C$18*10^3)/Seattle!$B$8</f>
        <v>0</v>
      </c>
      <c r="M146" s="79">
        <f>(Chicago!$C$18*10^3)/Chicago!$B$8</f>
        <v>0</v>
      </c>
      <c r="N146" s="79">
        <f>(Boulder!$C$18*10^3)/Boulder!$B$8</f>
        <v>0</v>
      </c>
      <c r="O146" s="79">
        <f>(Minneapolis!$C$18*10^3)/Minneapolis!$B$8</f>
        <v>0</v>
      </c>
      <c r="P146" s="79">
        <f>(Helena!$C$18*10^3)/Helena!$B$8</f>
        <v>0</v>
      </c>
      <c r="Q146" s="79">
        <f>(Duluth!$C$18*10^3)/Duluth!$B$8</f>
        <v>0</v>
      </c>
      <c r="R146" s="79">
        <f>(Fairbanks!$C$18*10^3)/Fairbanks!$B$8</f>
        <v>0</v>
      </c>
    </row>
    <row r="147" spans="1:18">
      <c r="A147" s="51"/>
      <c r="B147" s="55" t="s">
        <v>183</v>
      </c>
      <c r="C147" s="79">
        <f>(Miami!$C$19*10^3)/Miami!$B$8</f>
        <v>0</v>
      </c>
      <c r="D147" s="79">
        <f>(Houston!$C$19*10^3)/Houston!$B$8</f>
        <v>0</v>
      </c>
      <c r="E147" s="79">
        <f>(Phoenix!$C$19*10^3)/Phoenix!$B$8</f>
        <v>0</v>
      </c>
      <c r="F147" s="79">
        <f>(Atlanta!$C$19*10^3)/Atlanta!$B$8</f>
        <v>0</v>
      </c>
      <c r="G147" s="79">
        <f>(LosAngeles!$C$19*10^3)/LosAngeles!$B$8</f>
        <v>0</v>
      </c>
      <c r="H147" s="79">
        <f>(LasVegas!$C$19*10^3)/LasVegas!$B$8</f>
        <v>0</v>
      </c>
      <c r="I147" s="79">
        <f>(SanFrancisco!$C$19*10^3)/SanFrancisco!$B$8</f>
        <v>0</v>
      </c>
      <c r="J147" s="79">
        <f>(Baltimore!$C$19*10^3)/Baltimore!$B$8</f>
        <v>0</v>
      </c>
      <c r="K147" s="79">
        <f>(Albuquerque!$C$19*10^3)/Albuquerque!$B$8</f>
        <v>0</v>
      </c>
      <c r="L147" s="79">
        <f>(Seattle!$C$19*10^3)/Seattle!$B$8</f>
        <v>0</v>
      </c>
      <c r="M147" s="79">
        <f>(Chicago!$C$19*10^3)/Chicago!$B$8</f>
        <v>0</v>
      </c>
      <c r="N147" s="79">
        <f>(Boulder!$C$19*10^3)/Boulder!$B$8</f>
        <v>0</v>
      </c>
      <c r="O147" s="79">
        <f>(Minneapolis!$C$19*10^3)/Minneapolis!$B$8</f>
        <v>0</v>
      </c>
      <c r="P147" s="79">
        <f>(Helena!$C$19*10^3)/Helena!$B$8</f>
        <v>0</v>
      </c>
      <c r="Q147" s="79">
        <f>(Duluth!$C$19*10^3)/Duluth!$B$8</f>
        <v>0</v>
      </c>
      <c r="R147" s="79">
        <f>(Fairbanks!$C$19*10^3)/Fairbanks!$B$8</f>
        <v>0</v>
      </c>
    </row>
    <row r="148" spans="1:18">
      <c r="A148" s="51"/>
      <c r="B148" s="55" t="s">
        <v>184</v>
      </c>
      <c r="C148" s="79">
        <f>(Miami!$C$20*10^3)/Miami!$B$8</f>
        <v>0</v>
      </c>
      <c r="D148" s="79">
        <f>(Houston!$C$20*10^3)/Houston!$B$8</f>
        <v>0</v>
      </c>
      <c r="E148" s="79">
        <f>(Phoenix!$C$20*10^3)/Phoenix!$B$8</f>
        <v>0</v>
      </c>
      <c r="F148" s="79">
        <f>(Atlanta!$C$20*10^3)/Atlanta!$B$8</f>
        <v>0</v>
      </c>
      <c r="G148" s="79">
        <f>(LosAngeles!$C$20*10^3)/LosAngeles!$B$8</f>
        <v>0</v>
      </c>
      <c r="H148" s="79">
        <f>(LasVegas!$C$20*10^3)/LasVegas!$B$8</f>
        <v>0</v>
      </c>
      <c r="I148" s="79">
        <f>(SanFrancisco!$C$20*10^3)/SanFrancisco!$B$8</f>
        <v>0</v>
      </c>
      <c r="J148" s="79">
        <f>(Baltimore!$C$20*10^3)/Baltimore!$B$8</f>
        <v>0</v>
      </c>
      <c r="K148" s="79">
        <f>(Albuquerque!$C$20*10^3)/Albuquerque!$B$8</f>
        <v>0</v>
      </c>
      <c r="L148" s="79">
        <f>(Seattle!$C$20*10^3)/Seattle!$B$8</f>
        <v>0</v>
      </c>
      <c r="M148" s="79">
        <f>(Chicago!$C$20*10^3)/Chicago!$B$8</f>
        <v>0</v>
      </c>
      <c r="N148" s="79">
        <f>(Boulder!$C$20*10^3)/Boulder!$B$8</f>
        <v>0</v>
      </c>
      <c r="O148" s="79">
        <f>(Minneapolis!$C$20*10^3)/Minneapolis!$B$8</f>
        <v>0</v>
      </c>
      <c r="P148" s="79">
        <f>(Helena!$C$20*10^3)/Helena!$B$8</f>
        <v>0</v>
      </c>
      <c r="Q148" s="79">
        <f>(Duluth!$C$20*10^3)/Duluth!$B$8</f>
        <v>0</v>
      </c>
      <c r="R148" s="79">
        <f>(Fairbanks!$C$20*10^3)/Fairbanks!$B$8</f>
        <v>0</v>
      </c>
    </row>
    <row r="149" spans="1:18">
      <c r="A149" s="51"/>
      <c r="B149" s="55" t="s">
        <v>185</v>
      </c>
      <c r="C149" s="79">
        <f>(Miami!$C$21*10^3)/Miami!$B$8</f>
        <v>0</v>
      </c>
      <c r="D149" s="79">
        <f>(Houston!$C$21*10^3)/Houston!$B$8</f>
        <v>0</v>
      </c>
      <c r="E149" s="79">
        <f>(Phoenix!$C$21*10^3)/Phoenix!$B$8</f>
        <v>0</v>
      </c>
      <c r="F149" s="79">
        <f>(Atlanta!$C$21*10^3)/Atlanta!$B$8</f>
        <v>0</v>
      </c>
      <c r="G149" s="79">
        <f>(LosAngeles!$C$21*10^3)/LosAngeles!$B$8</f>
        <v>0</v>
      </c>
      <c r="H149" s="79">
        <f>(LasVegas!$C$21*10^3)/LasVegas!$B$8</f>
        <v>0</v>
      </c>
      <c r="I149" s="79">
        <f>(SanFrancisco!$C$21*10^3)/SanFrancisco!$B$8</f>
        <v>0</v>
      </c>
      <c r="J149" s="79">
        <f>(Baltimore!$C$21*10^3)/Baltimore!$B$8</f>
        <v>0</v>
      </c>
      <c r="K149" s="79">
        <f>(Albuquerque!$C$21*10^3)/Albuquerque!$B$8</f>
        <v>0</v>
      </c>
      <c r="L149" s="79">
        <f>(Seattle!$C$21*10^3)/Seattle!$B$8</f>
        <v>0</v>
      </c>
      <c r="M149" s="79">
        <f>(Chicago!$C$21*10^3)/Chicago!$B$8</f>
        <v>0</v>
      </c>
      <c r="N149" s="79">
        <f>(Boulder!$C$21*10^3)/Boulder!$B$8</f>
        <v>0</v>
      </c>
      <c r="O149" s="79">
        <f>(Minneapolis!$C$21*10^3)/Minneapolis!$B$8</f>
        <v>0</v>
      </c>
      <c r="P149" s="79">
        <f>(Helena!$C$21*10^3)/Helena!$B$8</f>
        <v>0</v>
      </c>
      <c r="Q149" s="79">
        <f>(Duluth!$C$21*10^3)/Duluth!$B$8</f>
        <v>0</v>
      </c>
      <c r="R149" s="79">
        <f>(Fairbanks!$C$21*10^3)/Fairbanks!$B$8</f>
        <v>0</v>
      </c>
    </row>
    <row r="150" spans="1:18">
      <c r="A150" s="51"/>
      <c r="B150" s="55" t="s">
        <v>186</v>
      </c>
      <c r="C150" s="79">
        <f>(Miami!$C$22*10^3)/Miami!$B$8</f>
        <v>0</v>
      </c>
      <c r="D150" s="79">
        <f>(Houston!$C$22*10^3)/Houston!$B$8</f>
        <v>0</v>
      </c>
      <c r="E150" s="79">
        <f>(Phoenix!$C$22*10^3)/Phoenix!$B$8</f>
        <v>0</v>
      </c>
      <c r="F150" s="79">
        <f>(Atlanta!$C$22*10^3)/Atlanta!$B$8</f>
        <v>0</v>
      </c>
      <c r="G150" s="79">
        <f>(LosAngeles!$C$22*10^3)/LosAngeles!$B$8</f>
        <v>0</v>
      </c>
      <c r="H150" s="79">
        <f>(LasVegas!$C$22*10^3)/LasVegas!$B$8</f>
        <v>0</v>
      </c>
      <c r="I150" s="79">
        <f>(SanFrancisco!$C$22*10^3)/SanFrancisco!$B$8</f>
        <v>0</v>
      </c>
      <c r="J150" s="79">
        <f>(Baltimore!$C$22*10^3)/Baltimore!$B$8</f>
        <v>0</v>
      </c>
      <c r="K150" s="79">
        <f>(Albuquerque!$C$22*10^3)/Albuquerque!$B$8</f>
        <v>0</v>
      </c>
      <c r="L150" s="79">
        <f>(Seattle!$C$22*10^3)/Seattle!$B$8</f>
        <v>0</v>
      </c>
      <c r="M150" s="79">
        <f>(Chicago!$C$22*10^3)/Chicago!$B$8</f>
        <v>0</v>
      </c>
      <c r="N150" s="79">
        <f>(Boulder!$C$22*10^3)/Boulder!$B$8</f>
        <v>0</v>
      </c>
      <c r="O150" s="79">
        <f>(Minneapolis!$C$22*10^3)/Minneapolis!$B$8</f>
        <v>0</v>
      </c>
      <c r="P150" s="79">
        <f>(Helena!$C$22*10^3)/Helena!$B$8</f>
        <v>0</v>
      </c>
      <c r="Q150" s="79">
        <f>(Duluth!$C$22*10^3)/Duluth!$B$8</f>
        <v>0</v>
      </c>
      <c r="R150" s="79">
        <f>(Fairbanks!$C$22*10^3)/Fairbanks!$B$8</f>
        <v>0</v>
      </c>
    </row>
    <row r="151" spans="1:18">
      <c r="A151" s="51"/>
      <c r="B151" s="55" t="s">
        <v>187</v>
      </c>
      <c r="C151" s="79">
        <f>(Miami!$C$23*10^3)/Miami!$B$8</f>
        <v>0</v>
      </c>
      <c r="D151" s="79">
        <f>(Houston!$C$23*10^3)/Houston!$B$8</f>
        <v>0</v>
      </c>
      <c r="E151" s="79">
        <f>(Phoenix!$C$23*10^3)/Phoenix!$B$8</f>
        <v>0</v>
      </c>
      <c r="F151" s="79">
        <f>(Atlanta!$C$23*10^3)/Atlanta!$B$8</f>
        <v>0</v>
      </c>
      <c r="G151" s="79">
        <f>(LosAngeles!$C$23*10^3)/LosAngeles!$B$8</f>
        <v>0</v>
      </c>
      <c r="H151" s="79">
        <f>(LasVegas!$C$23*10^3)/LasVegas!$B$8</f>
        <v>0</v>
      </c>
      <c r="I151" s="79">
        <f>(SanFrancisco!$C$23*10^3)/SanFrancisco!$B$8</f>
        <v>0</v>
      </c>
      <c r="J151" s="79">
        <f>(Baltimore!$C$23*10^3)/Baltimore!$B$8</f>
        <v>0</v>
      </c>
      <c r="K151" s="79">
        <f>(Albuquerque!$C$23*10^3)/Albuquerque!$B$8</f>
        <v>0</v>
      </c>
      <c r="L151" s="79">
        <f>(Seattle!$C$23*10^3)/Seattle!$B$8</f>
        <v>0</v>
      </c>
      <c r="M151" s="79">
        <f>(Chicago!$C$23*10^3)/Chicago!$B$8</f>
        <v>0</v>
      </c>
      <c r="N151" s="79">
        <f>(Boulder!$C$23*10^3)/Boulder!$B$8</f>
        <v>0</v>
      </c>
      <c r="O151" s="79">
        <f>(Minneapolis!$C$23*10^3)/Minneapolis!$B$8</f>
        <v>0</v>
      </c>
      <c r="P151" s="79">
        <f>(Helena!$C$23*10^3)/Helena!$B$8</f>
        <v>0</v>
      </c>
      <c r="Q151" s="79">
        <f>(Duluth!$C$23*10^3)/Duluth!$B$8</f>
        <v>0</v>
      </c>
      <c r="R151" s="79">
        <f>(Fairbanks!$C$23*10^3)/Fairbanks!$B$8</f>
        <v>0</v>
      </c>
    </row>
    <row r="152" spans="1:18">
      <c r="A152" s="51"/>
      <c r="B152" s="55" t="s">
        <v>170</v>
      </c>
      <c r="C152" s="79">
        <f>(Miami!$C$24*10^3)/Miami!$B$8</f>
        <v>5.5678326197916981</v>
      </c>
      <c r="D152" s="79">
        <f>(Houston!$C$24*10^3)/Houston!$B$8</f>
        <v>6.3566423600866289</v>
      </c>
      <c r="E152" s="79">
        <f>(Phoenix!$C$24*10^3)/Phoenix!$B$8</f>
        <v>5.9010194312139843</v>
      </c>
      <c r="F152" s="79">
        <f>(Atlanta!$C$24*10^3)/Atlanta!$B$8</f>
        <v>7.1193591573183683</v>
      </c>
      <c r="G152" s="79">
        <f>(LosAngeles!$C$24*10^3)/LosAngeles!$B$8</f>
        <v>6.9728372462712187</v>
      </c>
      <c r="H152" s="79">
        <f>(LasVegas!$C$24*10^3)/LasVegas!$B$8</f>
        <v>6.4489712355409985</v>
      </c>
      <c r="I152" s="79">
        <f>(SanFrancisco!$C$24*10^3)/SanFrancisco!$B$8</f>
        <v>7.6251608228509955</v>
      </c>
      <c r="J152" s="79">
        <f>(Baltimore!$C$24*10^3)/Baltimore!$B$8</f>
        <v>7.7194968477717634</v>
      </c>
      <c r="K152" s="79">
        <f>(Albuquerque!$C$24*10^3)/Albuquerque!$B$8</f>
        <v>7.6050893281870025</v>
      </c>
      <c r="L152" s="79">
        <f>(Seattle!$C$24*10^3)/Seattle!$B$8</f>
        <v>8.0326121645300574</v>
      </c>
      <c r="M152" s="79">
        <f>(Chicago!$C$24*10^3)/Chicago!$B$8</f>
        <v>8.2453700079683845</v>
      </c>
      <c r="N152" s="79">
        <f>(Boulder!$C$24*10^3)/Boulder!$B$8</f>
        <v>8.2172699154387931</v>
      </c>
      <c r="O152" s="79">
        <f>(Minneapolis!$C$24*10^3)/Minneapolis!$B$8</f>
        <v>8.6989857873746299</v>
      </c>
      <c r="P152" s="79">
        <f>(Helena!$C$24*10^3)/Helena!$B$8</f>
        <v>8.7812789154970012</v>
      </c>
      <c r="Q152" s="79">
        <f>(Duluth!$C$24*10^3)/Duluth!$B$8</f>
        <v>9.4496596878079728</v>
      </c>
      <c r="R152" s="79">
        <f>(Fairbanks!$C$24*10^3)/Fairbanks!$B$8</f>
        <v>10.356891246620464</v>
      </c>
    </row>
    <row r="153" spans="1:18">
      <c r="A153" s="51"/>
      <c r="B153" s="55" t="s">
        <v>188</v>
      </c>
      <c r="C153" s="79">
        <f>(Miami!$C$25*10^3)/Miami!$B$8</f>
        <v>0</v>
      </c>
      <c r="D153" s="79">
        <f>(Houston!$C$25*10^3)/Houston!$B$8</f>
        <v>0</v>
      </c>
      <c r="E153" s="79">
        <f>(Phoenix!$C$25*10^3)/Phoenix!$B$8</f>
        <v>0</v>
      </c>
      <c r="F153" s="79">
        <f>(Atlanta!$C$25*10^3)/Atlanta!$B$8</f>
        <v>0</v>
      </c>
      <c r="G153" s="79">
        <f>(LosAngeles!$C$25*10^3)/LosAngeles!$B$8</f>
        <v>0</v>
      </c>
      <c r="H153" s="79">
        <f>(LasVegas!$C$25*10^3)/LasVegas!$B$8</f>
        <v>0</v>
      </c>
      <c r="I153" s="79">
        <f>(SanFrancisco!$C$25*10^3)/SanFrancisco!$B$8</f>
        <v>0</v>
      </c>
      <c r="J153" s="79">
        <f>(Baltimore!$C$25*10^3)/Baltimore!$B$8</f>
        <v>0</v>
      </c>
      <c r="K153" s="79">
        <f>(Albuquerque!$C$25*10^3)/Albuquerque!$B$8</f>
        <v>0</v>
      </c>
      <c r="L153" s="79">
        <f>(Seattle!$C$25*10^3)/Seattle!$B$8</f>
        <v>0</v>
      </c>
      <c r="M153" s="79">
        <f>(Chicago!$C$25*10^3)/Chicago!$B$8</f>
        <v>0</v>
      </c>
      <c r="N153" s="79">
        <f>(Boulder!$C$25*10^3)/Boulder!$B$8</f>
        <v>0</v>
      </c>
      <c r="O153" s="79">
        <f>(Minneapolis!$C$25*10^3)/Minneapolis!$B$8</f>
        <v>0</v>
      </c>
      <c r="P153" s="79">
        <f>(Helena!$C$25*10^3)/Helena!$B$8</f>
        <v>0</v>
      </c>
      <c r="Q153" s="79">
        <f>(Duluth!$C$25*10^3)/Duluth!$B$8</f>
        <v>0</v>
      </c>
      <c r="R153" s="79">
        <f>(Fairbanks!$C$25*10^3)/Fairbanks!$B$8</f>
        <v>0</v>
      </c>
    </row>
    <row r="154" spans="1:18">
      <c r="A154" s="51"/>
      <c r="B154" s="55" t="s">
        <v>189</v>
      </c>
      <c r="C154" s="79">
        <f>(Miami!$C$26*10^3)/Miami!$B$8</f>
        <v>0</v>
      </c>
      <c r="D154" s="79">
        <f>(Houston!$C$26*10^3)/Houston!$B$8</f>
        <v>0</v>
      </c>
      <c r="E154" s="79">
        <f>(Phoenix!$C$26*10^3)/Phoenix!$B$8</f>
        <v>0</v>
      </c>
      <c r="F154" s="79">
        <f>(Atlanta!$C$26*10^3)/Atlanta!$B$8</f>
        <v>0</v>
      </c>
      <c r="G154" s="79">
        <f>(LosAngeles!$C$26*10^3)/LosAngeles!$B$8</f>
        <v>0</v>
      </c>
      <c r="H154" s="79">
        <f>(LasVegas!$C$26*10^3)/LasVegas!$B$8</f>
        <v>0</v>
      </c>
      <c r="I154" s="79">
        <f>(SanFrancisco!$C$26*10^3)/SanFrancisco!$B$8</f>
        <v>0</v>
      </c>
      <c r="J154" s="79">
        <f>(Baltimore!$C$26*10^3)/Baltimore!$B$8</f>
        <v>0</v>
      </c>
      <c r="K154" s="79">
        <f>(Albuquerque!$C$26*10^3)/Albuquerque!$B$8</f>
        <v>0</v>
      </c>
      <c r="L154" s="79">
        <f>(Seattle!$C$26*10^3)/Seattle!$B$8</f>
        <v>0</v>
      </c>
      <c r="M154" s="79">
        <f>(Chicago!$C$26*10^3)/Chicago!$B$8</f>
        <v>0</v>
      </c>
      <c r="N154" s="79">
        <f>(Boulder!$C$26*10^3)/Boulder!$B$8</f>
        <v>0</v>
      </c>
      <c r="O154" s="79">
        <f>(Minneapolis!$C$26*10^3)/Minneapolis!$B$8</f>
        <v>0</v>
      </c>
      <c r="P154" s="79">
        <f>(Helena!$C$26*10^3)/Helena!$B$8</f>
        <v>0</v>
      </c>
      <c r="Q154" s="79">
        <f>(Duluth!$C$26*10^3)/Duluth!$B$8</f>
        <v>0</v>
      </c>
      <c r="R154" s="79">
        <f>(Fairbanks!$C$26*10^3)/Fairbanks!$B$8</f>
        <v>0</v>
      </c>
    </row>
    <row r="155" spans="1:18">
      <c r="A155" s="51"/>
      <c r="B155" s="55" t="s">
        <v>91</v>
      </c>
      <c r="C155" s="79">
        <f>(Miami!$C$28*10^3)/Miami!$B$8</f>
        <v>11.633438307250428</v>
      </c>
      <c r="D155" s="79">
        <f>(Houston!$C$28*10^3)/Houston!$B$8</f>
        <v>67.201371284515446</v>
      </c>
      <c r="E155" s="79">
        <f>(Phoenix!$C$28*10^3)/Phoenix!$B$8</f>
        <v>58.040741119868976</v>
      </c>
      <c r="F155" s="79">
        <f>(Atlanta!$C$28*10^3)/Atlanta!$B$8</f>
        <v>95.574436141536154</v>
      </c>
      <c r="G155" s="79">
        <f>(LosAngeles!$C$28*10^3)/LosAngeles!$B$8</f>
        <v>35.070922626395223</v>
      </c>
      <c r="H155" s="79">
        <f>(LasVegas!$C$28*10^3)/LasVegas!$B$8</f>
        <v>61.99482556867563</v>
      </c>
      <c r="I155" s="79">
        <f>(SanFrancisco!$C$28*10^3)/SanFrancisco!$B$8</f>
        <v>115.11805049586629</v>
      </c>
      <c r="J155" s="79">
        <f>(Baltimore!$C$28*10^3)/Baltimore!$B$8</f>
        <v>155.48784771355571</v>
      </c>
      <c r="K155" s="79">
        <f>(Albuquerque!$C$28*10^3)/Albuquerque!$B$8</f>
        <v>98.545017351807147</v>
      </c>
      <c r="L155" s="79">
        <f>(Seattle!$C$28*10^3)/Seattle!$B$8</f>
        <v>165.08603646187723</v>
      </c>
      <c r="M155" s="79">
        <f>(Chicago!$C$28*10^3)/Chicago!$B$8</f>
        <v>206.04794277215441</v>
      </c>
      <c r="N155" s="79">
        <f>(Boulder!$C$28*10^3)/Boulder!$B$8</f>
        <v>143.450972363559</v>
      </c>
      <c r="O155" s="79">
        <f>(Minneapolis!$C$28*10^3)/Minneapolis!$B$8</f>
        <v>282.52234459143472</v>
      </c>
      <c r="P155" s="79">
        <f>(Helena!$C$28*10^3)/Helena!$B$8</f>
        <v>226.76373241486175</v>
      </c>
      <c r="Q155" s="79">
        <f>(Duluth!$C$28*10^3)/Duluth!$B$8</f>
        <v>329.9834008739129</v>
      </c>
      <c r="R155" s="79">
        <f>(Fairbanks!$C$28*10^3)/Fairbanks!$B$8</f>
        <v>558.52747486547082</v>
      </c>
    </row>
    <row r="156" spans="1:18">
      <c r="A156" s="51"/>
      <c r="B156" s="54" t="s">
        <v>262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</row>
    <row r="157" spans="1:18">
      <c r="A157" s="51"/>
      <c r="B157" s="55" t="s">
        <v>71</v>
      </c>
      <c r="C157" s="79">
        <f>(Miami!$E$13*10^3)/Miami!$B$8</f>
        <v>0</v>
      </c>
      <c r="D157" s="79">
        <f>(Houston!$E$13*10^3)/Houston!$B$8</f>
        <v>0</v>
      </c>
      <c r="E157" s="79">
        <f>(Phoenix!$E$13*10^3)/Phoenix!$B$8</f>
        <v>0</v>
      </c>
      <c r="F157" s="79">
        <f>(Atlanta!$E$13*10^3)/Atlanta!$B$8</f>
        <v>0</v>
      </c>
      <c r="G157" s="79">
        <f>(LosAngeles!$E$13*10^3)/LosAngeles!$B$8</f>
        <v>0</v>
      </c>
      <c r="H157" s="79">
        <f>(LasVegas!$E$13*10^3)/LasVegas!$B$8</f>
        <v>0</v>
      </c>
      <c r="I157" s="79">
        <f>(SanFrancisco!$E$13*10^3)/SanFrancisco!$B$8</f>
        <v>0</v>
      </c>
      <c r="J157" s="79">
        <f>(Baltimore!$E$13*10^3)/Baltimore!$B$8</f>
        <v>0</v>
      </c>
      <c r="K157" s="79">
        <f>(Albuquerque!$E$13*10^3)/Albuquerque!$B$8</f>
        <v>0</v>
      </c>
      <c r="L157" s="79">
        <f>(Seattle!$E$13*10^3)/Seattle!$B$8</f>
        <v>0</v>
      </c>
      <c r="M157" s="79">
        <f>(Chicago!$E$13*10^3)/Chicago!$B$8</f>
        <v>0</v>
      </c>
      <c r="N157" s="79">
        <f>(Boulder!$E$13*10^3)/Boulder!$B$8</f>
        <v>0</v>
      </c>
      <c r="O157" s="79">
        <f>(Minneapolis!$E$13*10^3)/Minneapolis!$B$8</f>
        <v>0</v>
      </c>
      <c r="P157" s="79">
        <f>(Helena!$E$13*10^3)/Helena!$B$8</f>
        <v>0</v>
      </c>
      <c r="Q157" s="79">
        <f>(Duluth!$E$13*10^3)/Duluth!$B$8</f>
        <v>0</v>
      </c>
      <c r="R157" s="79">
        <f>(Fairbanks!$E$13*10^3)/Fairbanks!$B$8</f>
        <v>0</v>
      </c>
    </row>
    <row r="158" spans="1:18">
      <c r="A158" s="51"/>
      <c r="B158" s="55" t="s">
        <v>72</v>
      </c>
      <c r="C158" s="79">
        <f>(Miami!$E$14*10^3)/Miami!$B$8</f>
        <v>0</v>
      </c>
      <c r="D158" s="79">
        <f>(Houston!$E$14*10^3)/Houston!$B$8</f>
        <v>0</v>
      </c>
      <c r="E158" s="79">
        <f>(Phoenix!$E$14*10^3)/Phoenix!$B$8</f>
        <v>0</v>
      </c>
      <c r="F158" s="79">
        <f>(Atlanta!$E$14*10^3)/Atlanta!$B$8</f>
        <v>0</v>
      </c>
      <c r="G158" s="79">
        <f>(LosAngeles!$E$14*10^3)/LosAngeles!$B$8</f>
        <v>0</v>
      </c>
      <c r="H158" s="79">
        <f>(LasVegas!$E$14*10^3)/LasVegas!$B$8</f>
        <v>0</v>
      </c>
      <c r="I158" s="79">
        <f>(SanFrancisco!$E$14*10^3)/SanFrancisco!$B$8</f>
        <v>0</v>
      </c>
      <c r="J158" s="79">
        <f>(Baltimore!$E$14*10^3)/Baltimore!$B$8</f>
        <v>0</v>
      </c>
      <c r="K158" s="79">
        <f>(Albuquerque!$E$14*10^3)/Albuquerque!$B$8</f>
        <v>0</v>
      </c>
      <c r="L158" s="79">
        <f>(Seattle!$E$14*10^3)/Seattle!$B$8</f>
        <v>0</v>
      </c>
      <c r="M158" s="79">
        <f>(Chicago!$E$14*10^3)/Chicago!$B$8</f>
        <v>0</v>
      </c>
      <c r="N158" s="79">
        <f>(Boulder!$E$14*10^3)/Boulder!$B$8</f>
        <v>0</v>
      </c>
      <c r="O158" s="79">
        <f>(Minneapolis!$E$14*10^3)/Minneapolis!$B$8</f>
        <v>0</v>
      </c>
      <c r="P158" s="79">
        <f>(Helena!$E$14*10^3)/Helena!$B$8</f>
        <v>0</v>
      </c>
      <c r="Q158" s="79">
        <f>(Duluth!$E$14*10^3)/Duluth!$B$8</f>
        <v>0</v>
      </c>
      <c r="R158" s="79">
        <f>(Fairbanks!$E$14*10^3)/Fairbanks!$B$8</f>
        <v>0</v>
      </c>
    </row>
    <row r="159" spans="1:18">
      <c r="A159" s="51"/>
      <c r="B159" s="55" t="s">
        <v>80</v>
      </c>
      <c r="C159" s="79">
        <f>(Miami!$E$15*10^3)/Miami!$B$8</f>
        <v>0</v>
      </c>
      <c r="D159" s="79">
        <f>(Houston!$E$15*10^3)/Houston!$B$8</f>
        <v>0</v>
      </c>
      <c r="E159" s="79">
        <f>(Phoenix!$E$15*10^3)/Phoenix!$B$8</f>
        <v>0</v>
      </c>
      <c r="F159" s="79">
        <f>(Atlanta!$E$15*10^3)/Atlanta!$B$8</f>
        <v>0</v>
      </c>
      <c r="G159" s="79">
        <f>(LosAngeles!$E$15*10^3)/LosAngeles!$B$8</f>
        <v>0</v>
      </c>
      <c r="H159" s="79">
        <f>(LasVegas!$E$15*10^3)/LasVegas!$B$8</f>
        <v>0</v>
      </c>
      <c r="I159" s="79">
        <f>(SanFrancisco!$E$15*10^3)/SanFrancisco!$B$8</f>
        <v>0</v>
      </c>
      <c r="J159" s="79">
        <f>(Baltimore!$E$15*10^3)/Baltimore!$B$8</f>
        <v>0</v>
      </c>
      <c r="K159" s="79">
        <f>(Albuquerque!$E$15*10^3)/Albuquerque!$B$8</f>
        <v>0</v>
      </c>
      <c r="L159" s="79">
        <f>(Seattle!$E$15*10^3)/Seattle!$B$8</f>
        <v>0</v>
      </c>
      <c r="M159" s="79">
        <f>(Chicago!$E$15*10^3)/Chicago!$B$8</f>
        <v>0</v>
      </c>
      <c r="N159" s="79">
        <f>(Boulder!$E$15*10^3)/Boulder!$B$8</f>
        <v>0</v>
      </c>
      <c r="O159" s="79">
        <f>(Minneapolis!$E$15*10^3)/Minneapolis!$B$8</f>
        <v>0</v>
      </c>
      <c r="P159" s="79">
        <f>(Helena!$E$15*10^3)/Helena!$B$8</f>
        <v>0</v>
      </c>
      <c r="Q159" s="79">
        <f>(Duluth!$E$15*10^3)/Duluth!$B$8</f>
        <v>0</v>
      </c>
      <c r="R159" s="79">
        <f>(Fairbanks!$E$15*10^3)/Fairbanks!$B$8</f>
        <v>0</v>
      </c>
    </row>
    <row r="160" spans="1:18">
      <c r="A160" s="51"/>
      <c r="B160" s="55" t="s">
        <v>81</v>
      </c>
      <c r="C160" s="79">
        <f>(Miami!$E$16*10^3)/Miami!$B$8</f>
        <v>0</v>
      </c>
      <c r="D160" s="79">
        <f>(Houston!$E$16*10^3)/Houston!$B$8</f>
        <v>0</v>
      </c>
      <c r="E160" s="79">
        <f>(Phoenix!$E$16*10^3)/Phoenix!$B$8</f>
        <v>0</v>
      </c>
      <c r="F160" s="79">
        <f>(Atlanta!$E$16*10^3)/Atlanta!$B$8</f>
        <v>0</v>
      </c>
      <c r="G160" s="79">
        <f>(LosAngeles!$E$16*10^3)/LosAngeles!$B$8</f>
        <v>0</v>
      </c>
      <c r="H160" s="79">
        <f>(LasVegas!$E$16*10^3)/LasVegas!$B$8</f>
        <v>0</v>
      </c>
      <c r="I160" s="79">
        <f>(SanFrancisco!$E$16*10^3)/SanFrancisco!$B$8</f>
        <v>0</v>
      </c>
      <c r="J160" s="79">
        <f>(Baltimore!$E$16*10^3)/Baltimore!$B$8</f>
        <v>0</v>
      </c>
      <c r="K160" s="79">
        <f>(Albuquerque!$E$16*10^3)/Albuquerque!$B$8</f>
        <v>0</v>
      </c>
      <c r="L160" s="79">
        <f>(Seattle!$E$16*10^3)/Seattle!$B$8</f>
        <v>0</v>
      </c>
      <c r="M160" s="79">
        <f>(Chicago!$E$16*10^3)/Chicago!$B$8</f>
        <v>0</v>
      </c>
      <c r="N160" s="79">
        <f>(Boulder!$E$16*10^3)/Boulder!$B$8</f>
        <v>0</v>
      </c>
      <c r="O160" s="79">
        <f>(Minneapolis!$E$16*10^3)/Minneapolis!$B$8</f>
        <v>0</v>
      </c>
      <c r="P160" s="79">
        <f>(Helena!$E$16*10^3)/Helena!$B$8</f>
        <v>0</v>
      </c>
      <c r="Q160" s="79">
        <f>(Duluth!$E$16*10^3)/Duluth!$B$8</f>
        <v>0</v>
      </c>
      <c r="R160" s="79">
        <f>(Fairbanks!$E$16*10^3)/Fairbanks!$B$8</f>
        <v>0</v>
      </c>
    </row>
    <row r="161" spans="1:18">
      <c r="A161" s="51"/>
      <c r="B161" s="55" t="s">
        <v>82</v>
      </c>
      <c r="C161" s="79">
        <f>(Miami!$E$17*10^3)/Miami!$B$8</f>
        <v>0</v>
      </c>
      <c r="D161" s="79">
        <f>(Houston!$E$17*10^3)/Houston!$B$8</f>
        <v>0</v>
      </c>
      <c r="E161" s="79">
        <f>(Phoenix!$E$17*10^3)/Phoenix!$B$8</f>
        <v>0</v>
      </c>
      <c r="F161" s="79">
        <f>(Atlanta!$E$17*10^3)/Atlanta!$B$8</f>
        <v>0</v>
      </c>
      <c r="G161" s="79">
        <f>(LosAngeles!$E$17*10^3)/LosAngeles!$B$8</f>
        <v>0</v>
      </c>
      <c r="H161" s="79">
        <f>(LasVegas!$E$17*10^3)/LasVegas!$B$8</f>
        <v>0</v>
      </c>
      <c r="I161" s="79">
        <f>(SanFrancisco!$E$17*10^3)/SanFrancisco!$B$8</f>
        <v>0</v>
      </c>
      <c r="J161" s="79">
        <f>(Baltimore!$E$17*10^3)/Baltimore!$B$8</f>
        <v>0</v>
      </c>
      <c r="K161" s="79">
        <f>(Albuquerque!$E$17*10^3)/Albuquerque!$B$8</f>
        <v>0</v>
      </c>
      <c r="L161" s="79">
        <f>(Seattle!$E$17*10^3)/Seattle!$B$8</f>
        <v>0</v>
      </c>
      <c r="M161" s="79">
        <f>(Chicago!$E$17*10^3)/Chicago!$B$8</f>
        <v>0</v>
      </c>
      <c r="N161" s="79">
        <f>(Boulder!$E$17*10^3)/Boulder!$B$8</f>
        <v>0</v>
      </c>
      <c r="O161" s="79">
        <f>(Minneapolis!$E$17*10^3)/Minneapolis!$B$8</f>
        <v>0</v>
      </c>
      <c r="P161" s="79">
        <f>(Helena!$E$17*10^3)/Helena!$B$8</f>
        <v>0</v>
      </c>
      <c r="Q161" s="79">
        <f>(Duluth!$E$17*10^3)/Duluth!$B$8</f>
        <v>0</v>
      </c>
      <c r="R161" s="79">
        <f>(Fairbanks!$E$17*10^3)/Fairbanks!$B$8</f>
        <v>0</v>
      </c>
    </row>
    <row r="162" spans="1:18">
      <c r="A162" s="51"/>
      <c r="B162" s="55" t="s">
        <v>83</v>
      </c>
      <c r="C162" s="79">
        <f>(Miami!$E$18*10^3)/Miami!$B$8</f>
        <v>0</v>
      </c>
      <c r="D162" s="79">
        <f>(Houston!$E$18*10^3)/Houston!$B$8</f>
        <v>0</v>
      </c>
      <c r="E162" s="79">
        <f>(Phoenix!$E$18*10^3)/Phoenix!$B$8</f>
        <v>0</v>
      </c>
      <c r="F162" s="79">
        <f>(Atlanta!$E$18*10^3)/Atlanta!$B$8</f>
        <v>0</v>
      </c>
      <c r="G162" s="79">
        <f>(LosAngeles!$E$18*10^3)/LosAngeles!$B$8</f>
        <v>0</v>
      </c>
      <c r="H162" s="79">
        <f>(LasVegas!$E$18*10^3)/LasVegas!$B$8</f>
        <v>0</v>
      </c>
      <c r="I162" s="79">
        <f>(SanFrancisco!$E$18*10^3)/SanFrancisco!$B$8</f>
        <v>0</v>
      </c>
      <c r="J162" s="79">
        <f>(Baltimore!$E$18*10^3)/Baltimore!$B$8</f>
        <v>0</v>
      </c>
      <c r="K162" s="79">
        <f>(Albuquerque!$E$18*10^3)/Albuquerque!$B$8</f>
        <v>0</v>
      </c>
      <c r="L162" s="79">
        <f>(Seattle!$E$18*10^3)/Seattle!$B$8</f>
        <v>0</v>
      </c>
      <c r="M162" s="79">
        <f>(Chicago!$E$18*10^3)/Chicago!$B$8</f>
        <v>0</v>
      </c>
      <c r="N162" s="79">
        <f>(Boulder!$E$18*10^3)/Boulder!$B$8</f>
        <v>0</v>
      </c>
      <c r="O162" s="79">
        <f>(Minneapolis!$E$18*10^3)/Minneapolis!$B$8</f>
        <v>0</v>
      </c>
      <c r="P162" s="79">
        <f>(Helena!$E$18*10^3)/Helena!$B$8</f>
        <v>0</v>
      </c>
      <c r="Q162" s="79">
        <f>(Duluth!$E$18*10^3)/Duluth!$B$8</f>
        <v>0</v>
      </c>
      <c r="R162" s="79">
        <f>(Fairbanks!$E$18*10^3)/Fairbanks!$B$8</f>
        <v>0</v>
      </c>
    </row>
    <row r="163" spans="1:18">
      <c r="A163" s="51"/>
      <c r="B163" s="55" t="s">
        <v>84</v>
      </c>
      <c r="C163" s="79">
        <f>(Miami!$E$19*10^3)/Miami!$B$8</f>
        <v>0</v>
      </c>
      <c r="D163" s="79">
        <f>(Houston!$E$19*10^3)/Houston!$B$8</f>
        <v>0</v>
      </c>
      <c r="E163" s="79">
        <f>(Phoenix!$E$19*10^3)/Phoenix!$B$8</f>
        <v>0</v>
      </c>
      <c r="F163" s="79">
        <f>(Atlanta!$E$19*10^3)/Atlanta!$B$8</f>
        <v>0</v>
      </c>
      <c r="G163" s="79">
        <f>(LosAngeles!$E$19*10^3)/LosAngeles!$B$8</f>
        <v>0</v>
      </c>
      <c r="H163" s="79">
        <f>(LasVegas!$E$19*10^3)/LasVegas!$B$8</f>
        <v>0</v>
      </c>
      <c r="I163" s="79">
        <f>(SanFrancisco!$E$19*10^3)/SanFrancisco!$B$8</f>
        <v>0</v>
      </c>
      <c r="J163" s="79">
        <f>(Baltimore!$E$19*10^3)/Baltimore!$B$8</f>
        <v>0</v>
      </c>
      <c r="K163" s="79">
        <f>(Albuquerque!$E$19*10^3)/Albuquerque!$B$8</f>
        <v>0</v>
      </c>
      <c r="L163" s="79">
        <f>(Seattle!$E$19*10^3)/Seattle!$B$8</f>
        <v>0</v>
      </c>
      <c r="M163" s="79">
        <f>(Chicago!$E$19*10^3)/Chicago!$B$8</f>
        <v>0</v>
      </c>
      <c r="N163" s="79">
        <f>(Boulder!$E$19*10^3)/Boulder!$B$8</f>
        <v>0</v>
      </c>
      <c r="O163" s="79">
        <f>(Minneapolis!$E$19*10^3)/Minneapolis!$B$8</f>
        <v>0</v>
      </c>
      <c r="P163" s="79">
        <f>(Helena!$E$19*10^3)/Helena!$B$8</f>
        <v>0</v>
      </c>
      <c r="Q163" s="79">
        <f>(Duluth!$E$19*10^3)/Duluth!$B$8</f>
        <v>0</v>
      </c>
      <c r="R163" s="79">
        <f>(Fairbanks!$E$19*10^3)/Fairbanks!$B$8</f>
        <v>0</v>
      </c>
    </row>
    <row r="164" spans="1:18">
      <c r="A164" s="51"/>
      <c r="B164" s="55" t="s">
        <v>85</v>
      </c>
      <c r="C164" s="79">
        <f>(Miami!$E$20*10^3)/Miami!$B$8</f>
        <v>0</v>
      </c>
      <c r="D164" s="79">
        <f>(Houston!$E$20*10^3)/Houston!$B$8</f>
        <v>0</v>
      </c>
      <c r="E164" s="79">
        <f>(Phoenix!$E$20*10^3)/Phoenix!$B$8</f>
        <v>0</v>
      </c>
      <c r="F164" s="79">
        <f>(Atlanta!$E$20*10^3)/Atlanta!$B$8</f>
        <v>0</v>
      </c>
      <c r="G164" s="79">
        <f>(LosAngeles!$E$20*10^3)/LosAngeles!$B$8</f>
        <v>0</v>
      </c>
      <c r="H164" s="79">
        <f>(LasVegas!$E$20*10^3)/LasVegas!$B$8</f>
        <v>0</v>
      </c>
      <c r="I164" s="79">
        <f>(SanFrancisco!$E$20*10^3)/SanFrancisco!$B$8</f>
        <v>0</v>
      </c>
      <c r="J164" s="79">
        <f>(Baltimore!$E$20*10^3)/Baltimore!$B$8</f>
        <v>0</v>
      </c>
      <c r="K164" s="79">
        <f>(Albuquerque!$E$20*10^3)/Albuquerque!$B$8</f>
        <v>0</v>
      </c>
      <c r="L164" s="79">
        <f>(Seattle!$E$20*10^3)/Seattle!$B$8</f>
        <v>0</v>
      </c>
      <c r="M164" s="79">
        <f>(Chicago!$E$20*10^3)/Chicago!$B$8</f>
        <v>0</v>
      </c>
      <c r="N164" s="79">
        <f>(Boulder!$E$20*10^3)/Boulder!$B$8</f>
        <v>0</v>
      </c>
      <c r="O164" s="79">
        <f>(Minneapolis!$E$20*10^3)/Minneapolis!$B$8</f>
        <v>0</v>
      </c>
      <c r="P164" s="79">
        <f>(Helena!$E$20*10^3)/Helena!$B$8</f>
        <v>0</v>
      </c>
      <c r="Q164" s="79">
        <f>(Duluth!$E$20*10^3)/Duluth!$B$8</f>
        <v>0</v>
      </c>
      <c r="R164" s="79">
        <f>(Fairbanks!$E$20*10^3)/Fairbanks!$B$8</f>
        <v>0</v>
      </c>
    </row>
    <row r="165" spans="1:18">
      <c r="A165" s="51"/>
      <c r="B165" s="55" t="s">
        <v>86</v>
      </c>
      <c r="C165" s="79">
        <f>(Miami!$E$21*10^3)/Miami!$B$8</f>
        <v>0</v>
      </c>
      <c r="D165" s="79">
        <f>(Houston!$E$21*10^3)/Houston!$B$8</f>
        <v>0</v>
      </c>
      <c r="E165" s="79">
        <f>(Phoenix!$E$21*10^3)/Phoenix!$B$8</f>
        <v>0</v>
      </c>
      <c r="F165" s="79">
        <f>(Atlanta!$E$21*10^3)/Atlanta!$B$8</f>
        <v>0</v>
      </c>
      <c r="G165" s="79">
        <f>(LosAngeles!$E$21*10^3)/LosAngeles!$B$8</f>
        <v>0</v>
      </c>
      <c r="H165" s="79">
        <f>(LasVegas!$E$21*10^3)/LasVegas!$B$8</f>
        <v>0</v>
      </c>
      <c r="I165" s="79">
        <f>(SanFrancisco!$E$21*10^3)/SanFrancisco!$B$8</f>
        <v>0</v>
      </c>
      <c r="J165" s="79">
        <f>(Baltimore!$E$21*10^3)/Baltimore!$B$8</f>
        <v>0</v>
      </c>
      <c r="K165" s="79">
        <f>(Albuquerque!$E$21*10^3)/Albuquerque!$B$8</f>
        <v>0</v>
      </c>
      <c r="L165" s="79">
        <f>(Seattle!$E$21*10^3)/Seattle!$B$8</f>
        <v>0</v>
      </c>
      <c r="M165" s="79">
        <f>(Chicago!$E$21*10^3)/Chicago!$B$8</f>
        <v>0</v>
      </c>
      <c r="N165" s="79">
        <f>(Boulder!$E$21*10^3)/Boulder!$B$8</f>
        <v>0</v>
      </c>
      <c r="O165" s="79">
        <f>(Minneapolis!$E$21*10^3)/Minneapolis!$B$8</f>
        <v>0</v>
      </c>
      <c r="P165" s="79">
        <f>(Helena!$E$21*10^3)/Helena!$B$8</f>
        <v>0</v>
      </c>
      <c r="Q165" s="79">
        <f>(Duluth!$E$21*10^3)/Duluth!$B$8</f>
        <v>0</v>
      </c>
      <c r="R165" s="79">
        <f>(Fairbanks!$E$21*10^3)/Fairbanks!$B$8</f>
        <v>0</v>
      </c>
    </row>
    <row r="166" spans="1:18">
      <c r="A166" s="51"/>
      <c r="B166" s="55" t="s">
        <v>87</v>
      </c>
      <c r="C166" s="79">
        <f>(Miami!$E$22*10^3)/Miami!$B$8</f>
        <v>0</v>
      </c>
      <c r="D166" s="79">
        <f>(Houston!$E$22*10^3)/Houston!$B$8</f>
        <v>0</v>
      </c>
      <c r="E166" s="79">
        <f>(Phoenix!$E$22*10^3)/Phoenix!$B$8</f>
        <v>0</v>
      </c>
      <c r="F166" s="79">
        <f>(Atlanta!$E$22*10^3)/Atlanta!$B$8</f>
        <v>0</v>
      </c>
      <c r="G166" s="79">
        <f>(LosAngeles!$E$22*10^3)/LosAngeles!$B$8</f>
        <v>0</v>
      </c>
      <c r="H166" s="79">
        <f>(LasVegas!$E$22*10^3)/LasVegas!$B$8</f>
        <v>0</v>
      </c>
      <c r="I166" s="79">
        <f>(SanFrancisco!$E$22*10^3)/SanFrancisco!$B$8</f>
        <v>0</v>
      </c>
      <c r="J166" s="79">
        <f>(Baltimore!$E$22*10^3)/Baltimore!$B$8</f>
        <v>0</v>
      </c>
      <c r="K166" s="79">
        <f>(Albuquerque!$E$22*10^3)/Albuquerque!$B$8</f>
        <v>0</v>
      </c>
      <c r="L166" s="79">
        <f>(Seattle!$E$22*10^3)/Seattle!$B$8</f>
        <v>0</v>
      </c>
      <c r="M166" s="79">
        <f>(Chicago!$E$22*10^3)/Chicago!$B$8</f>
        <v>0</v>
      </c>
      <c r="N166" s="79">
        <f>(Boulder!$E$22*10^3)/Boulder!$B$8</f>
        <v>0</v>
      </c>
      <c r="O166" s="79">
        <f>(Minneapolis!$E$22*10^3)/Minneapolis!$B$8</f>
        <v>0</v>
      </c>
      <c r="P166" s="79">
        <f>(Helena!$E$22*10^3)/Helena!$B$8</f>
        <v>0</v>
      </c>
      <c r="Q166" s="79">
        <f>(Duluth!$E$22*10^3)/Duluth!$B$8</f>
        <v>0</v>
      </c>
      <c r="R166" s="79">
        <f>(Fairbanks!$E$22*10^3)/Fairbanks!$B$8</f>
        <v>0</v>
      </c>
    </row>
    <row r="167" spans="1:18">
      <c r="A167" s="51"/>
      <c r="B167" s="55" t="s">
        <v>66</v>
      </c>
      <c r="C167" s="79">
        <f>(Miami!$E$23*10^3)/Miami!$B$8</f>
        <v>0</v>
      </c>
      <c r="D167" s="79">
        <f>(Houston!$E$23*10^3)/Houston!$B$8</f>
        <v>0</v>
      </c>
      <c r="E167" s="79">
        <f>(Phoenix!$E$23*10^3)/Phoenix!$B$8</f>
        <v>0</v>
      </c>
      <c r="F167" s="79">
        <f>(Atlanta!$E$23*10^3)/Atlanta!$B$8</f>
        <v>0</v>
      </c>
      <c r="G167" s="79">
        <f>(LosAngeles!$E$23*10^3)/LosAngeles!$B$8</f>
        <v>0</v>
      </c>
      <c r="H167" s="79">
        <f>(LasVegas!$E$23*10^3)/LasVegas!$B$8</f>
        <v>0</v>
      </c>
      <c r="I167" s="79">
        <f>(SanFrancisco!$E$23*10^3)/SanFrancisco!$B$8</f>
        <v>0</v>
      </c>
      <c r="J167" s="79">
        <f>(Baltimore!$E$23*10^3)/Baltimore!$B$8</f>
        <v>0</v>
      </c>
      <c r="K167" s="79">
        <f>(Albuquerque!$E$23*10^3)/Albuquerque!$B$8</f>
        <v>0</v>
      </c>
      <c r="L167" s="79">
        <f>(Seattle!$E$23*10^3)/Seattle!$B$8</f>
        <v>0</v>
      </c>
      <c r="M167" s="79">
        <f>(Chicago!$E$23*10^3)/Chicago!$B$8</f>
        <v>0</v>
      </c>
      <c r="N167" s="79">
        <f>(Boulder!$E$23*10^3)/Boulder!$B$8</f>
        <v>0</v>
      </c>
      <c r="O167" s="79">
        <f>(Minneapolis!$E$23*10^3)/Minneapolis!$B$8</f>
        <v>0</v>
      </c>
      <c r="P167" s="79">
        <f>(Helena!$E$23*10^3)/Helena!$B$8</f>
        <v>0</v>
      </c>
      <c r="Q167" s="79">
        <f>(Duluth!$E$23*10^3)/Duluth!$B$8</f>
        <v>0</v>
      </c>
      <c r="R167" s="79">
        <f>(Fairbanks!$E$23*10^3)/Fairbanks!$B$8</f>
        <v>0</v>
      </c>
    </row>
    <row r="168" spans="1:18">
      <c r="A168" s="51"/>
      <c r="B168" s="55" t="s">
        <v>88</v>
      </c>
      <c r="C168" s="79">
        <f>(Miami!$E$24*10^3)/Miami!$B$8</f>
        <v>0</v>
      </c>
      <c r="D168" s="79">
        <f>(Houston!$E$24*10^3)/Houston!$B$8</f>
        <v>0</v>
      </c>
      <c r="E168" s="79">
        <f>(Phoenix!$E$24*10^3)/Phoenix!$B$8</f>
        <v>0</v>
      </c>
      <c r="F168" s="79">
        <f>(Atlanta!$E$24*10^3)/Atlanta!$B$8</f>
        <v>0</v>
      </c>
      <c r="G168" s="79">
        <f>(LosAngeles!$E$24*10^3)/LosAngeles!$B$8</f>
        <v>0</v>
      </c>
      <c r="H168" s="79">
        <f>(LasVegas!$E$24*10^3)/LasVegas!$B$8</f>
        <v>0</v>
      </c>
      <c r="I168" s="79">
        <f>(SanFrancisco!$E$24*10^3)/SanFrancisco!$B$8</f>
        <v>0</v>
      </c>
      <c r="J168" s="79">
        <f>(Baltimore!$E$24*10^3)/Baltimore!$B$8</f>
        <v>0</v>
      </c>
      <c r="K168" s="79">
        <f>(Albuquerque!$E$24*10^3)/Albuquerque!$B$8</f>
        <v>0</v>
      </c>
      <c r="L168" s="79">
        <f>(Seattle!$E$24*10^3)/Seattle!$B$8</f>
        <v>0</v>
      </c>
      <c r="M168" s="79">
        <f>(Chicago!$E$24*10^3)/Chicago!$B$8</f>
        <v>0</v>
      </c>
      <c r="N168" s="79">
        <f>(Boulder!$E$24*10^3)/Boulder!$B$8</f>
        <v>0</v>
      </c>
      <c r="O168" s="79">
        <f>(Minneapolis!$E$24*10^3)/Minneapolis!$B$8</f>
        <v>0</v>
      </c>
      <c r="P168" s="79">
        <f>(Helena!$E$24*10^3)/Helena!$B$8</f>
        <v>0</v>
      </c>
      <c r="Q168" s="79">
        <f>(Duluth!$E$24*10^3)/Duluth!$B$8</f>
        <v>0</v>
      </c>
      <c r="R168" s="79">
        <f>(Fairbanks!$E$24*10^3)/Fairbanks!$B$8</f>
        <v>0</v>
      </c>
    </row>
    <row r="169" spans="1:18">
      <c r="A169" s="51"/>
      <c r="B169" s="55" t="s">
        <v>89</v>
      </c>
      <c r="C169" s="79">
        <f>(Miami!$E$25*10^3)/Miami!$B$8</f>
        <v>0</v>
      </c>
      <c r="D169" s="79">
        <f>(Houston!$E$25*10^3)/Houston!$B$8</f>
        <v>0</v>
      </c>
      <c r="E169" s="79">
        <f>(Phoenix!$E$25*10^3)/Phoenix!$B$8</f>
        <v>0</v>
      </c>
      <c r="F169" s="79">
        <f>(Atlanta!$E$25*10^3)/Atlanta!$B$8</f>
        <v>0</v>
      </c>
      <c r="G169" s="79">
        <f>(LosAngeles!$E$25*10^3)/LosAngeles!$B$8</f>
        <v>0</v>
      </c>
      <c r="H169" s="79">
        <f>(LasVegas!$E$25*10^3)/LasVegas!$B$8</f>
        <v>0</v>
      </c>
      <c r="I169" s="79">
        <f>(SanFrancisco!$E$25*10^3)/SanFrancisco!$B$8</f>
        <v>0</v>
      </c>
      <c r="J169" s="79">
        <f>(Baltimore!$E$25*10^3)/Baltimore!$B$8</f>
        <v>0</v>
      </c>
      <c r="K169" s="79">
        <f>(Albuquerque!$E$25*10^3)/Albuquerque!$B$8</f>
        <v>0</v>
      </c>
      <c r="L169" s="79">
        <f>(Seattle!$E$25*10^3)/Seattle!$B$8</f>
        <v>0</v>
      </c>
      <c r="M169" s="79">
        <f>(Chicago!$E$25*10^3)/Chicago!$B$8</f>
        <v>0</v>
      </c>
      <c r="N169" s="79">
        <f>(Boulder!$E$25*10^3)/Boulder!$B$8</f>
        <v>0</v>
      </c>
      <c r="O169" s="79">
        <f>(Minneapolis!$E$25*10^3)/Minneapolis!$B$8</f>
        <v>0</v>
      </c>
      <c r="P169" s="79">
        <f>(Helena!$E$25*10^3)/Helena!$B$8</f>
        <v>0</v>
      </c>
      <c r="Q169" s="79">
        <f>(Duluth!$E$25*10^3)/Duluth!$B$8</f>
        <v>0</v>
      </c>
      <c r="R169" s="79">
        <f>(Fairbanks!$E$25*10^3)/Fairbanks!$B$8</f>
        <v>0</v>
      </c>
    </row>
    <row r="170" spans="1:18">
      <c r="A170" s="51"/>
      <c r="B170" s="55" t="s">
        <v>90</v>
      </c>
      <c r="C170" s="79">
        <f>(Miami!$E$26*10^3)/Miami!$B$8</f>
        <v>0</v>
      </c>
      <c r="D170" s="79">
        <f>(Houston!$E$26*10^3)/Houston!$B$8</f>
        <v>0</v>
      </c>
      <c r="E170" s="79">
        <f>(Phoenix!$E$26*10^3)/Phoenix!$B$8</f>
        <v>0</v>
      </c>
      <c r="F170" s="79">
        <f>(Atlanta!$E$26*10^3)/Atlanta!$B$8</f>
        <v>0</v>
      </c>
      <c r="G170" s="79">
        <f>(LosAngeles!$E$26*10^3)/LosAngeles!$B$8</f>
        <v>0</v>
      </c>
      <c r="H170" s="79">
        <f>(LasVegas!$E$26*10^3)/LasVegas!$B$8</f>
        <v>0</v>
      </c>
      <c r="I170" s="79">
        <f>(SanFrancisco!$E$26*10^3)/SanFrancisco!$B$8</f>
        <v>0</v>
      </c>
      <c r="J170" s="79">
        <f>(Baltimore!$E$26*10^3)/Baltimore!$B$8</f>
        <v>0</v>
      </c>
      <c r="K170" s="79">
        <f>(Albuquerque!$E$26*10^3)/Albuquerque!$B$8</f>
        <v>0</v>
      </c>
      <c r="L170" s="79">
        <f>(Seattle!$E$26*10^3)/Seattle!$B$8</f>
        <v>0</v>
      </c>
      <c r="M170" s="79">
        <f>(Chicago!$E$26*10^3)/Chicago!$B$8</f>
        <v>0</v>
      </c>
      <c r="N170" s="79">
        <f>(Boulder!$E$26*10^3)/Boulder!$B$8</f>
        <v>0</v>
      </c>
      <c r="O170" s="79">
        <f>(Minneapolis!$E$26*10^3)/Minneapolis!$B$8</f>
        <v>0</v>
      </c>
      <c r="P170" s="79">
        <f>(Helena!$E$26*10^3)/Helena!$B$8</f>
        <v>0</v>
      </c>
      <c r="Q170" s="79">
        <f>(Duluth!$E$26*10^3)/Duluth!$B$8</f>
        <v>0</v>
      </c>
      <c r="R170" s="79">
        <f>(Fairbanks!$E$26*10^3)/Fairbanks!$B$8</f>
        <v>0</v>
      </c>
    </row>
    <row r="171" spans="1:18">
      <c r="A171" s="51"/>
      <c r="B171" s="55" t="s">
        <v>91</v>
      </c>
      <c r="C171" s="79">
        <f>(Miami!$E$28*10^3)/Miami!$B$8</f>
        <v>0</v>
      </c>
      <c r="D171" s="79">
        <f>(Houston!$E$28*10^3)/Houston!$B$8</f>
        <v>0</v>
      </c>
      <c r="E171" s="79">
        <f>(Phoenix!$E$28*10^3)/Phoenix!$B$8</f>
        <v>0</v>
      </c>
      <c r="F171" s="79">
        <f>(Atlanta!$E$28*10^3)/Atlanta!$B$8</f>
        <v>0</v>
      </c>
      <c r="G171" s="79">
        <f>(LosAngeles!$E$28*10^3)/LosAngeles!$B$8</f>
        <v>0</v>
      </c>
      <c r="H171" s="79">
        <f>(LasVegas!$E$28*10^3)/LasVegas!$B$8</f>
        <v>0</v>
      </c>
      <c r="I171" s="79">
        <f>(SanFrancisco!$E$28*10^3)/SanFrancisco!$B$8</f>
        <v>0</v>
      </c>
      <c r="J171" s="79">
        <f>(Baltimore!$E$28*10^3)/Baltimore!$B$8</f>
        <v>0</v>
      </c>
      <c r="K171" s="79">
        <f>(Albuquerque!$E$28*10^3)/Albuquerque!$B$8</f>
        <v>0</v>
      </c>
      <c r="L171" s="79">
        <f>(Seattle!$E$28*10^3)/Seattle!$B$8</f>
        <v>0</v>
      </c>
      <c r="M171" s="79">
        <f>(Chicago!$E$28*10^3)/Chicago!$B$8</f>
        <v>0</v>
      </c>
      <c r="N171" s="79">
        <f>(Boulder!$E$28*10^3)/Boulder!$B$8</f>
        <v>0</v>
      </c>
      <c r="O171" s="79">
        <f>(Minneapolis!$E$28*10^3)/Minneapolis!$B$8</f>
        <v>0</v>
      </c>
      <c r="P171" s="79">
        <f>(Helena!$E$28*10^3)/Helena!$B$8</f>
        <v>0</v>
      </c>
      <c r="Q171" s="79">
        <f>(Duluth!$E$28*10^3)/Duluth!$B$8</f>
        <v>0</v>
      </c>
      <c r="R171" s="79">
        <f>(Fairbanks!$E$28*10^3)/Fairbanks!$B$8</f>
        <v>0</v>
      </c>
    </row>
    <row r="172" spans="1:18">
      <c r="A172" s="51"/>
      <c r="B172" s="54" t="s">
        <v>263</v>
      </c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</row>
    <row r="173" spans="1:18">
      <c r="A173" s="51"/>
      <c r="B173" s="55" t="s">
        <v>71</v>
      </c>
      <c r="C173" s="79">
        <f>(Miami!$F$13*10^3)/Miami!$B$8</f>
        <v>0</v>
      </c>
      <c r="D173" s="79">
        <f>(Houston!$F$13*10^3)/Houston!$B$8</f>
        <v>0</v>
      </c>
      <c r="E173" s="79">
        <f>(Phoenix!$F$13*10^3)/Phoenix!$B$8</f>
        <v>0</v>
      </c>
      <c r="F173" s="79">
        <f>(Atlanta!$F$13*10^3)/Atlanta!$B$8</f>
        <v>0</v>
      </c>
      <c r="G173" s="79">
        <f>(LosAngeles!$F$13*10^3)/LosAngeles!$B$8</f>
        <v>0</v>
      </c>
      <c r="H173" s="79">
        <f>(LasVegas!$F$13*10^3)/LasVegas!$B$8</f>
        <v>0</v>
      </c>
      <c r="I173" s="79">
        <f>(SanFrancisco!$F$13*10^3)/SanFrancisco!$B$8</f>
        <v>0</v>
      </c>
      <c r="J173" s="79">
        <f>(Baltimore!$F$13*10^3)/Baltimore!$B$8</f>
        <v>0</v>
      </c>
      <c r="K173" s="79">
        <f>(Albuquerque!$F$13*10^3)/Albuquerque!$B$8</f>
        <v>0</v>
      </c>
      <c r="L173" s="79">
        <f>(Seattle!$F$13*10^3)/Seattle!$B$8</f>
        <v>0</v>
      </c>
      <c r="M173" s="79">
        <f>(Chicago!$F$13*10^3)/Chicago!$B$8</f>
        <v>0</v>
      </c>
      <c r="N173" s="79">
        <f>(Boulder!$F$13*10^3)/Boulder!$B$8</f>
        <v>0</v>
      </c>
      <c r="O173" s="79">
        <f>(Minneapolis!$F$13*10^3)/Minneapolis!$B$8</f>
        <v>0</v>
      </c>
      <c r="P173" s="79">
        <f>(Helena!$F$13*10^3)/Helena!$B$8</f>
        <v>0</v>
      </c>
      <c r="Q173" s="79">
        <f>(Duluth!$F$13*10^3)/Duluth!$B$8</f>
        <v>0</v>
      </c>
      <c r="R173" s="79">
        <f>(Fairbanks!$F$13*10^3)/Fairbanks!$B$8</f>
        <v>0</v>
      </c>
    </row>
    <row r="174" spans="1:18">
      <c r="A174" s="51"/>
      <c r="B174" s="55" t="s">
        <v>72</v>
      </c>
      <c r="C174" s="79">
        <f>(Miami!$F$14*10^3)/Miami!$B$8</f>
        <v>0</v>
      </c>
      <c r="D174" s="79">
        <f>(Houston!$F$14*10^3)/Houston!$B$8</f>
        <v>0</v>
      </c>
      <c r="E174" s="79">
        <f>(Phoenix!$F$14*10^3)/Phoenix!$B$8</f>
        <v>0</v>
      </c>
      <c r="F174" s="79">
        <f>(Atlanta!$F$14*10^3)/Atlanta!$B$8</f>
        <v>0</v>
      </c>
      <c r="G174" s="79">
        <f>(LosAngeles!$F$14*10^3)/LosAngeles!$B$8</f>
        <v>0</v>
      </c>
      <c r="H174" s="79">
        <f>(LasVegas!$F$14*10^3)/LasVegas!$B$8</f>
        <v>0</v>
      </c>
      <c r="I174" s="79">
        <f>(SanFrancisco!$F$14*10^3)/SanFrancisco!$B$8</f>
        <v>0</v>
      </c>
      <c r="J174" s="79">
        <f>(Baltimore!$F$14*10^3)/Baltimore!$B$8</f>
        <v>0</v>
      </c>
      <c r="K174" s="79">
        <f>(Albuquerque!$F$14*10^3)/Albuquerque!$B$8</f>
        <v>0</v>
      </c>
      <c r="L174" s="79">
        <f>(Seattle!$F$14*10^3)/Seattle!$B$8</f>
        <v>0</v>
      </c>
      <c r="M174" s="79">
        <f>(Chicago!$F$14*10^3)/Chicago!$B$8</f>
        <v>0</v>
      </c>
      <c r="N174" s="79">
        <f>(Boulder!$F$14*10^3)/Boulder!$B$8</f>
        <v>0</v>
      </c>
      <c r="O174" s="79">
        <f>(Minneapolis!$F$14*10^3)/Minneapolis!$B$8</f>
        <v>0</v>
      </c>
      <c r="P174" s="79">
        <f>(Helena!$F$14*10^3)/Helena!$B$8</f>
        <v>0</v>
      </c>
      <c r="Q174" s="79">
        <f>(Duluth!$F$14*10^3)/Duluth!$B$8</f>
        <v>0</v>
      </c>
      <c r="R174" s="79">
        <f>(Fairbanks!$F$14*10^3)/Fairbanks!$B$8</f>
        <v>0</v>
      </c>
    </row>
    <row r="175" spans="1:18">
      <c r="A175" s="51"/>
      <c r="B175" s="55" t="s">
        <v>80</v>
      </c>
      <c r="C175" s="79">
        <f>(Miami!$F$15*10^3)/Miami!$B$8</f>
        <v>0</v>
      </c>
      <c r="D175" s="79">
        <f>(Houston!$F$15*10^3)/Houston!$B$8</f>
        <v>0</v>
      </c>
      <c r="E175" s="79">
        <f>(Phoenix!$F$15*10^3)/Phoenix!$B$8</f>
        <v>0</v>
      </c>
      <c r="F175" s="79">
        <f>(Atlanta!$F$15*10^3)/Atlanta!$B$8</f>
        <v>0</v>
      </c>
      <c r="G175" s="79">
        <f>(LosAngeles!$F$15*10^3)/LosAngeles!$B$8</f>
        <v>0</v>
      </c>
      <c r="H175" s="79">
        <f>(LasVegas!$F$15*10^3)/LasVegas!$B$8</f>
        <v>0</v>
      </c>
      <c r="I175" s="79">
        <f>(SanFrancisco!$F$15*10^3)/SanFrancisco!$B$8</f>
        <v>0</v>
      </c>
      <c r="J175" s="79">
        <f>(Baltimore!$F$15*10^3)/Baltimore!$B$8</f>
        <v>0</v>
      </c>
      <c r="K175" s="79">
        <f>(Albuquerque!$F$15*10^3)/Albuquerque!$B$8</f>
        <v>0</v>
      </c>
      <c r="L175" s="79">
        <f>(Seattle!$F$15*10^3)/Seattle!$B$8</f>
        <v>0</v>
      </c>
      <c r="M175" s="79">
        <f>(Chicago!$F$15*10^3)/Chicago!$B$8</f>
        <v>0</v>
      </c>
      <c r="N175" s="79">
        <f>(Boulder!$F$15*10^3)/Boulder!$B$8</f>
        <v>0</v>
      </c>
      <c r="O175" s="79">
        <f>(Minneapolis!$F$15*10^3)/Minneapolis!$B$8</f>
        <v>0</v>
      </c>
      <c r="P175" s="79">
        <f>(Helena!$F$15*10^3)/Helena!$B$8</f>
        <v>0</v>
      </c>
      <c r="Q175" s="79">
        <f>(Duluth!$F$15*10^3)/Duluth!$B$8</f>
        <v>0</v>
      </c>
      <c r="R175" s="79">
        <f>(Fairbanks!$F$15*10^3)/Fairbanks!$B$8</f>
        <v>0</v>
      </c>
    </row>
    <row r="176" spans="1:18">
      <c r="A176" s="51"/>
      <c r="B176" s="55" t="s">
        <v>81</v>
      </c>
      <c r="C176" s="79">
        <f>(Miami!$F$16*10^3)/Miami!$B$8</f>
        <v>0</v>
      </c>
      <c r="D176" s="79">
        <f>(Houston!$F$16*10^3)/Houston!$B$8</f>
        <v>0</v>
      </c>
      <c r="E176" s="79">
        <f>(Phoenix!$F$16*10^3)/Phoenix!$B$8</f>
        <v>0</v>
      </c>
      <c r="F176" s="79">
        <f>(Atlanta!$F$16*10^3)/Atlanta!$B$8</f>
        <v>0</v>
      </c>
      <c r="G176" s="79">
        <f>(LosAngeles!$F$16*10^3)/LosAngeles!$B$8</f>
        <v>0</v>
      </c>
      <c r="H176" s="79">
        <f>(LasVegas!$F$16*10^3)/LasVegas!$B$8</f>
        <v>0</v>
      </c>
      <c r="I176" s="79">
        <f>(SanFrancisco!$F$16*10^3)/SanFrancisco!$B$8</f>
        <v>0</v>
      </c>
      <c r="J176" s="79">
        <f>(Baltimore!$F$16*10^3)/Baltimore!$B$8</f>
        <v>0</v>
      </c>
      <c r="K176" s="79">
        <f>(Albuquerque!$F$16*10^3)/Albuquerque!$B$8</f>
        <v>0</v>
      </c>
      <c r="L176" s="79">
        <f>(Seattle!$F$16*10^3)/Seattle!$B$8</f>
        <v>0</v>
      </c>
      <c r="M176" s="79">
        <f>(Chicago!$F$16*10^3)/Chicago!$B$8</f>
        <v>0</v>
      </c>
      <c r="N176" s="79">
        <f>(Boulder!$F$16*10^3)/Boulder!$B$8</f>
        <v>0</v>
      </c>
      <c r="O176" s="79">
        <f>(Minneapolis!$F$16*10^3)/Minneapolis!$B$8</f>
        <v>0</v>
      </c>
      <c r="P176" s="79">
        <f>(Helena!$F$16*10^3)/Helena!$B$8</f>
        <v>0</v>
      </c>
      <c r="Q176" s="79">
        <f>(Duluth!$F$16*10^3)/Duluth!$B$8</f>
        <v>0</v>
      </c>
      <c r="R176" s="79">
        <f>(Fairbanks!$F$16*10^3)/Fairbanks!$B$8</f>
        <v>0</v>
      </c>
    </row>
    <row r="177" spans="1:18">
      <c r="A177" s="51"/>
      <c r="B177" s="55" t="s">
        <v>82</v>
      </c>
      <c r="C177" s="79">
        <f>(Miami!$F$17*10^3)/Miami!$B$8</f>
        <v>0</v>
      </c>
      <c r="D177" s="79">
        <f>(Houston!$F$17*10^3)/Houston!$B$8</f>
        <v>0</v>
      </c>
      <c r="E177" s="79">
        <f>(Phoenix!$F$17*10^3)/Phoenix!$B$8</f>
        <v>0</v>
      </c>
      <c r="F177" s="79">
        <f>(Atlanta!$F$17*10^3)/Atlanta!$B$8</f>
        <v>0</v>
      </c>
      <c r="G177" s="79">
        <f>(LosAngeles!$F$17*10^3)/LosAngeles!$B$8</f>
        <v>0</v>
      </c>
      <c r="H177" s="79">
        <f>(LasVegas!$F$17*10^3)/LasVegas!$B$8</f>
        <v>0</v>
      </c>
      <c r="I177" s="79">
        <f>(SanFrancisco!$F$17*10^3)/SanFrancisco!$B$8</f>
        <v>0</v>
      </c>
      <c r="J177" s="79">
        <f>(Baltimore!$F$17*10^3)/Baltimore!$B$8</f>
        <v>0</v>
      </c>
      <c r="K177" s="79">
        <f>(Albuquerque!$F$17*10^3)/Albuquerque!$B$8</f>
        <v>0</v>
      </c>
      <c r="L177" s="79">
        <f>(Seattle!$F$17*10^3)/Seattle!$B$8</f>
        <v>0</v>
      </c>
      <c r="M177" s="79">
        <f>(Chicago!$F$17*10^3)/Chicago!$B$8</f>
        <v>0</v>
      </c>
      <c r="N177" s="79">
        <f>(Boulder!$F$17*10^3)/Boulder!$B$8</f>
        <v>0</v>
      </c>
      <c r="O177" s="79">
        <f>(Minneapolis!$F$17*10^3)/Minneapolis!$B$8</f>
        <v>0</v>
      </c>
      <c r="P177" s="79">
        <f>(Helena!$F$17*10^3)/Helena!$B$8</f>
        <v>0</v>
      </c>
      <c r="Q177" s="79">
        <f>(Duluth!$F$17*10^3)/Duluth!$B$8</f>
        <v>0</v>
      </c>
      <c r="R177" s="79">
        <f>(Fairbanks!$F$17*10^3)/Fairbanks!$B$8</f>
        <v>0</v>
      </c>
    </row>
    <row r="178" spans="1:18">
      <c r="A178" s="51"/>
      <c r="B178" s="55" t="s">
        <v>83</v>
      </c>
      <c r="C178" s="79">
        <f>(Miami!$F$18*10^3)/Miami!$B$8</f>
        <v>0</v>
      </c>
      <c r="D178" s="79">
        <f>(Houston!$F$18*10^3)/Houston!$B$8</f>
        <v>0</v>
      </c>
      <c r="E178" s="79">
        <f>(Phoenix!$F$18*10^3)/Phoenix!$B$8</f>
        <v>0</v>
      </c>
      <c r="F178" s="79">
        <f>(Atlanta!$F$18*10^3)/Atlanta!$B$8</f>
        <v>0</v>
      </c>
      <c r="G178" s="79">
        <f>(LosAngeles!$F$18*10^3)/LosAngeles!$B$8</f>
        <v>0</v>
      </c>
      <c r="H178" s="79">
        <f>(LasVegas!$F$18*10^3)/LasVegas!$B$8</f>
        <v>0</v>
      </c>
      <c r="I178" s="79">
        <f>(SanFrancisco!$F$18*10^3)/SanFrancisco!$B$8</f>
        <v>0</v>
      </c>
      <c r="J178" s="79">
        <f>(Baltimore!$F$18*10^3)/Baltimore!$B$8</f>
        <v>0</v>
      </c>
      <c r="K178" s="79">
        <f>(Albuquerque!$F$18*10^3)/Albuquerque!$B$8</f>
        <v>0</v>
      </c>
      <c r="L178" s="79">
        <f>(Seattle!$F$18*10^3)/Seattle!$B$8</f>
        <v>0</v>
      </c>
      <c r="M178" s="79">
        <f>(Chicago!$F$18*10^3)/Chicago!$B$8</f>
        <v>0</v>
      </c>
      <c r="N178" s="79">
        <f>(Boulder!$F$18*10^3)/Boulder!$B$8</f>
        <v>0</v>
      </c>
      <c r="O178" s="79">
        <f>(Minneapolis!$F$18*10^3)/Minneapolis!$B$8</f>
        <v>0</v>
      </c>
      <c r="P178" s="79">
        <f>(Helena!$F$18*10^3)/Helena!$B$8</f>
        <v>0</v>
      </c>
      <c r="Q178" s="79">
        <f>(Duluth!$F$18*10^3)/Duluth!$B$8</f>
        <v>0</v>
      </c>
      <c r="R178" s="79">
        <f>(Fairbanks!$F$18*10^3)/Fairbanks!$B$8</f>
        <v>0</v>
      </c>
    </row>
    <row r="179" spans="1:18">
      <c r="A179" s="51"/>
      <c r="B179" s="55" t="s">
        <v>84</v>
      </c>
      <c r="C179" s="79">
        <f>(Miami!$F$19*10^3)/Miami!$B$8</f>
        <v>0</v>
      </c>
      <c r="D179" s="79">
        <f>(Houston!$F$19*10^3)/Houston!$B$8</f>
        <v>0</v>
      </c>
      <c r="E179" s="79">
        <f>(Phoenix!$F$19*10^3)/Phoenix!$B$8</f>
        <v>0</v>
      </c>
      <c r="F179" s="79">
        <f>(Atlanta!$F$19*10^3)/Atlanta!$B$8</f>
        <v>0</v>
      </c>
      <c r="G179" s="79">
        <f>(LosAngeles!$F$19*10^3)/LosAngeles!$B$8</f>
        <v>0</v>
      </c>
      <c r="H179" s="79">
        <f>(LasVegas!$F$19*10^3)/LasVegas!$B$8</f>
        <v>0</v>
      </c>
      <c r="I179" s="79">
        <f>(SanFrancisco!$F$19*10^3)/SanFrancisco!$B$8</f>
        <v>0</v>
      </c>
      <c r="J179" s="79">
        <f>(Baltimore!$F$19*10^3)/Baltimore!$B$8</f>
        <v>0</v>
      </c>
      <c r="K179" s="79">
        <f>(Albuquerque!$F$19*10^3)/Albuquerque!$B$8</f>
        <v>0</v>
      </c>
      <c r="L179" s="79">
        <f>(Seattle!$F$19*10^3)/Seattle!$B$8</f>
        <v>0</v>
      </c>
      <c r="M179" s="79">
        <f>(Chicago!$F$19*10^3)/Chicago!$B$8</f>
        <v>0</v>
      </c>
      <c r="N179" s="79">
        <f>(Boulder!$F$19*10^3)/Boulder!$B$8</f>
        <v>0</v>
      </c>
      <c r="O179" s="79">
        <f>(Minneapolis!$F$19*10^3)/Minneapolis!$B$8</f>
        <v>0</v>
      </c>
      <c r="P179" s="79">
        <f>(Helena!$F$19*10^3)/Helena!$B$8</f>
        <v>0</v>
      </c>
      <c r="Q179" s="79">
        <f>(Duluth!$F$19*10^3)/Duluth!$B$8</f>
        <v>0</v>
      </c>
      <c r="R179" s="79">
        <f>(Fairbanks!$F$19*10^3)/Fairbanks!$B$8</f>
        <v>0</v>
      </c>
    </row>
    <row r="180" spans="1:18">
      <c r="A180" s="51"/>
      <c r="B180" s="55" t="s">
        <v>85</v>
      </c>
      <c r="C180" s="79">
        <f>(Miami!$F$20*10^3)/Miami!$B$8</f>
        <v>0</v>
      </c>
      <c r="D180" s="79">
        <f>(Houston!$F$20*10^3)/Houston!$B$8</f>
        <v>0</v>
      </c>
      <c r="E180" s="79">
        <f>(Phoenix!$F$20*10^3)/Phoenix!$B$8</f>
        <v>0</v>
      </c>
      <c r="F180" s="79">
        <f>(Atlanta!$F$20*10^3)/Atlanta!$B$8</f>
        <v>0</v>
      </c>
      <c r="G180" s="79">
        <f>(LosAngeles!$F$20*10^3)/LosAngeles!$B$8</f>
        <v>0</v>
      </c>
      <c r="H180" s="79">
        <f>(LasVegas!$F$20*10^3)/LasVegas!$B$8</f>
        <v>0</v>
      </c>
      <c r="I180" s="79">
        <f>(SanFrancisco!$F$20*10^3)/SanFrancisco!$B$8</f>
        <v>0</v>
      </c>
      <c r="J180" s="79">
        <f>(Baltimore!$F$20*10^3)/Baltimore!$B$8</f>
        <v>0</v>
      </c>
      <c r="K180" s="79">
        <f>(Albuquerque!$F$20*10^3)/Albuquerque!$B$8</f>
        <v>0</v>
      </c>
      <c r="L180" s="79">
        <f>(Seattle!$F$20*10^3)/Seattle!$B$8</f>
        <v>0</v>
      </c>
      <c r="M180" s="79">
        <f>(Chicago!$F$20*10^3)/Chicago!$B$8</f>
        <v>0</v>
      </c>
      <c r="N180" s="79">
        <f>(Boulder!$F$20*10^3)/Boulder!$B$8</f>
        <v>0</v>
      </c>
      <c r="O180" s="79">
        <f>(Minneapolis!$F$20*10^3)/Minneapolis!$B$8</f>
        <v>0</v>
      </c>
      <c r="P180" s="79">
        <f>(Helena!$F$20*10^3)/Helena!$B$8</f>
        <v>0</v>
      </c>
      <c r="Q180" s="79">
        <f>(Duluth!$F$20*10^3)/Duluth!$B$8</f>
        <v>0</v>
      </c>
      <c r="R180" s="79">
        <f>(Fairbanks!$F$20*10^3)/Fairbanks!$B$8</f>
        <v>0</v>
      </c>
    </row>
    <row r="181" spans="1:18">
      <c r="A181" s="51"/>
      <c r="B181" s="55" t="s">
        <v>86</v>
      </c>
      <c r="C181" s="79">
        <f>(Miami!$F$21*10^3)/Miami!$B$8</f>
        <v>0</v>
      </c>
      <c r="D181" s="79">
        <f>(Houston!$F$21*10^3)/Houston!$B$8</f>
        <v>0</v>
      </c>
      <c r="E181" s="79">
        <f>(Phoenix!$F$21*10^3)/Phoenix!$B$8</f>
        <v>0</v>
      </c>
      <c r="F181" s="79">
        <f>(Atlanta!$F$21*10^3)/Atlanta!$B$8</f>
        <v>0</v>
      </c>
      <c r="G181" s="79">
        <f>(LosAngeles!$F$21*10^3)/LosAngeles!$B$8</f>
        <v>0</v>
      </c>
      <c r="H181" s="79">
        <f>(LasVegas!$F$21*10^3)/LasVegas!$B$8</f>
        <v>0</v>
      </c>
      <c r="I181" s="79">
        <f>(SanFrancisco!$F$21*10^3)/SanFrancisco!$B$8</f>
        <v>0</v>
      </c>
      <c r="J181" s="79">
        <f>(Baltimore!$F$21*10^3)/Baltimore!$B$8</f>
        <v>0</v>
      </c>
      <c r="K181" s="79">
        <f>(Albuquerque!$F$21*10^3)/Albuquerque!$B$8</f>
        <v>0</v>
      </c>
      <c r="L181" s="79">
        <f>(Seattle!$F$21*10^3)/Seattle!$B$8</f>
        <v>0</v>
      </c>
      <c r="M181" s="79">
        <f>(Chicago!$F$21*10^3)/Chicago!$B$8</f>
        <v>0</v>
      </c>
      <c r="N181" s="79">
        <f>(Boulder!$F$21*10^3)/Boulder!$B$8</f>
        <v>0</v>
      </c>
      <c r="O181" s="79">
        <f>(Minneapolis!$F$21*10^3)/Minneapolis!$B$8</f>
        <v>0</v>
      </c>
      <c r="P181" s="79">
        <f>(Helena!$F$21*10^3)/Helena!$B$8</f>
        <v>0</v>
      </c>
      <c r="Q181" s="79">
        <f>(Duluth!$F$21*10^3)/Duluth!$B$8</f>
        <v>0</v>
      </c>
      <c r="R181" s="79">
        <f>(Fairbanks!$F$21*10^3)/Fairbanks!$B$8</f>
        <v>0</v>
      </c>
    </row>
    <row r="182" spans="1:18">
      <c r="A182" s="51"/>
      <c r="B182" s="55" t="s">
        <v>87</v>
      </c>
      <c r="C182" s="79">
        <f>(Miami!$F$22*10^3)/Miami!$B$8</f>
        <v>0</v>
      </c>
      <c r="D182" s="79">
        <f>(Houston!$F$22*10^3)/Houston!$B$8</f>
        <v>0</v>
      </c>
      <c r="E182" s="79">
        <f>(Phoenix!$F$22*10^3)/Phoenix!$B$8</f>
        <v>0</v>
      </c>
      <c r="F182" s="79">
        <f>(Atlanta!$F$22*10^3)/Atlanta!$B$8</f>
        <v>0</v>
      </c>
      <c r="G182" s="79">
        <f>(LosAngeles!$F$22*10^3)/LosAngeles!$B$8</f>
        <v>0</v>
      </c>
      <c r="H182" s="79">
        <f>(LasVegas!$F$22*10^3)/LasVegas!$B$8</f>
        <v>0</v>
      </c>
      <c r="I182" s="79">
        <f>(SanFrancisco!$F$22*10^3)/SanFrancisco!$B$8</f>
        <v>0</v>
      </c>
      <c r="J182" s="79">
        <f>(Baltimore!$F$22*10^3)/Baltimore!$B$8</f>
        <v>0</v>
      </c>
      <c r="K182" s="79">
        <f>(Albuquerque!$F$22*10^3)/Albuquerque!$B$8</f>
        <v>0</v>
      </c>
      <c r="L182" s="79">
        <f>(Seattle!$F$22*10^3)/Seattle!$B$8</f>
        <v>0</v>
      </c>
      <c r="M182" s="79">
        <f>(Chicago!$F$22*10^3)/Chicago!$B$8</f>
        <v>0</v>
      </c>
      <c r="N182" s="79">
        <f>(Boulder!$F$22*10^3)/Boulder!$B$8</f>
        <v>0</v>
      </c>
      <c r="O182" s="79">
        <f>(Minneapolis!$F$22*10^3)/Minneapolis!$B$8</f>
        <v>0</v>
      </c>
      <c r="P182" s="79">
        <f>(Helena!$F$22*10^3)/Helena!$B$8</f>
        <v>0</v>
      </c>
      <c r="Q182" s="79">
        <f>(Duluth!$F$22*10^3)/Duluth!$B$8</f>
        <v>0</v>
      </c>
      <c r="R182" s="79">
        <f>(Fairbanks!$F$22*10^3)/Fairbanks!$B$8</f>
        <v>0</v>
      </c>
    </row>
    <row r="183" spans="1:18">
      <c r="A183" s="51"/>
      <c r="B183" s="55" t="s">
        <v>66</v>
      </c>
      <c r="C183" s="79">
        <f>(Miami!$F$23*10^3)/Miami!$B$8</f>
        <v>0</v>
      </c>
      <c r="D183" s="79">
        <f>(Houston!$F$23*10^3)/Houston!$B$8</f>
        <v>0</v>
      </c>
      <c r="E183" s="79">
        <f>(Phoenix!$F$23*10^3)/Phoenix!$B$8</f>
        <v>0</v>
      </c>
      <c r="F183" s="79">
        <f>(Atlanta!$F$23*10^3)/Atlanta!$B$8</f>
        <v>0</v>
      </c>
      <c r="G183" s="79">
        <f>(LosAngeles!$F$23*10^3)/LosAngeles!$B$8</f>
        <v>0</v>
      </c>
      <c r="H183" s="79">
        <f>(LasVegas!$F$23*10^3)/LasVegas!$B$8</f>
        <v>0</v>
      </c>
      <c r="I183" s="79">
        <f>(SanFrancisco!$F$23*10^3)/SanFrancisco!$B$8</f>
        <v>0</v>
      </c>
      <c r="J183" s="79">
        <f>(Baltimore!$F$23*10^3)/Baltimore!$B$8</f>
        <v>0</v>
      </c>
      <c r="K183" s="79">
        <f>(Albuquerque!$F$23*10^3)/Albuquerque!$B$8</f>
        <v>0</v>
      </c>
      <c r="L183" s="79">
        <f>(Seattle!$F$23*10^3)/Seattle!$B$8</f>
        <v>0</v>
      </c>
      <c r="M183" s="79">
        <f>(Chicago!$F$23*10^3)/Chicago!$B$8</f>
        <v>0</v>
      </c>
      <c r="N183" s="79">
        <f>(Boulder!$F$23*10^3)/Boulder!$B$8</f>
        <v>0</v>
      </c>
      <c r="O183" s="79">
        <f>(Minneapolis!$F$23*10^3)/Minneapolis!$B$8</f>
        <v>0</v>
      </c>
      <c r="P183" s="79">
        <f>(Helena!$F$23*10^3)/Helena!$B$8</f>
        <v>0</v>
      </c>
      <c r="Q183" s="79">
        <f>(Duluth!$F$23*10^3)/Duluth!$B$8</f>
        <v>0</v>
      </c>
      <c r="R183" s="79">
        <f>(Fairbanks!$F$23*10^3)/Fairbanks!$B$8</f>
        <v>0</v>
      </c>
    </row>
    <row r="184" spans="1:18">
      <c r="A184" s="51"/>
      <c r="B184" s="55" t="s">
        <v>88</v>
      </c>
      <c r="C184" s="79">
        <f>(Miami!$F$24*10^3)/Miami!$B$8</f>
        <v>0</v>
      </c>
      <c r="D184" s="79">
        <f>(Houston!$F$24*10^3)/Houston!$B$8</f>
        <v>0</v>
      </c>
      <c r="E184" s="79">
        <f>(Phoenix!$F$24*10^3)/Phoenix!$B$8</f>
        <v>0</v>
      </c>
      <c r="F184" s="79">
        <f>(Atlanta!$F$24*10^3)/Atlanta!$B$8</f>
        <v>0</v>
      </c>
      <c r="G184" s="79">
        <f>(LosAngeles!$F$24*10^3)/LosAngeles!$B$8</f>
        <v>0</v>
      </c>
      <c r="H184" s="79">
        <f>(LasVegas!$F$24*10^3)/LasVegas!$B$8</f>
        <v>0</v>
      </c>
      <c r="I184" s="79">
        <f>(SanFrancisco!$F$24*10^3)/SanFrancisco!$B$8</f>
        <v>0</v>
      </c>
      <c r="J184" s="79">
        <f>(Baltimore!$F$24*10^3)/Baltimore!$B$8</f>
        <v>0</v>
      </c>
      <c r="K184" s="79">
        <f>(Albuquerque!$F$24*10^3)/Albuquerque!$B$8</f>
        <v>0</v>
      </c>
      <c r="L184" s="79">
        <f>(Seattle!$F$24*10^3)/Seattle!$B$8</f>
        <v>0</v>
      </c>
      <c r="M184" s="79">
        <f>(Chicago!$F$24*10^3)/Chicago!$B$8</f>
        <v>0</v>
      </c>
      <c r="N184" s="79">
        <f>(Boulder!$F$24*10^3)/Boulder!$B$8</f>
        <v>0</v>
      </c>
      <c r="O184" s="79">
        <f>(Minneapolis!$F$24*10^3)/Minneapolis!$B$8</f>
        <v>0</v>
      </c>
      <c r="P184" s="79">
        <f>(Helena!$F$24*10^3)/Helena!$B$8</f>
        <v>0</v>
      </c>
      <c r="Q184" s="79">
        <f>(Duluth!$F$24*10^3)/Duluth!$B$8</f>
        <v>0</v>
      </c>
      <c r="R184" s="79">
        <f>(Fairbanks!$F$24*10^3)/Fairbanks!$B$8</f>
        <v>0</v>
      </c>
    </row>
    <row r="185" spans="1:18">
      <c r="A185" s="51"/>
      <c r="B185" s="55" t="s">
        <v>89</v>
      </c>
      <c r="C185" s="79">
        <f>(Miami!$F$25*10^3)/Miami!$B$8</f>
        <v>0</v>
      </c>
      <c r="D185" s="79">
        <f>(Houston!$F$25*10^3)/Houston!$B$8</f>
        <v>0</v>
      </c>
      <c r="E185" s="79">
        <f>(Phoenix!$F$25*10^3)/Phoenix!$B$8</f>
        <v>0</v>
      </c>
      <c r="F185" s="79">
        <f>(Atlanta!$F$25*10^3)/Atlanta!$B$8</f>
        <v>0</v>
      </c>
      <c r="G185" s="79">
        <f>(LosAngeles!$F$25*10^3)/LosAngeles!$B$8</f>
        <v>0</v>
      </c>
      <c r="H185" s="79">
        <f>(LasVegas!$F$25*10^3)/LasVegas!$B$8</f>
        <v>0</v>
      </c>
      <c r="I185" s="79">
        <f>(SanFrancisco!$F$25*10^3)/SanFrancisco!$B$8</f>
        <v>0</v>
      </c>
      <c r="J185" s="79">
        <f>(Baltimore!$F$25*10^3)/Baltimore!$B$8</f>
        <v>0</v>
      </c>
      <c r="K185" s="79">
        <f>(Albuquerque!$F$25*10^3)/Albuquerque!$B$8</f>
        <v>0</v>
      </c>
      <c r="L185" s="79">
        <f>(Seattle!$F$25*10^3)/Seattle!$B$8</f>
        <v>0</v>
      </c>
      <c r="M185" s="79">
        <f>(Chicago!$F$25*10^3)/Chicago!$B$8</f>
        <v>0</v>
      </c>
      <c r="N185" s="79">
        <f>(Boulder!$F$25*10^3)/Boulder!$B$8</f>
        <v>0</v>
      </c>
      <c r="O185" s="79">
        <f>(Minneapolis!$F$25*10^3)/Minneapolis!$B$8</f>
        <v>0</v>
      </c>
      <c r="P185" s="79">
        <f>(Helena!$F$25*10^3)/Helena!$B$8</f>
        <v>0</v>
      </c>
      <c r="Q185" s="79">
        <f>(Duluth!$F$25*10^3)/Duluth!$B$8</f>
        <v>0</v>
      </c>
      <c r="R185" s="79">
        <f>(Fairbanks!$F$25*10^3)/Fairbanks!$B$8</f>
        <v>0</v>
      </c>
    </row>
    <row r="186" spans="1:18">
      <c r="A186" s="51"/>
      <c r="B186" s="55" t="s">
        <v>90</v>
      </c>
      <c r="C186" s="79">
        <f>(Miami!$F$26*10^3)/Miami!$B$8</f>
        <v>0</v>
      </c>
      <c r="D186" s="79">
        <f>(Houston!$F$26*10^3)/Houston!$B$8</f>
        <v>0</v>
      </c>
      <c r="E186" s="79">
        <f>(Phoenix!$F$26*10^3)/Phoenix!$B$8</f>
        <v>0</v>
      </c>
      <c r="F186" s="79">
        <f>(Atlanta!$F$26*10^3)/Atlanta!$B$8</f>
        <v>0</v>
      </c>
      <c r="G186" s="79">
        <f>(LosAngeles!$F$26*10^3)/LosAngeles!$B$8</f>
        <v>0</v>
      </c>
      <c r="H186" s="79">
        <f>(LasVegas!$F$26*10^3)/LasVegas!$B$8</f>
        <v>0</v>
      </c>
      <c r="I186" s="79">
        <f>(SanFrancisco!$F$26*10^3)/SanFrancisco!$B$8</f>
        <v>0</v>
      </c>
      <c r="J186" s="79">
        <f>(Baltimore!$F$26*10^3)/Baltimore!$B$8</f>
        <v>0</v>
      </c>
      <c r="K186" s="79">
        <f>(Albuquerque!$F$26*10^3)/Albuquerque!$B$8</f>
        <v>0</v>
      </c>
      <c r="L186" s="79">
        <f>(Seattle!$F$26*10^3)/Seattle!$B$8</f>
        <v>0</v>
      </c>
      <c r="M186" s="79">
        <f>(Chicago!$F$26*10^3)/Chicago!$B$8</f>
        <v>0</v>
      </c>
      <c r="N186" s="79">
        <f>(Boulder!$F$26*10^3)/Boulder!$B$8</f>
        <v>0</v>
      </c>
      <c r="O186" s="79">
        <f>(Minneapolis!$F$26*10^3)/Minneapolis!$B$8</f>
        <v>0</v>
      </c>
      <c r="P186" s="79">
        <f>(Helena!$F$26*10^3)/Helena!$B$8</f>
        <v>0</v>
      </c>
      <c r="Q186" s="79">
        <f>(Duluth!$F$26*10^3)/Duluth!$B$8</f>
        <v>0</v>
      </c>
      <c r="R186" s="79">
        <f>(Fairbanks!$F$26*10^3)/Fairbanks!$B$8</f>
        <v>0</v>
      </c>
    </row>
    <row r="187" spans="1:18">
      <c r="A187" s="51"/>
      <c r="B187" s="55" t="s">
        <v>91</v>
      </c>
      <c r="C187" s="79">
        <f>(Miami!$F$28*10^3)/Miami!$B$8</f>
        <v>0</v>
      </c>
      <c r="D187" s="79">
        <f>(Houston!$F$28*10^3)/Houston!$B$8</f>
        <v>0</v>
      </c>
      <c r="E187" s="79">
        <f>(Phoenix!$F$28*10^3)/Phoenix!$B$8</f>
        <v>0</v>
      </c>
      <c r="F187" s="79">
        <f>(Atlanta!$F$28*10^3)/Atlanta!$B$8</f>
        <v>0</v>
      </c>
      <c r="G187" s="79">
        <f>(LosAngeles!$F$28*10^3)/LosAngeles!$B$8</f>
        <v>0</v>
      </c>
      <c r="H187" s="79">
        <f>(LasVegas!$F$28*10^3)/LasVegas!$B$8</f>
        <v>0</v>
      </c>
      <c r="I187" s="79">
        <f>(SanFrancisco!$F$28*10^3)/SanFrancisco!$B$8</f>
        <v>0</v>
      </c>
      <c r="J187" s="79">
        <f>(Baltimore!$F$28*10^3)/Baltimore!$B$8</f>
        <v>0</v>
      </c>
      <c r="K187" s="79">
        <f>(Albuquerque!$F$28*10^3)/Albuquerque!$B$8</f>
        <v>0</v>
      </c>
      <c r="L187" s="79">
        <f>(Seattle!$F$28*10^3)/Seattle!$B$8</f>
        <v>0</v>
      </c>
      <c r="M187" s="79">
        <f>(Chicago!$F$28*10^3)/Chicago!$B$8</f>
        <v>0</v>
      </c>
      <c r="N187" s="79">
        <f>(Boulder!$F$28*10^3)/Boulder!$B$8</f>
        <v>0</v>
      </c>
      <c r="O187" s="79">
        <f>(Minneapolis!$F$28*10^3)/Minneapolis!$B$8</f>
        <v>0</v>
      </c>
      <c r="P187" s="79">
        <f>(Helena!$F$28*10^3)/Helena!$B$8</f>
        <v>0</v>
      </c>
      <c r="Q187" s="79">
        <f>(Duluth!$F$28*10^3)/Duluth!$B$8</f>
        <v>0</v>
      </c>
      <c r="R187" s="79">
        <f>(Fairbanks!$F$28*10^3)/Fairbanks!$B$8</f>
        <v>0</v>
      </c>
    </row>
    <row r="188" spans="1:18">
      <c r="A188" s="51"/>
      <c r="B188" s="54" t="s">
        <v>264</v>
      </c>
      <c r="C188" s="79">
        <f>(Miami!$B$2*10^3)/Miami!$B$8</f>
        <v>447.60235960491275</v>
      </c>
      <c r="D188" s="79">
        <f>(Houston!$B$2*10^3)/Houston!$B$8</f>
        <v>474.40583357920917</v>
      </c>
      <c r="E188" s="79">
        <f>(Phoenix!$B$2*10^3)/Phoenix!$B$8</f>
        <v>458.77013923595854</v>
      </c>
      <c r="F188" s="79">
        <f>(Atlanta!$B$2*10^3)/Atlanta!$B$8</f>
        <v>461.06431107605295</v>
      </c>
      <c r="G188" s="79">
        <f>(LosAngeles!$B$2*10^3)/LosAngeles!$B$8</f>
        <v>371.82443865047304</v>
      </c>
      <c r="H188" s="79">
        <f>(LasVegas!$B$2*10^3)/LasVegas!$B$8</f>
        <v>424.58838382317822</v>
      </c>
      <c r="I188" s="79">
        <f>(SanFrancisco!$B$2*10^3)/SanFrancisco!$B$8</f>
        <v>432.08107278124686</v>
      </c>
      <c r="J188" s="79">
        <f>(Baltimore!$B$2*10^3)/Baltimore!$B$8</f>
        <v>512.90296034474807</v>
      </c>
      <c r="K188" s="79">
        <f>(Albuquerque!$B$2*10^3)/Albuquerque!$B$8</f>
        <v>435.54340561078567</v>
      </c>
      <c r="L188" s="79">
        <f>(Seattle!$B$2*10^3)/Seattle!$B$8</f>
        <v>476.6197194406476</v>
      </c>
      <c r="M188" s="79">
        <f>(Chicago!$B$2*10^3)/Chicago!$B$8</f>
        <v>540.75215919103857</v>
      </c>
      <c r="N188" s="79">
        <f>(Boulder!$B$2*10^3)/Boulder!$B$8</f>
        <v>465.41179682027388</v>
      </c>
      <c r="O188" s="79">
        <f>(Minneapolis!$B$2*10^3)/Minneapolis!$B$8</f>
        <v>612.69642466465552</v>
      </c>
      <c r="P188" s="79">
        <f>(Helena!$B$2*10^3)/Helena!$B$8</f>
        <v>539.64421268558613</v>
      </c>
      <c r="Q188" s="79">
        <f>(Duluth!$B$2*10^3)/Duluth!$B$8</f>
        <v>642.19550037232625</v>
      </c>
      <c r="R188" s="79">
        <f>(Fairbanks!$B$2*10^3)/Fairbanks!$B$8</f>
        <v>871.64680592269667</v>
      </c>
    </row>
    <row r="189" spans="1:18">
      <c r="A189" s="54" t="s">
        <v>285</v>
      </c>
      <c r="B189" s="48"/>
    </row>
    <row r="190" spans="1:18">
      <c r="A190" s="51"/>
      <c r="B190" s="54" t="s">
        <v>286</v>
      </c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</row>
    <row r="191" spans="1:18">
      <c r="A191" s="51"/>
      <c r="B191" s="55" t="s">
        <v>287</v>
      </c>
      <c r="C191" s="64">
        <f>10^(-3)*Miami!$C161</f>
        <v>155.88064799999998</v>
      </c>
      <c r="D191" s="64">
        <f>10^(-3)*Houston!$C161</f>
        <v>142.15445700000001</v>
      </c>
      <c r="E191" s="64">
        <f>10^(-3)*Phoenix!$C161</f>
        <v>129.713504</v>
      </c>
      <c r="F191" s="64">
        <f>10^(-3)*Atlanta!$C161</f>
        <v>124.54222900000001</v>
      </c>
      <c r="G191" s="64">
        <f>10^(-3)*LosAngeles!$C161</f>
        <v>127.727919</v>
      </c>
      <c r="H191" s="64">
        <f>10^(-3)*LasVegas!$C161</f>
        <v>118.397847</v>
      </c>
      <c r="I191" s="64">
        <f>10^(-3)*SanFrancisco!$C161</f>
        <v>112.67041</v>
      </c>
      <c r="J191" s="64">
        <f>10^(-3)*Baltimore!$C161</f>
        <v>124.49277400000001</v>
      </c>
      <c r="K191" s="64">
        <f>10^(-3)*Albuquerque!$C161</f>
        <v>112.250912</v>
      </c>
      <c r="L191" s="64">
        <f>10^(-3)*Seattle!$C161</f>
        <v>110.376954</v>
      </c>
      <c r="M191" s="64">
        <f>10^(-3)*Chicago!$C161</f>
        <v>110.483701</v>
      </c>
      <c r="N191" s="64">
        <f>10^(-3)*Boulder!$C161</f>
        <v>114.837098</v>
      </c>
      <c r="O191" s="64">
        <f>10^(-3)*Minneapolis!$C161</f>
        <v>110.987167</v>
      </c>
      <c r="P191" s="64">
        <f>10^(-3)*Helena!$C161</f>
        <v>112.489605</v>
      </c>
      <c r="Q191" s="64">
        <f>10^(-3)*Duluth!$C161</f>
        <v>110.92117</v>
      </c>
      <c r="R191" s="64">
        <f>10^(-3)*Fairbanks!$C161</f>
        <v>114.124003</v>
      </c>
    </row>
    <row r="192" spans="1:18">
      <c r="A192" s="51"/>
      <c r="B192" s="55" t="s">
        <v>288</v>
      </c>
      <c r="C192" s="64">
        <f>10^(-3)*Miami!$C162</f>
        <v>160.48448000000002</v>
      </c>
      <c r="D192" s="64">
        <f>10^(-3)*Houston!$C162</f>
        <v>142.508655</v>
      </c>
      <c r="E192" s="64">
        <f>10^(-3)*Phoenix!$C162</f>
        <v>133.839067</v>
      </c>
      <c r="F192" s="64">
        <f>10^(-3)*Atlanta!$C162</f>
        <v>127.538554</v>
      </c>
      <c r="G192" s="64">
        <f>10^(-3)*LosAngeles!$C162</f>
        <v>126.065934</v>
      </c>
      <c r="H192" s="64">
        <f>10^(-3)*LasVegas!$C162</f>
        <v>121.17734299999999</v>
      </c>
      <c r="I192" s="64">
        <f>10^(-3)*SanFrancisco!$C162</f>
        <v>128.00390400000001</v>
      </c>
      <c r="J192" s="64">
        <f>10^(-3)*Baltimore!$C162</f>
        <v>118.23319400000001</v>
      </c>
      <c r="K192" s="64">
        <f>10^(-3)*Albuquerque!$C162</f>
        <v>120.701588</v>
      </c>
      <c r="L192" s="64">
        <f>10^(-3)*Seattle!$C162</f>
        <v>115.246493</v>
      </c>
      <c r="M192" s="64">
        <f>10^(-3)*Chicago!$C162</f>
        <v>110.31542900000001</v>
      </c>
      <c r="N192" s="64">
        <f>10^(-3)*Boulder!$C162</f>
        <v>110.57835000000001</v>
      </c>
      <c r="O192" s="64">
        <f>10^(-3)*Minneapolis!$C162</f>
        <v>110.47392500000001</v>
      </c>
      <c r="P192" s="64">
        <f>10^(-3)*Helena!$C162</f>
        <v>112.46053000000001</v>
      </c>
      <c r="Q192" s="64">
        <f>10^(-3)*Duluth!$C162</f>
        <v>110.693504</v>
      </c>
      <c r="R192" s="64">
        <f>10^(-3)*Fairbanks!$C162</f>
        <v>113.189818</v>
      </c>
    </row>
    <row r="193" spans="1:18">
      <c r="A193" s="51"/>
      <c r="B193" s="69" t="s">
        <v>289</v>
      </c>
      <c r="C193" s="64">
        <f>10^(-3)*Miami!$C163</f>
        <v>163.48849799999999</v>
      </c>
      <c r="D193" s="64">
        <f>10^(-3)*Houston!$C163</f>
        <v>142.143925</v>
      </c>
      <c r="E193" s="64">
        <f>10^(-3)*Phoenix!$C163</f>
        <v>150.76629800000001</v>
      </c>
      <c r="F193" s="64">
        <f>10^(-3)*Atlanta!$C163</f>
        <v>128.63319000000001</v>
      </c>
      <c r="G193" s="64">
        <f>10^(-3)*LosAngeles!$C163</f>
        <v>125.29216700000001</v>
      </c>
      <c r="H193" s="64">
        <f>10^(-3)*LasVegas!$C163</f>
        <v>124.82378800000001</v>
      </c>
      <c r="I193" s="64">
        <f>10^(-3)*SanFrancisco!$C163</f>
        <v>122.30064800000001</v>
      </c>
      <c r="J193" s="64">
        <f>10^(-3)*Baltimore!$C163</f>
        <v>132.37251000000001</v>
      </c>
      <c r="K193" s="64">
        <f>10^(-3)*Albuquerque!$C163</f>
        <v>122.86293300000001</v>
      </c>
      <c r="L193" s="64">
        <f>10^(-3)*Seattle!$C163</f>
        <v>119.746432</v>
      </c>
      <c r="M193" s="64">
        <f>10^(-3)*Chicago!$C163</f>
        <v>123.328191</v>
      </c>
      <c r="N193" s="64">
        <f>10^(-3)*Boulder!$C163</f>
        <v>121.02816800000001</v>
      </c>
      <c r="O193" s="64">
        <f>10^(-3)*Minneapolis!$C163</f>
        <v>115.69078</v>
      </c>
      <c r="P193" s="64">
        <f>10^(-3)*Helena!$C163</f>
        <v>119.123155</v>
      </c>
      <c r="Q193" s="64">
        <f>10^(-3)*Duluth!$C163</f>
        <v>110.432889</v>
      </c>
      <c r="R193" s="64">
        <f>10^(-3)*Fairbanks!$C163</f>
        <v>113.101657</v>
      </c>
    </row>
    <row r="194" spans="1:18">
      <c r="A194" s="51"/>
      <c r="B194" s="69" t="s">
        <v>290</v>
      </c>
      <c r="C194" s="64">
        <f>10^(-3)*Miami!$C164</f>
        <v>170.15928600000001</v>
      </c>
      <c r="D194" s="64">
        <f>10^(-3)*Houston!$C164</f>
        <v>153.029627</v>
      </c>
      <c r="E194" s="64">
        <f>10^(-3)*Phoenix!$C164</f>
        <v>152.027793</v>
      </c>
      <c r="F194" s="64">
        <f>10^(-3)*Atlanta!$C164</f>
        <v>140.19822200000002</v>
      </c>
      <c r="G194" s="64">
        <f>10^(-3)*LosAngeles!$C164</f>
        <v>129.439246</v>
      </c>
      <c r="H194" s="64">
        <f>10^(-3)*LasVegas!$C164</f>
        <v>144.726212</v>
      </c>
      <c r="I194" s="64">
        <f>10^(-3)*SanFrancisco!$C164</f>
        <v>124.44122400000001</v>
      </c>
      <c r="J194" s="64">
        <f>10^(-3)*Baltimore!$C164</f>
        <v>132.164726</v>
      </c>
      <c r="K194" s="64">
        <f>10^(-3)*Albuquerque!$C164</f>
        <v>134.73473199999998</v>
      </c>
      <c r="L194" s="64">
        <f>10^(-3)*Seattle!$C164</f>
        <v>115.99642900000001</v>
      </c>
      <c r="M194" s="64">
        <f>10^(-3)*Chicago!$C164</f>
        <v>128.93808900000002</v>
      </c>
      <c r="N194" s="64">
        <f>10^(-3)*Boulder!$C164</f>
        <v>126.41453800000001</v>
      </c>
      <c r="O194" s="64">
        <f>10^(-3)*Minneapolis!$C164</f>
        <v>122.68700500000001</v>
      </c>
      <c r="P194" s="64">
        <f>10^(-3)*Helena!$C164</f>
        <v>115.951313</v>
      </c>
      <c r="Q194" s="64">
        <f>10^(-3)*Duluth!$C164</f>
        <v>114.801661</v>
      </c>
      <c r="R194" s="64">
        <f>10^(-3)*Fairbanks!$C164</f>
        <v>111.178679</v>
      </c>
    </row>
    <row r="195" spans="1:18">
      <c r="A195" s="51"/>
      <c r="B195" s="69" t="s">
        <v>284</v>
      </c>
      <c r="C195" s="64">
        <f>10^(-3)*Miami!$C165</f>
        <v>179.57813400000001</v>
      </c>
      <c r="D195" s="64">
        <f>10^(-3)*Houston!$C165</f>
        <v>182.04743299999998</v>
      </c>
      <c r="E195" s="64">
        <f>10^(-3)*Phoenix!$C165</f>
        <v>182.55542000000003</v>
      </c>
      <c r="F195" s="64">
        <f>10^(-3)*Atlanta!$C165</f>
        <v>159.22569099999998</v>
      </c>
      <c r="G195" s="64">
        <f>10^(-3)*LosAngeles!$C165</f>
        <v>141.25986900000001</v>
      </c>
      <c r="H195" s="64">
        <f>10^(-3)*LasVegas!$C165</f>
        <v>163.74120300000001</v>
      </c>
      <c r="I195" s="64">
        <f>10^(-3)*SanFrancisco!$C165</f>
        <v>129.63007899999999</v>
      </c>
      <c r="J195" s="64">
        <f>10^(-3)*Baltimore!$C165</f>
        <v>148.304382</v>
      </c>
      <c r="K195" s="64">
        <f>10^(-3)*Albuquerque!$C165</f>
        <v>149.900239</v>
      </c>
      <c r="L195" s="64">
        <f>10^(-3)*Seattle!$C165</f>
        <v>131.20430200000001</v>
      </c>
      <c r="M195" s="64">
        <f>10^(-3)*Chicago!$C165</f>
        <v>148.115512</v>
      </c>
      <c r="N195" s="64">
        <f>10^(-3)*Boulder!$C165</f>
        <v>139.608788</v>
      </c>
      <c r="O195" s="64">
        <f>10^(-3)*Minneapolis!$C165</f>
        <v>147.40872000000002</v>
      </c>
      <c r="P195" s="64">
        <f>10^(-3)*Helena!$C165</f>
        <v>124.593594</v>
      </c>
      <c r="Q195" s="64">
        <f>10^(-3)*Duluth!$C165</f>
        <v>126.336421</v>
      </c>
      <c r="R195" s="64">
        <f>10^(-3)*Fairbanks!$C165</f>
        <v>127.10983800000001</v>
      </c>
    </row>
    <row r="196" spans="1:18">
      <c r="A196" s="51"/>
      <c r="B196" s="69" t="s">
        <v>291</v>
      </c>
      <c r="C196" s="64">
        <f>10^(-3)*Miami!$C166</f>
        <v>189.566743</v>
      </c>
      <c r="D196" s="64">
        <f>10^(-3)*Houston!$C166</f>
        <v>183.74112</v>
      </c>
      <c r="E196" s="64">
        <f>10^(-3)*Phoenix!$C166</f>
        <v>234.78621900000002</v>
      </c>
      <c r="F196" s="64">
        <f>10^(-3)*Atlanta!$C166</f>
        <v>171.460668</v>
      </c>
      <c r="G196" s="64">
        <f>10^(-3)*LosAngeles!$C166</f>
        <v>136.94509099999999</v>
      </c>
      <c r="H196" s="64">
        <f>10^(-3)*LasVegas!$C166</f>
        <v>209.142605</v>
      </c>
      <c r="I196" s="64">
        <f>10^(-3)*SanFrancisco!$C166</f>
        <v>133.71834000000001</v>
      </c>
      <c r="J196" s="64">
        <f>10^(-3)*Baltimore!$C166</f>
        <v>180.388205</v>
      </c>
      <c r="K196" s="64">
        <f>10^(-3)*Albuquerque!$C166</f>
        <v>165.17260400000001</v>
      </c>
      <c r="L196" s="64">
        <f>10^(-3)*Seattle!$C166</f>
        <v>133.579261</v>
      </c>
      <c r="M196" s="64">
        <f>10^(-3)*Chicago!$C166</f>
        <v>170.85430700000001</v>
      </c>
      <c r="N196" s="64">
        <f>10^(-3)*Boulder!$C166</f>
        <v>151.28145000000001</v>
      </c>
      <c r="O196" s="64">
        <f>10^(-3)*Minneapolis!$C166</f>
        <v>169.909932</v>
      </c>
      <c r="P196" s="64">
        <f>10^(-3)*Helena!$C166</f>
        <v>155.58289300000001</v>
      </c>
      <c r="Q196" s="64">
        <f>10^(-3)*Duluth!$C166</f>
        <v>148.51253200000002</v>
      </c>
      <c r="R196" s="64">
        <f>10^(-3)*Fairbanks!$C166</f>
        <v>151.675715</v>
      </c>
    </row>
    <row r="197" spans="1:18">
      <c r="A197" s="51"/>
      <c r="B197" s="69" t="s">
        <v>292</v>
      </c>
      <c r="C197" s="64">
        <f>10^(-3)*Miami!$C167</f>
        <v>185.53093700000002</v>
      </c>
      <c r="D197" s="64">
        <f>10^(-3)*Houston!$C167</f>
        <v>194.76736100000002</v>
      </c>
      <c r="E197" s="64">
        <f>10^(-3)*Phoenix!$C167</f>
        <v>224.75486799999999</v>
      </c>
      <c r="F197" s="64">
        <f>10^(-3)*Atlanta!$C167</f>
        <v>190.61684400000001</v>
      </c>
      <c r="G197" s="64">
        <f>10^(-3)*LosAngeles!$C167</f>
        <v>144.02538200000001</v>
      </c>
      <c r="H197" s="64">
        <f>10^(-3)*LasVegas!$C167</f>
        <v>205.45000200000001</v>
      </c>
      <c r="I197" s="64">
        <f>10^(-3)*SanFrancisco!$C167</f>
        <v>144.17317399999999</v>
      </c>
      <c r="J197" s="64">
        <f>10^(-3)*Baltimore!$C167</f>
        <v>187.23350399999998</v>
      </c>
      <c r="K197" s="64">
        <f>10^(-3)*Albuquerque!$C167</f>
        <v>174.83179100000001</v>
      </c>
      <c r="L197" s="64">
        <f>10^(-3)*Seattle!$C167</f>
        <v>145.09727900000001</v>
      </c>
      <c r="M197" s="64">
        <f>10^(-3)*Chicago!$C167</f>
        <v>178.17631299999999</v>
      </c>
      <c r="N197" s="64">
        <f>10^(-3)*Boulder!$C167</f>
        <v>164.39669500000002</v>
      </c>
      <c r="O197" s="64">
        <f>10^(-3)*Minneapolis!$C167</f>
        <v>169.25342000000001</v>
      </c>
      <c r="P197" s="64">
        <f>10^(-3)*Helena!$C167</f>
        <v>155.78264000000001</v>
      </c>
      <c r="Q197" s="64">
        <f>10^(-3)*Duluth!$C167</f>
        <v>165.541563</v>
      </c>
      <c r="R197" s="64">
        <f>10^(-3)*Fairbanks!$C167</f>
        <v>150.105209</v>
      </c>
    </row>
    <row r="198" spans="1:18">
      <c r="A198" s="51"/>
      <c r="B198" s="69" t="s">
        <v>293</v>
      </c>
      <c r="C198" s="64">
        <f>10^(-3)*Miami!$C168</f>
        <v>194.17686799999998</v>
      </c>
      <c r="D198" s="64">
        <f>10^(-3)*Houston!$C168</f>
        <v>191.89543</v>
      </c>
      <c r="E198" s="64">
        <f>10^(-3)*Phoenix!$C168</f>
        <v>232.090541</v>
      </c>
      <c r="F198" s="64">
        <f>10^(-3)*Atlanta!$C168</f>
        <v>172.92813000000001</v>
      </c>
      <c r="G198" s="64">
        <f>10^(-3)*LosAngeles!$C168</f>
        <v>159.17616599999999</v>
      </c>
      <c r="H198" s="64">
        <f>10^(-3)*LasVegas!$C168</f>
        <v>197.86503400000001</v>
      </c>
      <c r="I198" s="64">
        <f>10^(-3)*SanFrancisco!$C168</f>
        <v>138.84364600000001</v>
      </c>
      <c r="J198" s="64">
        <f>10^(-3)*Baltimore!$C168</f>
        <v>186.76718199999999</v>
      </c>
      <c r="K198" s="64">
        <f>10^(-3)*Albuquerque!$C168</f>
        <v>171.38407599999999</v>
      </c>
      <c r="L198" s="64">
        <f>10^(-3)*Seattle!$C168</f>
        <v>142.635561</v>
      </c>
      <c r="M198" s="64">
        <f>10^(-3)*Chicago!$C168</f>
        <v>176.46944300000001</v>
      </c>
      <c r="N198" s="64">
        <f>10^(-3)*Boulder!$C168</f>
        <v>157.85777100000001</v>
      </c>
      <c r="O198" s="64">
        <f>10^(-3)*Minneapolis!$C168</f>
        <v>166.70455100000001</v>
      </c>
      <c r="P198" s="64">
        <f>10^(-3)*Helena!$C168</f>
        <v>148.83040100000002</v>
      </c>
      <c r="Q198" s="64">
        <f>10^(-3)*Duluth!$C168</f>
        <v>153.583719</v>
      </c>
      <c r="R198" s="64">
        <f>10^(-3)*Fairbanks!$C168</f>
        <v>148.07261499999998</v>
      </c>
    </row>
    <row r="199" spans="1:18">
      <c r="A199" s="51"/>
      <c r="B199" s="69" t="s">
        <v>294</v>
      </c>
      <c r="C199" s="64">
        <f>10^(-3)*Miami!$C169</f>
        <v>186.25619599999999</v>
      </c>
      <c r="D199" s="64">
        <f>10^(-3)*Houston!$C169</f>
        <v>180.15379199999998</v>
      </c>
      <c r="E199" s="64">
        <f>10^(-3)*Phoenix!$C169</f>
        <v>200.45299700000001</v>
      </c>
      <c r="F199" s="64">
        <f>10^(-3)*Atlanta!$C169</f>
        <v>165.33349200000001</v>
      </c>
      <c r="G199" s="64">
        <f>10^(-3)*LosAngeles!$C169</f>
        <v>154.12371200000001</v>
      </c>
      <c r="H199" s="64">
        <f>10^(-3)*LasVegas!$C169</f>
        <v>179.22909200000001</v>
      </c>
      <c r="I199" s="64">
        <f>10^(-3)*SanFrancisco!$C169</f>
        <v>156.34458699999999</v>
      </c>
      <c r="J199" s="64">
        <f>10^(-3)*Baltimore!$C169</f>
        <v>157.51331099999999</v>
      </c>
      <c r="K199" s="64">
        <f>10^(-3)*Albuquerque!$C169</f>
        <v>152.96367100000001</v>
      </c>
      <c r="L199" s="64">
        <f>10^(-3)*Seattle!$C169</f>
        <v>140.20493299999998</v>
      </c>
      <c r="M199" s="64">
        <f>10^(-3)*Chicago!$C169</f>
        <v>151.63175899999999</v>
      </c>
      <c r="N199" s="64">
        <f>10^(-3)*Boulder!$C169</f>
        <v>143.861707</v>
      </c>
      <c r="O199" s="64">
        <f>10^(-3)*Minneapolis!$C169</f>
        <v>146.47685899999999</v>
      </c>
      <c r="P199" s="64">
        <f>10^(-3)*Helena!$C169</f>
        <v>138.67773399999999</v>
      </c>
      <c r="Q199" s="64">
        <f>10^(-3)*Duluth!$C169</f>
        <v>146.437038</v>
      </c>
      <c r="R199" s="64">
        <f>10^(-3)*Fairbanks!$C169</f>
        <v>117.72980000000001</v>
      </c>
    </row>
    <row r="200" spans="1:18">
      <c r="A200" s="51"/>
      <c r="B200" s="69" t="s">
        <v>295</v>
      </c>
      <c r="C200" s="64">
        <f>10^(-3)*Miami!$C170</f>
        <v>178.26519000000002</v>
      </c>
      <c r="D200" s="64">
        <f>10^(-3)*Houston!$C170</f>
        <v>162.30229699999998</v>
      </c>
      <c r="E200" s="64">
        <f>10^(-3)*Phoenix!$C170</f>
        <v>160.55558400000001</v>
      </c>
      <c r="F200" s="64">
        <f>10^(-3)*Atlanta!$C170</f>
        <v>144.59502700000002</v>
      </c>
      <c r="G200" s="64">
        <f>10^(-3)*LosAngeles!$C170</f>
        <v>137.68150599999998</v>
      </c>
      <c r="H200" s="64">
        <f>10^(-3)*LasVegas!$C170</f>
        <v>149.635065</v>
      </c>
      <c r="I200" s="64">
        <f>10^(-3)*SanFrancisco!$C170</f>
        <v>139.30520100000001</v>
      </c>
      <c r="J200" s="64">
        <f>10^(-3)*Baltimore!$C170</f>
        <v>143.43671799999998</v>
      </c>
      <c r="K200" s="64">
        <f>10^(-3)*Albuquerque!$C170</f>
        <v>136.73949900000002</v>
      </c>
      <c r="L200" s="64">
        <f>10^(-3)*Seattle!$C170</f>
        <v>125.42334699999999</v>
      </c>
      <c r="M200" s="64">
        <f>10^(-3)*Chicago!$C170</f>
        <v>140.39705600000002</v>
      </c>
      <c r="N200" s="64">
        <f>10^(-3)*Boulder!$C170</f>
        <v>133.58890500000001</v>
      </c>
      <c r="O200" s="64">
        <f>10^(-3)*Minneapolis!$C170</f>
        <v>126.863192</v>
      </c>
      <c r="P200" s="64">
        <f>10^(-3)*Helena!$C170</f>
        <v>125.105507</v>
      </c>
      <c r="Q200" s="64">
        <f>10^(-3)*Duluth!$C170</f>
        <v>120.25609200000001</v>
      </c>
      <c r="R200" s="64">
        <f>10^(-3)*Fairbanks!$C170</f>
        <v>113.022128</v>
      </c>
    </row>
    <row r="201" spans="1:18">
      <c r="A201" s="51"/>
      <c r="B201" s="69" t="s">
        <v>296</v>
      </c>
      <c r="C201" s="64">
        <f>10^(-3)*Miami!$C171</f>
        <v>162.65654999999998</v>
      </c>
      <c r="D201" s="64">
        <f>10^(-3)*Houston!$C171</f>
        <v>149.17419200000001</v>
      </c>
      <c r="E201" s="64">
        <f>10^(-3)*Phoenix!$C171</f>
        <v>143.86703299999999</v>
      </c>
      <c r="F201" s="64">
        <f>10^(-3)*Atlanta!$C171</f>
        <v>128.822562</v>
      </c>
      <c r="G201" s="64">
        <f>10^(-3)*LosAngeles!$C171</f>
        <v>130.443625</v>
      </c>
      <c r="H201" s="64">
        <f>10^(-3)*LasVegas!$C171</f>
        <v>123.67396000000001</v>
      </c>
      <c r="I201" s="64">
        <f>10^(-3)*SanFrancisco!$C171</f>
        <v>120.67061500000001</v>
      </c>
      <c r="J201" s="64">
        <f>10^(-3)*Baltimore!$C171</f>
        <v>134.67362599999998</v>
      </c>
      <c r="K201" s="64">
        <f>10^(-3)*Albuquerque!$C171</f>
        <v>119.226287</v>
      </c>
      <c r="L201" s="64">
        <f>10^(-3)*Seattle!$C171</f>
        <v>115.832367</v>
      </c>
      <c r="M201" s="64">
        <f>10^(-3)*Chicago!$C171</f>
        <v>136.10516000000001</v>
      </c>
      <c r="N201" s="64">
        <f>10^(-3)*Boulder!$C171</f>
        <v>122.18026900000001</v>
      </c>
      <c r="O201" s="64">
        <f>10^(-3)*Minneapolis!$C171</f>
        <v>120.294483</v>
      </c>
      <c r="P201" s="64">
        <f>10^(-3)*Helena!$C171</f>
        <v>111.89443900000001</v>
      </c>
      <c r="Q201" s="64">
        <f>10^(-3)*Duluth!$C171</f>
        <v>110.501424</v>
      </c>
      <c r="R201" s="64">
        <f>10^(-3)*Fairbanks!$C171</f>
        <v>113.116654</v>
      </c>
    </row>
    <row r="202" spans="1:18">
      <c r="A202" s="51"/>
      <c r="B202" s="69" t="s">
        <v>297</v>
      </c>
      <c r="C202" s="64">
        <f>10^(-3)*Miami!$C172</f>
        <v>151.97764699999999</v>
      </c>
      <c r="D202" s="64">
        <f>10^(-3)*Houston!$C172</f>
        <v>140.895916</v>
      </c>
      <c r="E202" s="64">
        <f>10^(-3)*Phoenix!$C172</f>
        <v>132.72870300000002</v>
      </c>
      <c r="F202" s="64">
        <f>10^(-3)*Atlanta!$C172</f>
        <v>129.15728900000002</v>
      </c>
      <c r="G202" s="64">
        <f>10^(-3)*LosAngeles!$C172</f>
        <v>129.83136100000002</v>
      </c>
      <c r="H202" s="64">
        <f>10^(-3)*LasVegas!$C172</f>
        <v>122.71785799999999</v>
      </c>
      <c r="I202" s="64">
        <f>10^(-3)*SanFrancisco!$C172</f>
        <v>111.974245</v>
      </c>
      <c r="J202" s="64">
        <f>10^(-3)*Baltimore!$C172</f>
        <v>116.132885</v>
      </c>
      <c r="K202" s="64">
        <f>10^(-3)*Albuquerque!$C172</f>
        <v>111.675386</v>
      </c>
      <c r="L202" s="64">
        <f>10^(-3)*Seattle!$C172</f>
        <v>110.335133</v>
      </c>
      <c r="M202" s="64">
        <f>10^(-3)*Chicago!$C172</f>
        <v>110.41694500000001</v>
      </c>
      <c r="N202" s="64">
        <f>10^(-3)*Boulder!$C172</f>
        <v>110.64558000000001</v>
      </c>
      <c r="O202" s="64">
        <f>10^(-3)*Minneapolis!$C172</f>
        <v>110.41158100000001</v>
      </c>
      <c r="P202" s="64">
        <f>10^(-3)*Helena!$C172</f>
        <v>112.448753</v>
      </c>
      <c r="Q202" s="64">
        <f>10^(-3)*Duluth!$C172</f>
        <v>110.587338</v>
      </c>
      <c r="R202" s="64">
        <f>10^(-3)*Fairbanks!$C172</f>
        <v>113.158061</v>
      </c>
    </row>
    <row r="203" spans="1:18">
      <c r="A203" s="51"/>
      <c r="B203" s="69" t="s">
        <v>298</v>
      </c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1:18">
      <c r="A204" s="51"/>
      <c r="B204" s="55" t="s">
        <v>287</v>
      </c>
      <c r="C204" s="64" t="str">
        <f>Miami!$D161</f>
        <v>23-JAN-16:10</v>
      </c>
      <c r="D204" s="64" t="str">
        <f>Houston!$D161</f>
        <v>03-JAN-08:00</v>
      </c>
      <c r="E204" s="64" t="str">
        <f>Phoenix!$D161</f>
        <v>27-JAN-13:30</v>
      </c>
      <c r="F204" s="64" t="str">
        <f>Atlanta!$D161</f>
        <v>24-JAN-08:00</v>
      </c>
      <c r="G204" s="64" t="str">
        <f>LosAngeles!$D161</f>
        <v>26-JAN-13:09</v>
      </c>
      <c r="H204" s="64" t="str">
        <f>LasVegas!$D161</f>
        <v>18-JAN-13:00</v>
      </c>
      <c r="I204" s="64" t="str">
        <f>SanFrancisco!$D161</f>
        <v>06-JAN-13:00</v>
      </c>
      <c r="J204" s="64" t="str">
        <f>Baltimore!$D161</f>
        <v>09-JAN-08:00</v>
      </c>
      <c r="K204" s="64" t="str">
        <f>Albuquerque!$D161</f>
        <v>26-JAN-16:10</v>
      </c>
      <c r="L204" s="64" t="str">
        <f>Seattle!$D161</f>
        <v>02-JAN-08:09</v>
      </c>
      <c r="M204" s="64" t="str">
        <f>Chicago!$D161</f>
        <v>30-JAN-08:09</v>
      </c>
      <c r="N204" s="64" t="str">
        <f>Boulder!$D161</f>
        <v>24-JAN-13:00</v>
      </c>
      <c r="O204" s="64" t="str">
        <f>Minneapolis!$D161</f>
        <v>02-JAN-08:09</v>
      </c>
      <c r="P204" s="64" t="str">
        <f>Helena!$D161</f>
        <v>17-JAN-08:09</v>
      </c>
      <c r="Q204" s="64" t="str">
        <f>Duluth!$D161</f>
        <v>09-JAN-08:09</v>
      </c>
      <c r="R204" s="64" t="str">
        <f>Fairbanks!$D161</f>
        <v>02-JAN-08:09</v>
      </c>
    </row>
    <row r="205" spans="1:18">
      <c r="A205" s="51"/>
      <c r="B205" s="55" t="s">
        <v>288</v>
      </c>
      <c r="C205" s="64" t="str">
        <f>Miami!$D162</f>
        <v>22-FEB-16:10</v>
      </c>
      <c r="D205" s="64" t="str">
        <f>Houston!$D162</f>
        <v>23-FEB-13:00</v>
      </c>
      <c r="E205" s="64" t="str">
        <f>Phoenix!$D162</f>
        <v>28-FEB-16:19</v>
      </c>
      <c r="F205" s="64" t="str">
        <f>Atlanta!$D162</f>
        <v>22-FEB-08:09</v>
      </c>
      <c r="G205" s="64" t="str">
        <f>LosAngeles!$D162</f>
        <v>13-FEB-12:30</v>
      </c>
      <c r="H205" s="64" t="str">
        <f>LasVegas!$D162</f>
        <v>08-FEB-13:00</v>
      </c>
      <c r="I205" s="64" t="str">
        <f>SanFrancisco!$D162</f>
        <v>15-FEB-16:10</v>
      </c>
      <c r="J205" s="64" t="str">
        <f>Baltimore!$D162</f>
        <v>15-FEB-13:00</v>
      </c>
      <c r="K205" s="64" t="str">
        <f>Albuquerque!$D162</f>
        <v>14-FEB-16:10</v>
      </c>
      <c r="L205" s="64" t="str">
        <f>Seattle!$D162</f>
        <v>21-FEB-13:00</v>
      </c>
      <c r="M205" s="64" t="str">
        <f>Chicago!$D162</f>
        <v>06-FEB-08:09</v>
      </c>
      <c r="N205" s="64" t="str">
        <f>Boulder!$D162</f>
        <v>07-FEB-13:00</v>
      </c>
      <c r="O205" s="64" t="str">
        <f>Minneapolis!$D162</f>
        <v>06-FEB-08:09</v>
      </c>
      <c r="P205" s="64" t="str">
        <f>Helena!$D162</f>
        <v>02-FEB-14:00</v>
      </c>
      <c r="Q205" s="64" t="str">
        <f>Duluth!$D162</f>
        <v>02-FEB-08:09</v>
      </c>
      <c r="R205" s="64" t="str">
        <f>Fairbanks!$D162</f>
        <v>03-FEB-08:09</v>
      </c>
    </row>
    <row r="206" spans="1:18">
      <c r="A206" s="51"/>
      <c r="B206" s="69" t="s">
        <v>289</v>
      </c>
      <c r="C206" s="64" t="str">
        <f>Miami!$D163</f>
        <v>27-MAR-15:20</v>
      </c>
      <c r="D206" s="64" t="str">
        <f>Houston!$D163</f>
        <v>29-MAR-07:00</v>
      </c>
      <c r="E206" s="64" t="str">
        <f>Phoenix!$D163</f>
        <v>17-MAR-15:00</v>
      </c>
      <c r="F206" s="64" t="str">
        <f>Atlanta!$D163</f>
        <v>30-MAR-07:00</v>
      </c>
      <c r="G206" s="64" t="str">
        <f>LosAngeles!$D163</f>
        <v>03-MAR-13:00</v>
      </c>
      <c r="H206" s="64" t="str">
        <f>LasVegas!$D163</f>
        <v>31-MAR-12:00</v>
      </c>
      <c r="I206" s="64" t="str">
        <f>SanFrancisco!$D163</f>
        <v>01-MAR-13:09</v>
      </c>
      <c r="J206" s="64" t="str">
        <f>Baltimore!$D163</f>
        <v>09-MAR-13:00</v>
      </c>
      <c r="K206" s="64" t="str">
        <f>Albuquerque!$D163</f>
        <v>02-MAR-13:00</v>
      </c>
      <c r="L206" s="64" t="str">
        <f>Seattle!$D163</f>
        <v>29-MAR-12:00</v>
      </c>
      <c r="M206" s="64" t="str">
        <f>Chicago!$D163</f>
        <v>31-MAR-15:09</v>
      </c>
      <c r="N206" s="64" t="str">
        <f>Boulder!$D163</f>
        <v>30-MAR-12:00</v>
      </c>
      <c r="O206" s="64" t="str">
        <f>Minneapolis!$D163</f>
        <v>23-MAR-15:00</v>
      </c>
      <c r="P206" s="64" t="str">
        <f>Helena!$D163</f>
        <v>30-MAR-15:20</v>
      </c>
      <c r="Q206" s="64" t="str">
        <f>Duluth!$D163</f>
        <v>27-MAR-07:10</v>
      </c>
      <c r="R206" s="64" t="str">
        <f>Fairbanks!$D163</f>
        <v>13-MAR-07:10</v>
      </c>
    </row>
    <row r="207" spans="1:18">
      <c r="A207" s="51"/>
      <c r="B207" s="69" t="s">
        <v>290</v>
      </c>
      <c r="C207" s="64" t="str">
        <f>Miami!$D164</f>
        <v>03-APR-15:09</v>
      </c>
      <c r="D207" s="64" t="str">
        <f>Houston!$D164</f>
        <v>17-APR-15:00</v>
      </c>
      <c r="E207" s="64" t="str">
        <f>Phoenix!$D164</f>
        <v>17-APR-15:00</v>
      </c>
      <c r="F207" s="64" t="str">
        <f>Atlanta!$D164</f>
        <v>20-APR-15:00</v>
      </c>
      <c r="G207" s="64" t="str">
        <f>LosAngeles!$D164</f>
        <v>11-APR-15:00</v>
      </c>
      <c r="H207" s="64" t="str">
        <f>LasVegas!$D164</f>
        <v>21-APR-15:30</v>
      </c>
      <c r="I207" s="64" t="str">
        <f>SanFrancisco!$D164</f>
        <v>28-APR-12:09</v>
      </c>
      <c r="J207" s="64" t="str">
        <f>Baltimore!$D164</f>
        <v>04-APR-07:00</v>
      </c>
      <c r="K207" s="64" t="str">
        <f>Albuquerque!$D164</f>
        <v>21-APR-15:00</v>
      </c>
      <c r="L207" s="64" t="str">
        <f>Seattle!$D164</f>
        <v>18-APR-15:00</v>
      </c>
      <c r="M207" s="64" t="str">
        <f>Chicago!$D164</f>
        <v>10-APR-07:00</v>
      </c>
      <c r="N207" s="64" t="str">
        <f>Boulder!$D164</f>
        <v>26-APR-15:00</v>
      </c>
      <c r="O207" s="64" t="str">
        <f>Minneapolis!$D164</f>
        <v>14-APR-15:00</v>
      </c>
      <c r="P207" s="64" t="str">
        <f>Helena!$D164</f>
        <v>06-APR-15:00</v>
      </c>
      <c r="Q207" s="64" t="str">
        <f>Duluth!$D164</f>
        <v>04-APR-15:09</v>
      </c>
      <c r="R207" s="64" t="str">
        <f>Fairbanks!$D164</f>
        <v>03-APR-07:10</v>
      </c>
    </row>
    <row r="208" spans="1:18">
      <c r="A208" s="51"/>
      <c r="B208" s="69" t="s">
        <v>284</v>
      </c>
      <c r="C208" s="64" t="str">
        <f>Miami!$D165</f>
        <v>15-MAY-15:00</v>
      </c>
      <c r="D208" s="64" t="str">
        <f>Houston!$D165</f>
        <v>18-MAY-15:30</v>
      </c>
      <c r="E208" s="64" t="str">
        <f>Phoenix!$D165</f>
        <v>30-MAY-15:00</v>
      </c>
      <c r="F208" s="64" t="str">
        <f>Atlanta!$D165</f>
        <v>15-MAY-15:09</v>
      </c>
      <c r="G208" s="64" t="str">
        <f>LosAngeles!$D165</f>
        <v>30-MAY-07:00</v>
      </c>
      <c r="H208" s="64" t="str">
        <f>LasVegas!$D165</f>
        <v>31-MAY-15:00</v>
      </c>
      <c r="I208" s="64" t="str">
        <f>SanFrancisco!$D165</f>
        <v>26-MAY-12:00</v>
      </c>
      <c r="J208" s="64" t="str">
        <f>Baltimore!$D165</f>
        <v>31-MAY-15:00</v>
      </c>
      <c r="K208" s="64" t="str">
        <f>Albuquerque!$D165</f>
        <v>31-MAY-15:00</v>
      </c>
      <c r="L208" s="64" t="str">
        <f>Seattle!$D165</f>
        <v>05-MAY-15:00</v>
      </c>
      <c r="M208" s="64" t="str">
        <f>Chicago!$D165</f>
        <v>30-MAY-15:00</v>
      </c>
      <c r="N208" s="64" t="str">
        <f>Boulder!$D165</f>
        <v>24-MAY-15:00</v>
      </c>
      <c r="O208" s="64" t="str">
        <f>Minneapolis!$D165</f>
        <v>31-MAY-12:09</v>
      </c>
      <c r="P208" s="64" t="str">
        <f>Helena!$D165</f>
        <v>16-MAY-15:00</v>
      </c>
      <c r="Q208" s="64" t="str">
        <f>Duluth!$D165</f>
        <v>31-MAY-15:00</v>
      </c>
      <c r="R208" s="64" t="str">
        <f>Fairbanks!$D165</f>
        <v>30-MAY-12:39</v>
      </c>
    </row>
    <row r="209" spans="1:18">
      <c r="A209" s="51"/>
      <c r="B209" s="69" t="s">
        <v>291</v>
      </c>
      <c r="C209" s="64" t="str">
        <f>Miami!$D166</f>
        <v>27-JUN-15:20</v>
      </c>
      <c r="D209" s="64" t="str">
        <f>Houston!$D166</f>
        <v>13-JUN-15:00</v>
      </c>
      <c r="E209" s="64" t="str">
        <f>Phoenix!$D166</f>
        <v>28-JUN-15:00</v>
      </c>
      <c r="F209" s="64" t="str">
        <f>Atlanta!$D166</f>
        <v>19-JUN-15:00</v>
      </c>
      <c r="G209" s="64" t="str">
        <f>LosAngeles!$D166</f>
        <v>29-JUN-07:00</v>
      </c>
      <c r="H209" s="64" t="str">
        <f>LasVegas!$D166</f>
        <v>27-JUN-15:00</v>
      </c>
      <c r="I209" s="64" t="str">
        <f>SanFrancisco!$D166</f>
        <v>16-JUN-15:00</v>
      </c>
      <c r="J209" s="64" t="str">
        <f>Baltimore!$D166</f>
        <v>30-JUN-15:00</v>
      </c>
      <c r="K209" s="64" t="str">
        <f>Albuquerque!$D166</f>
        <v>29-JUN-15:30</v>
      </c>
      <c r="L209" s="64" t="str">
        <f>Seattle!$D166</f>
        <v>28-JUN-15:30</v>
      </c>
      <c r="M209" s="64" t="str">
        <f>Chicago!$D166</f>
        <v>08-JUN-12:00</v>
      </c>
      <c r="N209" s="64" t="str">
        <f>Boulder!$D166</f>
        <v>27-JUN-15:00</v>
      </c>
      <c r="O209" s="64" t="str">
        <f>Minneapolis!$D166</f>
        <v>29-JUN-15:00</v>
      </c>
      <c r="P209" s="64" t="str">
        <f>Helena!$D166</f>
        <v>26-JUN-15:20</v>
      </c>
      <c r="Q209" s="64" t="str">
        <f>Duluth!$D166</f>
        <v>14-JUN-15:00</v>
      </c>
      <c r="R209" s="64" t="str">
        <f>Fairbanks!$D166</f>
        <v>21-JUN-15:20</v>
      </c>
    </row>
    <row r="210" spans="1:18">
      <c r="A210" s="51"/>
      <c r="B210" s="69" t="s">
        <v>292</v>
      </c>
      <c r="C210" s="64" t="str">
        <f>Miami!$D167</f>
        <v>03-JUL-15:20</v>
      </c>
      <c r="D210" s="64" t="str">
        <f>Houston!$D167</f>
        <v>05-JUL-15:00</v>
      </c>
      <c r="E210" s="64" t="str">
        <f>Phoenix!$D167</f>
        <v>11-JUL-15:50</v>
      </c>
      <c r="F210" s="64" t="str">
        <f>Atlanta!$D167</f>
        <v>03-JUL-15:00</v>
      </c>
      <c r="G210" s="64" t="str">
        <f>LosAngeles!$D167</f>
        <v>11-JUL-07:00</v>
      </c>
      <c r="H210" s="64" t="str">
        <f>LasVegas!$D167</f>
        <v>24-JUL-15:00</v>
      </c>
      <c r="I210" s="64" t="str">
        <f>SanFrancisco!$D167</f>
        <v>03-JUL-12:00</v>
      </c>
      <c r="J210" s="64" t="str">
        <f>Baltimore!$D167</f>
        <v>25-JUL-15:30</v>
      </c>
      <c r="K210" s="64" t="str">
        <f>Albuquerque!$D167</f>
        <v>03-JUL-15:30</v>
      </c>
      <c r="L210" s="64" t="str">
        <f>Seattle!$D167</f>
        <v>24-JUL-15:20</v>
      </c>
      <c r="M210" s="64" t="str">
        <f>Chicago!$D167</f>
        <v>03-JUL-15:30</v>
      </c>
      <c r="N210" s="64" t="str">
        <f>Boulder!$D167</f>
        <v>17-JUL-15:30</v>
      </c>
      <c r="O210" s="64" t="str">
        <f>Minneapolis!$D167</f>
        <v>13-JUL-15:00</v>
      </c>
      <c r="P210" s="64" t="str">
        <f>Helena!$D167</f>
        <v>21-JUL-15:00</v>
      </c>
      <c r="Q210" s="64" t="str">
        <f>Duluth!$D167</f>
        <v>07-JUL-07:00</v>
      </c>
      <c r="R210" s="64" t="str">
        <f>Fairbanks!$D167</f>
        <v>11-JUL-15:00</v>
      </c>
    </row>
    <row r="211" spans="1:18">
      <c r="A211" s="51"/>
      <c r="B211" s="69" t="s">
        <v>293</v>
      </c>
      <c r="C211" s="64" t="str">
        <f>Miami!$D168</f>
        <v>21-AUG-15:09</v>
      </c>
      <c r="D211" s="64" t="str">
        <f>Houston!$D168</f>
        <v>28-AUG-15:30</v>
      </c>
      <c r="E211" s="64" t="str">
        <f>Phoenix!$D168</f>
        <v>01-AUG-15:50</v>
      </c>
      <c r="F211" s="64" t="str">
        <f>Atlanta!$D168</f>
        <v>14-AUG-15:00</v>
      </c>
      <c r="G211" s="64" t="str">
        <f>LosAngeles!$D168</f>
        <v>08-AUG-15:00</v>
      </c>
      <c r="H211" s="64" t="str">
        <f>LasVegas!$D168</f>
        <v>04-AUG-15:50</v>
      </c>
      <c r="I211" s="64" t="str">
        <f>SanFrancisco!$D168</f>
        <v>15-AUG-12:09</v>
      </c>
      <c r="J211" s="64" t="str">
        <f>Baltimore!$D168</f>
        <v>17-AUG-15:00</v>
      </c>
      <c r="K211" s="64" t="str">
        <f>Albuquerque!$D168</f>
        <v>01-AUG-15:20</v>
      </c>
      <c r="L211" s="64" t="str">
        <f>Seattle!$D168</f>
        <v>07-AUG-15:39</v>
      </c>
      <c r="M211" s="64" t="str">
        <f>Chicago!$D168</f>
        <v>04-AUG-15:50</v>
      </c>
      <c r="N211" s="64" t="str">
        <f>Boulder!$D168</f>
        <v>30-AUG-15:30</v>
      </c>
      <c r="O211" s="64" t="str">
        <f>Minneapolis!$D168</f>
        <v>25-AUG-15:00</v>
      </c>
      <c r="P211" s="64" t="str">
        <f>Helena!$D168</f>
        <v>09-AUG-15:00</v>
      </c>
      <c r="Q211" s="64" t="str">
        <f>Duluth!$D168</f>
        <v>14-AUG-07:00</v>
      </c>
      <c r="R211" s="64" t="str">
        <f>Fairbanks!$D168</f>
        <v>15-AUG-12:00</v>
      </c>
    </row>
    <row r="212" spans="1:18">
      <c r="A212" s="51"/>
      <c r="B212" s="69" t="s">
        <v>294</v>
      </c>
      <c r="C212" s="64" t="str">
        <f>Miami!$D169</f>
        <v>11-SEP-15:09</v>
      </c>
      <c r="D212" s="64" t="str">
        <f>Houston!$D169</f>
        <v>15-SEP-15:20</v>
      </c>
      <c r="E212" s="64" t="str">
        <f>Phoenix!$D169</f>
        <v>11-SEP-15:30</v>
      </c>
      <c r="F212" s="64" t="str">
        <f>Atlanta!$D169</f>
        <v>11-SEP-12:00</v>
      </c>
      <c r="G212" s="64" t="str">
        <f>LosAngeles!$D169</f>
        <v>25-SEP-15:20</v>
      </c>
      <c r="H212" s="64" t="str">
        <f>LasVegas!$D169</f>
        <v>01-SEP-15:09</v>
      </c>
      <c r="I212" s="64" t="str">
        <f>SanFrancisco!$D169</f>
        <v>28-SEP-15:09</v>
      </c>
      <c r="J212" s="64" t="str">
        <f>Baltimore!$D169</f>
        <v>08-SEP-15:00</v>
      </c>
      <c r="K212" s="64" t="str">
        <f>Albuquerque!$D169</f>
        <v>05-SEP-12:00</v>
      </c>
      <c r="L212" s="64" t="str">
        <f>Seattle!$D169</f>
        <v>01-SEP-15:00</v>
      </c>
      <c r="M212" s="64" t="str">
        <f>Chicago!$D169</f>
        <v>06-SEP-12:30</v>
      </c>
      <c r="N212" s="64" t="str">
        <f>Boulder!$D169</f>
        <v>01-SEP-15:00</v>
      </c>
      <c r="O212" s="64" t="str">
        <f>Minneapolis!$D169</f>
        <v>14-SEP-15:09</v>
      </c>
      <c r="P212" s="64" t="str">
        <f>Helena!$D169</f>
        <v>12-SEP-12:00</v>
      </c>
      <c r="Q212" s="64" t="str">
        <f>Duluth!$D169</f>
        <v>07-SEP-15:09</v>
      </c>
      <c r="R212" s="64" t="str">
        <f>Fairbanks!$D169</f>
        <v>07-SEP-15:00</v>
      </c>
    </row>
    <row r="213" spans="1:18">
      <c r="A213" s="51"/>
      <c r="B213" s="69" t="s">
        <v>295</v>
      </c>
      <c r="C213" s="64" t="str">
        <f>Miami!$D170</f>
        <v>06-OCT-15:20</v>
      </c>
      <c r="D213" s="64" t="str">
        <f>Houston!$D170</f>
        <v>13-OCT-15:09</v>
      </c>
      <c r="E213" s="64" t="str">
        <f>Phoenix!$D170</f>
        <v>02-OCT-15:09</v>
      </c>
      <c r="F213" s="64" t="str">
        <f>Atlanta!$D170</f>
        <v>12-OCT-15:00</v>
      </c>
      <c r="G213" s="64" t="str">
        <f>LosAngeles!$D170</f>
        <v>19-OCT-12:00</v>
      </c>
      <c r="H213" s="64" t="str">
        <f>LasVegas!$D170</f>
        <v>03-OCT-15:09</v>
      </c>
      <c r="I213" s="64" t="str">
        <f>SanFrancisco!$D170</f>
        <v>31-OCT-12:50</v>
      </c>
      <c r="J213" s="64" t="str">
        <f>Baltimore!$D170</f>
        <v>12-OCT-12:00</v>
      </c>
      <c r="K213" s="64" t="str">
        <f>Albuquerque!$D170</f>
        <v>11-OCT-15:00</v>
      </c>
      <c r="L213" s="64" t="str">
        <f>Seattle!$D170</f>
        <v>17-OCT-12:00</v>
      </c>
      <c r="M213" s="64" t="str">
        <f>Chicago!$D170</f>
        <v>30-OCT-12:09</v>
      </c>
      <c r="N213" s="64" t="str">
        <f>Boulder!$D170</f>
        <v>05-OCT-15:20</v>
      </c>
      <c r="O213" s="64" t="str">
        <f>Minneapolis!$D170</f>
        <v>06-OCT-15:09</v>
      </c>
      <c r="P213" s="64" t="str">
        <f>Helena!$D170</f>
        <v>06-OCT-15:09</v>
      </c>
      <c r="Q213" s="64" t="str">
        <f>Duluth!$D170</f>
        <v>27-OCT-12:30</v>
      </c>
      <c r="R213" s="64" t="str">
        <f>Fairbanks!$D170</f>
        <v>30-OCT-07:10</v>
      </c>
    </row>
    <row r="214" spans="1:18">
      <c r="A214" s="51"/>
      <c r="B214" s="69" t="s">
        <v>296</v>
      </c>
      <c r="C214" s="64" t="str">
        <f>Miami!$D171</f>
        <v>07-NOV-16:10</v>
      </c>
      <c r="D214" s="64" t="str">
        <f>Houston!$D171</f>
        <v>27-NOV-08:30</v>
      </c>
      <c r="E214" s="64" t="str">
        <f>Phoenix!$D171</f>
        <v>13-NOV-13:00</v>
      </c>
      <c r="F214" s="64" t="str">
        <f>Atlanta!$D171</f>
        <v>22-NOV-13:30</v>
      </c>
      <c r="G214" s="64" t="str">
        <f>LosAngeles!$D171</f>
        <v>20-NOV-13:09</v>
      </c>
      <c r="H214" s="64" t="str">
        <f>LasVegas!$D171</f>
        <v>10-NOV-13:09</v>
      </c>
      <c r="I214" s="64" t="str">
        <f>SanFrancisco!$D171</f>
        <v>14-NOV-13:09</v>
      </c>
      <c r="J214" s="64" t="str">
        <f>Baltimore!$D171</f>
        <v>03-NOV-12:00</v>
      </c>
      <c r="K214" s="64" t="str">
        <f>Albuquerque!$D171</f>
        <v>08-NOV-13:00</v>
      </c>
      <c r="L214" s="64" t="str">
        <f>Seattle!$D171</f>
        <v>03-NOV-12:00</v>
      </c>
      <c r="M214" s="64" t="str">
        <f>Chicago!$D171</f>
        <v>02-NOV-07:00</v>
      </c>
      <c r="N214" s="64" t="str">
        <f>Boulder!$D171</f>
        <v>10-NOV-13:00</v>
      </c>
      <c r="O214" s="64" t="str">
        <f>Minneapolis!$D171</f>
        <v>02-NOV-15:09</v>
      </c>
      <c r="P214" s="64" t="str">
        <f>Helena!$D171</f>
        <v>03-NOV-07:10</v>
      </c>
      <c r="Q214" s="64" t="str">
        <f>Duluth!$D171</f>
        <v>27-NOV-08:09</v>
      </c>
      <c r="R214" s="64" t="str">
        <f>Fairbanks!$D171</f>
        <v>06-NOV-08:09</v>
      </c>
    </row>
    <row r="215" spans="1:18">
      <c r="A215" s="51"/>
      <c r="B215" s="69" t="s">
        <v>297</v>
      </c>
      <c r="C215" s="64" t="str">
        <f>Miami!$D172</f>
        <v>19-DEC-13:00</v>
      </c>
      <c r="D215" s="64" t="str">
        <f>Houston!$D172</f>
        <v>19-DEC-13:00</v>
      </c>
      <c r="E215" s="64" t="str">
        <f>Phoenix!$D172</f>
        <v>13-DEC-13:09</v>
      </c>
      <c r="F215" s="64" t="str">
        <f>Atlanta!$D172</f>
        <v>26-DEC-08:00</v>
      </c>
      <c r="G215" s="64" t="str">
        <f>LosAngeles!$D172</f>
        <v>19-DEC-13:09</v>
      </c>
      <c r="H215" s="64" t="str">
        <f>LasVegas!$D172</f>
        <v>05-DEC-13:00</v>
      </c>
      <c r="I215" s="64" t="str">
        <f>SanFrancisco!$D172</f>
        <v>01-DEC-13:00</v>
      </c>
      <c r="J215" s="64" t="str">
        <f>Baltimore!$D172</f>
        <v>08-DEC-08:00</v>
      </c>
      <c r="K215" s="64" t="str">
        <f>Albuquerque!$D172</f>
        <v>05-DEC-13:00</v>
      </c>
      <c r="L215" s="64" t="str">
        <f>Seattle!$D172</f>
        <v>11-DEC-08:09</v>
      </c>
      <c r="M215" s="64" t="str">
        <f>Chicago!$D172</f>
        <v>26-DEC-08:09</v>
      </c>
      <c r="N215" s="64" t="str">
        <f>Boulder!$D172</f>
        <v>11-DEC-08:09</v>
      </c>
      <c r="O215" s="64" t="str">
        <f>Minneapolis!$D172</f>
        <v>18-DEC-08:09</v>
      </c>
      <c r="P215" s="64" t="str">
        <f>Helena!$D172</f>
        <v>18-DEC-08:09</v>
      </c>
      <c r="Q215" s="64" t="str">
        <f>Duluth!$D172</f>
        <v>11-DEC-08:09</v>
      </c>
      <c r="R215" s="64" t="str">
        <f>Fairbanks!$D172</f>
        <v>29-DEC-08:09</v>
      </c>
    </row>
    <row r="216" spans="1:18" s="77" customFormat="1">
      <c r="A216" s="71" t="s">
        <v>621</v>
      </c>
      <c r="B216" s="69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s="77" customFormat="1">
      <c r="A217" s="51"/>
      <c r="B217" s="82" t="s">
        <v>622</v>
      </c>
      <c r="C217" s="78">
        <f>Miami!$B$4</f>
        <v>7268.07</v>
      </c>
      <c r="D217" s="78">
        <f>Houston!$B$4</f>
        <v>7734.1</v>
      </c>
      <c r="E217" s="78">
        <f>Phoenix!$B$4</f>
        <v>6630.72</v>
      </c>
      <c r="F217" s="78">
        <f>Atlanta!$B$4</f>
        <v>6645.64</v>
      </c>
      <c r="G217" s="78">
        <f>LosAngeles!$B$4</f>
        <v>5383.5</v>
      </c>
      <c r="H217" s="78">
        <f>LasVegas!$B$4</f>
        <v>6799.17</v>
      </c>
      <c r="I217" s="78">
        <f>SanFrancisco!$B$4</f>
        <v>5513.81</v>
      </c>
      <c r="J217" s="78">
        <f>Baltimore!$B$4</f>
        <v>7213.75</v>
      </c>
      <c r="K217" s="78">
        <f>Albuquerque!$B$4</f>
        <v>6107.03</v>
      </c>
      <c r="L217" s="78">
        <f>Seattle!$B$4</f>
        <v>3601.96</v>
      </c>
      <c r="M217" s="78">
        <f>Chicago!$B$4</f>
        <v>7034.16</v>
      </c>
      <c r="N217" s="78">
        <f>Boulder!$B$4</f>
        <v>6102.76</v>
      </c>
      <c r="O217" s="78">
        <f>Minneapolis!$B$4</f>
        <v>7190.91</v>
      </c>
      <c r="P217" s="78">
        <f>Helena!$B$4</f>
        <v>6652.2</v>
      </c>
      <c r="Q217" s="78">
        <f>Duluth!$B$4</f>
        <v>7141.53</v>
      </c>
      <c r="R217" s="78">
        <f>Fairbanks!$B$4</f>
        <v>8611.09</v>
      </c>
    </row>
    <row r="218" spans="1:18" s="77" customFormat="1">
      <c r="A218" s="51"/>
      <c r="B218" s="83" t="s">
        <v>623</v>
      </c>
      <c r="C218" s="78">
        <f>Miami!$C$4</f>
        <v>1458.81</v>
      </c>
      <c r="D218" s="78">
        <f>Houston!$C$4</f>
        <v>1552.35</v>
      </c>
      <c r="E218" s="78">
        <f>Phoenix!$C$4</f>
        <v>1330.89</v>
      </c>
      <c r="F218" s="78">
        <f>Atlanta!$C$4</f>
        <v>1333.88</v>
      </c>
      <c r="G218" s="78">
        <f>LosAngeles!$C$4</f>
        <v>1080.55</v>
      </c>
      <c r="H218" s="78">
        <f>LasVegas!$C$4</f>
        <v>1364.7</v>
      </c>
      <c r="I218" s="78">
        <f>SanFrancisco!$C$4</f>
        <v>1106.71</v>
      </c>
      <c r="J218" s="78">
        <f>Baltimore!$C$4</f>
        <v>1447.91</v>
      </c>
      <c r="K218" s="78">
        <f>Albuquerque!$C$4</f>
        <v>1225.77</v>
      </c>
      <c r="L218" s="78">
        <f>Seattle!$C$4</f>
        <v>722.97</v>
      </c>
      <c r="M218" s="78">
        <f>Chicago!$C$4</f>
        <v>1411.86</v>
      </c>
      <c r="N218" s="78">
        <f>Boulder!$C$4</f>
        <v>1224.92</v>
      </c>
      <c r="O218" s="78">
        <f>Minneapolis!$C$4</f>
        <v>1443.32</v>
      </c>
      <c r="P218" s="78">
        <f>Helena!$C$4</f>
        <v>1335.2</v>
      </c>
      <c r="Q218" s="78">
        <f>Duluth!$C$4</f>
        <v>1433.41</v>
      </c>
      <c r="R218" s="78">
        <f>Fairbanks!$C$4</f>
        <v>1728.38</v>
      </c>
    </row>
    <row r="219" spans="1:18">
      <c r="A219" s="71" t="s">
        <v>299</v>
      </c>
      <c r="B219" s="72"/>
    </row>
    <row r="220" spans="1:18">
      <c r="A220" s="71"/>
      <c r="B220" s="73" t="s">
        <v>72</v>
      </c>
      <c r="C220" s="57">
        <f>Miami!$G$14</f>
        <v>0</v>
      </c>
      <c r="D220" s="57">
        <f>Houston!$G$14</f>
        <v>0</v>
      </c>
      <c r="E220" s="57">
        <f>Phoenix!$G$14</f>
        <v>0</v>
      </c>
      <c r="F220" s="57">
        <f>Atlanta!$G$14</f>
        <v>0</v>
      </c>
      <c r="G220" s="57">
        <f>LosAngeles!$G$14</f>
        <v>0</v>
      </c>
      <c r="H220" s="57">
        <f>LasVegas!$G$14</f>
        <v>0</v>
      </c>
      <c r="I220" s="57">
        <f>SanFrancisco!$G$14</f>
        <v>0</v>
      </c>
      <c r="J220" s="57">
        <f>Baltimore!$G$14</f>
        <v>0</v>
      </c>
      <c r="K220" s="57">
        <f>Albuquerque!$G$14</f>
        <v>0</v>
      </c>
      <c r="L220" s="57">
        <f>Seattle!$G$14</f>
        <v>0</v>
      </c>
      <c r="M220" s="57">
        <f>Chicago!$G$14</f>
        <v>0</v>
      </c>
      <c r="N220" s="57">
        <f>Boulder!$G$14</f>
        <v>0</v>
      </c>
      <c r="O220" s="57">
        <f>Minneapolis!$G$14</f>
        <v>0</v>
      </c>
      <c r="P220" s="57">
        <f>Helena!$G$14</f>
        <v>0</v>
      </c>
      <c r="Q220" s="57">
        <f>Duluth!$G$14</f>
        <v>0</v>
      </c>
      <c r="R220" s="57">
        <f>Fairbanks!$G$14</f>
        <v>0</v>
      </c>
    </row>
    <row r="221" spans="1:18">
      <c r="A221" s="71"/>
      <c r="B221" s="73" t="s">
        <v>86</v>
      </c>
      <c r="C221" s="57">
        <f>Miami!$G$21</f>
        <v>0</v>
      </c>
      <c r="D221" s="57">
        <f>Houston!$G$21</f>
        <v>0</v>
      </c>
      <c r="E221" s="57">
        <f>Phoenix!$G$21</f>
        <v>0</v>
      </c>
      <c r="F221" s="57">
        <f>Atlanta!$G$21</f>
        <v>0</v>
      </c>
      <c r="G221" s="57">
        <f>LosAngeles!$G$21</f>
        <v>0</v>
      </c>
      <c r="H221" s="57">
        <f>LasVegas!$G$21</f>
        <v>0</v>
      </c>
      <c r="I221" s="57">
        <f>SanFrancisco!$G$21</f>
        <v>0</v>
      </c>
      <c r="J221" s="57">
        <f>Baltimore!$G$21</f>
        <v>0</v>
      </c>
      <c r="K221" s="57">
        <f>Albuquerque!$G$21</f>
        <v>0</v>
      </c>
      <c r="L221" s="57">
        <f>Seattle!$G$21</f>
        <v>0</v>
      </c>
      <c r="M221" s="57">
        <f>Chicago!$G$21</f>
        <v>0</v>
      </c>
      <c r="N221" s="57">
        <f>Boulder!$G$21</f>
        <v>0</v>
      </c>
      <c r="O221" s="57">
        <f>Minneapolis!$G$21</f>
        <v>0</v>
      </c>
      <c r="P221" s="57">
        <f>Helena!$G$21</f>
        <v>0</v>
      </c>
      <c r="Q221" s="57">
        <f>Duluth!$G$21</f>
        <v>0</v>
      </c>
      <c r="R221" s="57">
        <f>Fairbanks!$G$21</f>
        <v>0</v>
      </c>
    </row>
    <row r="222" spans="1:18">
      <c r="A222" s="71"/>
      <c r="B222" s="73" t="s">
        <v>88</v>
      </c>
      <c r="C222" s="57">
        <f>Miami!$G$24</f>
        <v>174.59</v>
      </c>
      <c r="D222" s="57">
        <f>Houston!$G$24</f>
        <v>174.59</v>
      </c>
      <c r="E222" s="57">
        <f>Phoenix!$G$24</f>
        <v>174.59</v>
      </c>
      <c r="F222" s="57">
        <f>Atlanta!$G$24</f>
        <v>174.59</v>
      </c>
      <c r="G222" s="57">
        <f>LosAngeles!$G$24</f>
        <v>174.59</v>
      </c>
      <c r="H222" s="57">
        <f>LasVegas!$G$24</f>
        <v>174.59</v>
      </c>
      <c r="I222" s="57">
        <f>SanFrancisco!$G$24</f>
        <v>174.59</v>
      </c>
      <c r="J222" s="57">
        <f>Baltimore!$G$24</f>
        <v>174.59</v>
      </c>
      <c r="K222" s="57">
        <f>Albuquerque!$G$24</f>
        <v>174.59</v>
      </c>
      <c r="L222" s="57">
        <f>Seattle!$G$24</f>
        <v>174.59</v>
      </c>
      <c r="M222" s="57">
        <f>Chicago!$G$24</f>
        <v>174.59</v>
      </c>
      <c r="N222" s="57">
        <f>Boulder!$G$24</f>
        <v>174.59</v>
      </c>
      <c r="O222" s="57">
        <f>Minneapolis!$G$24</f>
        <v>174.59</v>
      </c>
      <c r="P222" s="57">
        <f>Helena!$G$24</f>
        <v>174.59</v>
      </c>
      <c r="Q222" s="57">
        <f>Duluth!$G$24</f>
        <v>174.59</v>
      </c>
      <c r="R222" s="57">
        <f>Fairbanks!$G$24</f>
        <v>174.59</v>
      </c>
    </row>
    <row r="223" spans="1:18">
      <c r="A223" s="71"/>
      <c r="B223" s="72" t="s">
        <v>300</v>
      </c>
      <c r="C223" s="57">
        <f>Miami!$G$28</f>
        <v>174.59</v>
      </c>
      <c r="D223" s="57">
        <f>Houston!$G$28</f>
        <v>174.59</v>
      </c>
      <c r="E223" s="57">
        <f>Phoenix!$G$28</f>
        <v>174.59</v>
      </c>
      <c r="F223" s="57">
        <f>Atlanta!$G$28</f>
        <v>174.59</v>
      </c>
      <c r="G223" s="57">
        <f>LosAngeles!$G$28</f>
        <v>174.59</v>
      </c>
      <c r="H223" s="57">
        <f>LasVegas!$G$28</f>
        <v>174.59</v>
      </c>
      <c r="I223" s="57">
        <f>SanFrancisco!$G$28</f>
        <v>174.59</v>
      </c>
      <c r="J223" s="57">
        <f>Baltimore!$G$28</f>
        <v>174.59</v>
      </c>
      <c r="K223" s="57">
        <f>Albuquerque!$G$28</f>
        <v>174.59</v>
      </c>
      <c r="L223" s="57">
        <f>Seattle!$G$28</f>
        <v>174.59</v>
      </c>
      <c r="M223" s="57">
        <f>Chicago!$G$28</f>
        <v>174.59</v>
      </c>
      <c r="N223" s="57">
        <f>Boulder!$G$28</f>
        <v>174.59</v>
      </c>
      <c r="O223" s="57">
        <f>Minneapolis!$G$28</f>
        <v>174.59</v>
      </c>
      <c r="P223" s="57">
        <f>Helena!$G$28</f>
        <v>174.59</v>
      </c>
      <c r="Q223" s="57">
        <f>Duluth!$G$28</f>
        <v>174.59</v>
      </c>
      <c r="R223" s="57">
        <f>Fairbanks!$G$28</f>
        <v>174.59</v>
      </c>
    </row>
    <row r="224" spans="1:18">
      <c r="A224" s="71" t="s">
        <v>301</v>
      </c>
      <c r="B224" s="73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</row>
    <row r="225" spans="1:18">
      <c r="A225" s="51"/>
      <c r="B225" s="69" t="s">
        <v>302</v>
      </c>
      <c r="C225" s="57">
        <f>Miami!$H$156</f>
        <v>166515.04440000001</v>
      </c>
      <c r="D225" s="57">
        <f>Houston!$H$156</f>
        <v>194014.76079999999</v>
      </c>
      <c r="E225" s="57">
        <f>Phoenix!$H$156</f>
        <v>172630.1348</v>
      </c>
      <c r="F225" s="57">
        <f>Atlanta!$H$156</f>
        <v>164397.21160000001</v>
      </c>
      <c r="G225" s="57">
        <f>LosAngeles!$H$156</f>
        <v>57615.803099999997</v>
      </c>
      <c r="H225" s="57">
        <f>LasVegas!$H$156</f>
        <v>174817.19339999999</v>
      </c>
      <c r="I225" s="57">
        <f>SanFrancisco!$H$156</f>
        <v>61606.442300000002</v>
      </c>
      <c r="J225" s="57">
        <f>Baltimore!$H$156</f>
        <v>147450.88399999999</v>
      </c>
      <c r="K225" s="57">
        <f>Albuquerque!$H$156</f>
        <v>199371.45929999999</v>
      </c>
      <c r="L225" s="57">
        <f>Seattle!$H$156</f>
        <v>46233.775500000003</v>
      </c>
      <c r="M225" s="57">
        <f>Chicago!$H$156</f>
        <v>265471.60499999998</v>
      </c>
      <c r="N225" s="57">
        <f>Boulder!$H$156</f>
        <v>194904.48550000001</v>
      </c>
      <c r="O225" s="57">
        <f>Minneapolis!$H$156</f>
        <v>181790.3941</v>
      </c>
      <c r="P225" s="57">
        <f>Helena!$H$156</f>
        <v>178609.9265</v>
      </c>
      <c r="Q225" s="57">
        <f>Duluth!$H$156</f>
        <v>177545.09719999999</v>
      </c>
      <c r="R225" s="57">
        <f>Fairbanks!$H$156</f>
        <v>172115.59580000001</v>
      </c>
    </row>
    <row r="226" spans="1:18">
      <c r="A226" s="51"/>
      <c r="B226" s="55" t="s">
        <v>303</v>
      </c>
      <c r="C226" s="57">
        <f>Miami!$B$156</f>
        <v>386174.07089999999</v>
      </c>
      <c r="D226" s="57">
        <f>Houston!$B$156</f>
        <v>489132.33250000002</v>
      </c>
      <c r="E226" s="57">
        <f>Phoenix!$B$156</f>
        <v>408776.8236</v>
      </c>
      <c r="F226" s="57">
        <f>Atlanta!$B$156</f>
        <v>378436.11410000001</v>
      </c>
      <c r="G226" s="57">
        <f>LosAngeles!$B$156</f>
        <v>154515.67540000001</v>
      </c>
      <c r="H226" s="57">
        <f>LasVegas!$B$156</f>
        <v>416956.74790000002</v>
      </c>
      <c r="I226" s="57">
        <f>SanFrancisco!$B$156</f>
        <v>166747.5785</v>
      </c>
      <c r="J226" s="57">
        <f>Baltimore!$B$156</f>
        <v>339697.06290000002</v>
      </c>
      <c r="K226" s="57">
        <f>Albuquerque!$B$156</f>
        <v>469504.8346</v>
      </c>
      <c r="L226" s="57">
        <f>Seattle!$B$156</f>
        <v>117446.6471</v>
      </c>
      <c r="M226" s="57">
        <f>Chicago!$B$156</f>
        <v>623287.49690000003</v>
      </c>
      <c r="N226" s="57">
        <f>Boulder!$B$156</f>
        <v>461351.96590000001</v>
      </c>
      <c r="O226" s="57">
        <f>Minneapolis!$B$156</f>
        <v>433916.71919999999</v>
      </c>
      <c r="P226" s="57">
        <f>Helena!$B$156</f>
        <v>426900.06020000001</v>
      </c>
      <c r="Q226" s="57">
        <f>Duluth!$B$156</f>
        <v>426618.94819999998</v>
      </c>
      <c r="R226" s="57">
        <f>Fairbanks!$B$156</f>
        <v>450430.22810000001</v>
      </c>
    </row>
    <row r="227" spans="1:18">
      <c r="A227" s="51"/>
      <c r="B227" s="69" t="s">
        <v>304</v>
      </c>
      <c r="C227" s="57">
        <f>Miami!$C$156</f>
        <v>678.47469999999998</v>
      </c>
      <c r="D227" s="57">
        <f>Houston!$C$156</f>
        <v>635.82830000000001</v>
      </c>
      <c r="E227" s="57">
        <f>Phoenix!$C$156</f>
        <v>679.11310000000003</v>
      </c>
      <c r="F227" s="57">
        <f>Atlanta!$C$156</f>
        <v>705.37760000000003</v>
      </c>
      <c r="G227" s="57">
        <f>LosAngeles!$C$156</f>
        <v>132.70490000000001</v>
      </c>
      <c r="H227" s="57">
        <f>LasVegas!$C$156</f>
        <v>671.99850000000004</v>
      </c>
      <c r="I227" s="57">
        <f>SanFrancisco!$C$156</f>
        <v>144.255</v>
      </c>
      <c r="J227" s="57">
        <f>Baltimore!$C$156</f>
        <v>635.13729999999998</v>
      </c>
      <c r="K227" s="57">
        <f>Albuquerque!$C$156</f>
        <v>802.1069</v>
      </c>
      <c r="L227" s="57">
        <f>Seattle!$C$156</f>
        <v>158.7587</v>
      </c>
      <c r="M227" s="57">
        <f>Chicago!$C$156</f>
        <v>1086.1088</v>
      </c>
      <c r="N227" s="57">
        <f>Boulder!$C$156</f>
        <v>777.93349999999998</v>
      </c>
      <c r="O227" s="57">
        <f>Minneapolis!$C$156</f>
        <v>724.57439999999997</v>
      </c>
      <c r="P227" s="57">
        <f>Helena!$C$156</f>
        <v>706.74189999999999</v>
      </c>
      <c r="Q227" s="57">
        <f>Duluth!$C$156</f>
        <v>699.96100000000001</v>
      </c>
      <c r="R227" s="57">
        <f>Fairbanks!$C$156</f>
        <v>514.2944</v>
      </c>
    </row>
    <row r="228" spans="1:18">
      <c r="A228" s="51"/>
      <c r="B228" s="69" t="s">
        <v>305</v>
      </c>
      <c r="C228" s="57">
        <f>Miami!$D$156</f>
        <v>2582.6156999999998</v>
      </c>
      <c r="D228" s="57">
        <f>Houston!$D$156</f>
        <v>2688.2085999999999</v>
      </c>
      <c r="E228" s="57">
        <f>Phoenix!$D$156</f>
        <v>2230.1736999999998</v>
      </c>
      <c r="F228" s="57">
        <f>Atlanta!$D$156</f>
        <v>1775.5500999999999</v>
      </c>
      <c r="G228" s="57">
        <f>LosAngeles!$D$156</f>
        <v>1356.1854000000001</v>
      </c>
      <c r="H228" s="57">
        <f>LasVegas!$D$156</f>
        <v>2760.4297000000001</v>
      </c>
      <c r="I228" s="57">
        <f>SanFrancisco!$D$156</f>
        <v>1276.5898</v>
      </c>
      <c r="J228" s="57">
        <f>Baltimore!$D$156</f>
        <v>1805.8439000000001</v>
      </c>
      <c r="K228" s="57">
        <f>Albuquerque!$D$156</f>
        <v>2036.7479000000001</v>
      </c>
      <c r="L228" s="57">
        <f>Seattle!$D$156</f>
        <v>333.46170000000001</v>
      </c>
      <c r="M228" s="57">
        <f>Chicago!$D$156</f>
        <v>3121.9355999999998</v>
      </c>
      <c r="N228" s="57">
        <f>Boulder!$D$156</f>
        <v>1945.9292</v>
      </c>
      <c r="O228" s="57">
        <f>Minneapolis!$D$156</f>
        <v>1078.8323</v>
      </c>
      <c r="P228" s="57">
        <f>Helena!$D$156</f>
        <v>1156.4827</v>
      </c>
      <c r="Q228" s="57">
        <f>Duluth!$D$156</f>
        <v>1020.2229</v>
      </c>
      <c r="R228" s="57">
        <f>Fairbanks!$D$156</f>
        <v>2206.6170999999999</v>
      </c>
    </row>
    <row r="229" spans="1:18">
      <c r="A229" s="51"/>
      <c r="B229" s="69" t="s">
        <v>306</v>
      </c>
      <c r="C229" s="57">
        <f>Miami!$E$156</f>
        <v>0</v>
      </c>
      <c r="D229" s="57">
        <f>Houston!$E$156</f>
        <v>0</v>
      </c>
      <c r="E229" s="57">
        <f>Phoenix!$E$156</f>
        <v>0</v>
      </c>
      <c r="F229" s="57">
        <f>Atlanta!$E$156</f>
        <v>0</v>
      </c>
      <c r="G229" s="57">
        <f>LosAngeles!$E$156</f>
        <v>0</v>
      </c>
      <c r="H229" s="57">
        <f>LasVegas!$E$156</f>
        <v>0</v>
      </c>
      <c r="I229" s="57">
        <f>SanFrancisco!$E$156</f>
        <v>0</v>
      </c>
      <c r="J229" s="57">
        <f>Baltimore!$E$156</f>
        <v>0</v>
      </c>
      <c r="K229" s="57">
        <f>Albuquerque!$E$156</f>
        <v>0</v>
      </c>
      <c r="L229" s="57">
        <f>Seattle!$E$156</f>
        <v>0</v>
      </c>
      <c r="M229" s="57">
        <f>Chicago!$E$156</f>
        <v>0</v>
      </c>
      <c r="N229" s="57">
        <f>Boulder!$E$156</f>
        <v>0</v>
      </c>
      <c r="O229" s="57">
        <f>Minneapolis!$E$156</f>
        <v>0</v>
      </c>
      <c r="P229" s="57">
        <f>Helena!$E$156</f>
        <v>0</v>
      </c>
      <c r="Q229" s="57">
        <f>Duluth!$E$156</f>
        <v>0</v>
      </c>
      <c r="R229" s="57">
        <f>Fairbanks!$E$156</f>
        <v>0</v>
      </c>
    </row>
    <row r="230" spans="1:18">
      <c r="A230" s="51"/>
      <c r="B230" s="69" t="s">
        <v>307</v>
      </c>
      <c r="C230" s="74">
        <f>Miami!$F$156</f>
        <v>1.18E-2</v>
      </c>
      <c r="D230" s="74">
        <f>Houston!$F$156</f>
        <v>7.6E-3</v>
      </c>
      <c r="E230" s="74">
        <f>Phoenix!$F$156</f>
        <v>6.1000000000000004E-3</v>
      </c>
      <c r="F230" s="74">
        <f>Atlanta!$F$156</f>
        <v>6.4999999999999997E-3</v>
      </c>
      <c r="G230" s="74">
        <f>LosAngeles!$F$156</f>
        <v>5.9999999999999995E-4</v>
      </c>
      <c r="H230" s="74">
        <f>LasVegas!$F$156</f>
        <v>5.1999999999999998E-3</v>
      </c>
      <c r="I230" s="74">
        <f>SanFrancisco!$F$156</f>
        <v>5.9999999999999995E-4</v>
      </c>
      <c r="J230" s="74">
        <f>Baltimore!$F$156</f>
        <v>7.4000000000000003E-3</v>
      </c>
      <c r="K230" s="74">
        <f>Albuquerque!$F$156</f>
        <v>8.0000000000000002E-3</v>
      </c>
      <c r="L230" s="74">
        <f>Seattle!$F$156</f>
        <v>1.4E-3</v>
      </c>
      <c r="M230" s="74">
        <f>Chicago!$F$156</f>
        <v>9.4999999999999998E-3</v>
      </c>
      <c r="N230" s="74">
        <f>Boulder!$F$156</f>
        <v>7.7000000000000002E-3</v>
      </c>
      <c r="O230" s="74">
        <f>Minneapolis!$F$156</f>
        <v>8.0000000000000002E-3</v>
      </c>
      <c r="P230" s="74">
        <f>Helena!$F$156</f>
        <v>8.0999999999999996E-3</v>
      </c>
      <c r="Q230" s="74">
        <f>Duluth!$F$156</f>
        <v>7.6E-3</v>
      </c>
      <c r="R230" s="74">
        <f>Fairbanks!$F$156</f>
        <v>7.7999999999999996E-3</v>
      </c>
    </row>
    <row r="231" spans="1:18">
      <c r="A231" s="51"/>
      <c r="B231" s="69" t="s">
        <v>331</v>
      </c>
      <c r="C231" s="57">
        <f>10^(-3)*Miami!$G$156</f>
        <v>319.63206480000002</v>
      </c>
      <c r="D231" s="57">
        <f>10^(-3)*Houston!$G$156</f>
        <v>916.95690049999996</v>
      </c>
      <c r="E231" s="57">
        <f>10^(-3)*Phoenix!$G$156</f>
        <v>16473.599999999999</v>
      </c>
      <c r="F231" s="57">
        <f>10^(-3)*Atlanta!$G$156</f>
        <v>3158.13</v>
      </c>
      <c r="G231" s="57">
        <f>10^(-3)*LosAngeles!$G$156</f>
        <v>8182.7300000000005</v>
      </c>
      <c r="H231" s="57">
        <f>10^(-3)*LasVegas!$G$156</f>
        <v>13766.6</v>
      </c>
      <c r="I231" s="57">
        <f>10^(-3)*SanFrancisco!$G$156</f>
        <v>7701.81</v>
      </c>
      <c r="J231" s="57">
        <f>10^(-3)*Baltimore!$G$156</f>
        <v>112.3020267</v>
      </c>
      <c r="K231" s="57">
        <f>10^(-3)*Albuquerque!$G$156</f>
        <v>2117.77</v>
      </c>
      <c r="L231" s="57">
        <f>10^(-3)*Seattle!$G$156</f>
        <v>4404.93</v>
      </c>
      <c r="M231" s="57">
        <f>10^(-3)*Chicago!$G$156</f>
        <v>718.64159790000008</v>
      </c>
      <c r="N231" s="57">
        <f>10^(-3)*Boulder!$G$156</f>
        <v>2023.27</v>
      </c>
      <c r="O231" s="57">
        <f>10^(-3)*Minneapolis!$G$156</f>
        <v>708.91738150000003</v>
      </c>
      <c r="P231" s="57">
        <f>10^(-3)*Helena!$G$156</f>
        <v>27428.400000000001</v>
      </c>
      <c r="Q231" s="57">
        <f>10^(-3)*Duluth!$G$156</f>
        <v>670.34915969999997</v>
      </c>
      <c r="R231" s="57">
        <f>10^(-3)*Fairbanks!$G$156</f>
        <v>442.734283</v>
      </c>
    </row>
    <row r="232" spans="1:18">
      <c r="B232" s="63"/>
      <c r="C232" s="64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</row>
    <row r="233" spans="1:18">
      <c r="B233" s="63"/>
      <c r="C233" s="64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</row>
    <row r="234" spans="1:18">
      <c r="B234" s="63"/>
      <c r="C234" s="64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</row>
    <row r="235" spans="1:18">
      <c r="B235" s="63"/>
      <c r="C235" s="64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1:18">
      <c r="B236" s="63"/>
      <c r="C236" s="64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</row>
    <row r="237" spans="1:18">
      <c r="B237" s="63"/>
      <c r="C237" s="64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</row>
    <row r="238" spans="1:18">
      <c r="B238" s="63"/>
      <c r="C238" s="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</row>
    <row r="239" spans="1:18">
      <c r="B239" s="63"/>
      <c r="C239" s="64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1:18">
      <c r="B240" s="63"/>
      <c r="C240" s="64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</row>
    <row r="241" spans="2:18">
      <c r="B241" s="63"/>
      <c r="C241" s="64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</row>
    <row r="242" spans="2:18">
      <c r="B242" s="63"/>
      <c r="C242" s="64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</row>
    <row r="243" spans="2:18">
      <c r="B243" s="63"/>
      <c r="C243" s="64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</row>
    <row r="244" spans="2:18">
      <c r="B244" s="63"/>
      <c r="C244" s="64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</row>
    <row r="245" spans="2:18">
      <c r="B245" s="63"/>
      <c r="C245" s="64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</row>
    <row r="246" spans="2:18">
      <c r="B246" s="63"/>
      <c r="C246" s="64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</row>
    <row r="247" spans="2:18">
      <c r="B247" s="63"/>
      <c r="C247" s="64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</row>
    <row r="248" spans="2:18">
      <c r="B248" s="63"/>
      <c r="C248" s="64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2:18">
      <c r="B249" s="63"/>
      <c r="C249" s="64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2:18">
      <c r="B250" s="63"/>
      <c r="C250" s="64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1" spans="2:18">
      <c r="B251" s="63"/>
      <c r="C251" s="64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2" spans="2:18">
      <c r="B252" s="63"/>
      <c r="C252" s="64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</row>
    <row r="253" spans="2:18">
      <c r="B253" s="63"/>
      <c r="C253" s="64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</row>
    <row r="255" spans="2:18">
      <c r="B255" s="62"/>
    </row>
    <row r="256" spans="2:18">
      <c r="B256" s="63"/>
      <c r="C256" s="64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</row>
    <row r="257" spans="2:18">
      <c r="B257" s="63"/>
      <c r="C257" s="64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</row>
    <row r="258" spans="2:18">
      <c r="B258" s="63"/>
      <c r="C258" s="64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</row>
    <row r="259" spans="2:18">
      <c r="B259" s="63"/>
      <c r="C259" s="64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</row>
    <row r="260" spans="2:18">
      <c r="B260" s="63"/>
      <c r="C260" s="64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</row>
    <row r="261" spans="2:18">
      <c r="B261" s="63"/>
      <c r="C261" s="64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</row>
    <row r="262" spans="2:18">
      <c r="B262" s="63"/>
      <c r="C262" s="64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</row>
    <row r="263" spans="2:18">
      <c r="B263" s="63"/>
      <c r="C263" s="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</row>
    <row r="264" spans="2:18">
      <c r="B264" s="63"/>
      <c r="C264" s="64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</row>
    <row r="265" spans="2:18">
      <c r="B265" s="63"/>
      <c r="C265" s="64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</row>
    <row r="266" spans="2:18">
      <c r="B266" s="63"/>
      <c r="C266" s="64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</row>
    <row r="267" spans="2:18">
      <c r="B267" s="63"/>
      <c r="C267" s="64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</row>
    <row r="268" spans="2:18">
      <c r="B268" s="63"/>
      <c r="C268" s="64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</row>
    <row r="269" spans="2:18">
      <c r="B269" s="63"/>
      <c r="C269" s="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</row>
    <row r="270" spans="2:18">
      <c r="B270" s="63"/>
      <c r="C270" s="64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</row>
    <row r="271" spans="2:18">
      <c r="B271" s="63"/>
      <c r="C271" s="64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</row>
    <row r="272" spans="2:18">
      <c r="B272" s="63"/>
      <c r="C272" s="64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</row>
    <row r="273" spans="2:18">
      <c r="B273" s="63"/>
      <c r="C273" s="64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</row>
    <row r="274" spans="2:18">
      <c r="B274" s="63"/>
      <c r="C274" s="64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</row>
    <row r="275" spans="2:18">
      <c r="B275" s="63"/>
      <c r="C275" s="64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</row>
    <row r="276" spans="2:18">
      <c r="B276" s="63"/>
      <c r="C276" s="64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</row>
    <row r="277" spans="2:18">
      <c r="B277" s="63"/>
      <c r="C277" s="64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</row>
    <row r="278" spans="2:18">
      <c r="B278" s="63"/>
      <c r="C278" s="64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</row>
    <row r="279" spans="2:18">
      <c r="B279" s="63"/>
      <c r="C279" s="64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</row>
    <row r="280" spans="2:18">
      <c r="B280" s="63"/>
      <c r="C280" s="64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</row>
    <row r="281" spans="2:18">
      <c r="B281" s="63"/>
      <c r="C281" s="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</row>
    <row r="282" spans="2:18">
      <c r="B282" s="63"/>
      <c r="C282" s="64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</row>
    <row r="283" spans="2:18">
      <c r="B283" s="63"/>
      <c r="C283" s="64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</row>
    <row r="284" spans="2:18">
      <c r="B284" s="63"/>
      <c r="C284" s="64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</row>
    <row r="286" spans="2:18">
      <c r="B286" s="62"/>
    </row>
    <row r="287" spans="2:18">
      <c r="B287" s="63"/>
      <c r="C287" s="64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</row>
    <row r="288" spans="2:18">
      <c r="B288" s="63"/>
      <c r="C288" s="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</row>
    <row r="289" spans="2:18">
      <c r="B289" s="63"/>
      <c r="C289" s="64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</row>
    <row r="290" spans="2:18">
      <c r="B290" s="63"/>
      <c r="C290" s="64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</row>
    <row r="291" spans="2:18">
      <c r="B291" s="63"/>
      <c r="C291" s="64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</row>
    <row r="292" spans="2:18">
      <c r="B292" s="63"/>
      <c r="C292" s="64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</row>
    <row r="293" spans="2:18">
      <c r="B293" s="63"/>
      <c r="C293" s="64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</row>
    <row r="294" spans="2:18">
      <c r="B294" s="63"/>
      <c r="C294" s="64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</row>
    <row r="295" spans="2:18">
      <c r="B295" s="63"/>
      <c r="C295" s="64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</row>
    <row r="296" spans="2:18">
      <c r="B296" s="63"/>
      <c r="C296" s="64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</row>
    <row r="297" spans="2:18">
      <c r="B297" s="63"/>
      <c r="C297" s="64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</row>
    <row r="298" spans="2:18">
      <c r="B298" s="63"/>
      <c r="C298" s="64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</row>
    <row r="299" spans="2:18">
      <c r="B299" s="63"/>
      <c r="C299" s="64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</row>
    <row r="300" spans="2:18">
      <c r="B300" s="63"/>
      <c r="C300" s="64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</row>
    <row r="301" spans="2:18">
      <c r="B301" s="63"/>
      <c r="C301" s="64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</row>
    <row r="302" spans="2:18">
      <c r="B302" s="63"/>
      <c r="C302" s="64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</row>
    <row r="303" spans="2:18">
      <c r="B303" s="63"/>
      <c r="C303" s="64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</row>
    <row r="304" spans="2:18">
      <c r="B304" s="63"/>
      <c r="C304" s="64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</row>
    <row r="305" spans="2:18">
      <c r="B305" s="63"/>
      <c r="C305" s="64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</row>
    <row r="306" spans="2:18">
      <c r="B306" s="63"/>
      <c r="C306" s="64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</row>
    <row r="307" spans="2:18">
      <c r="B307" s="63"/>
      <c r="C307" s="64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</row>
    <row r="308" spans="2:18">
      <c r="B308" s="63"/>
      <c r="C308" s="64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</row>
    <row r="309" spans="2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2:18">
      <c r="B310" s="63"/>
      <c r="C310" s="64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2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2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2:18">
      <c r="B313" s="63"/>
      <c r="C313" s="64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4" spans="2:18">
      <c r="B314" s="63"/>
      <c r="C314" s="64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</row>
    <row r="315" spans="2:18">
      <c r="B315" s="63"/>
      <c r="C315" s="64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7" spans="2:18">
      <c r="B317" s="62"/>
    </row>
    <row r="318" spans="2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2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2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2:18">
      <c r="B321" s="63"/>
      <c r="C321" s="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2:18">
      <c r="B322" s="63"/>
      <c r="C322" s="64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1" spans="2:18">
      <c r="B331" s="63"/>
      <c r="C331" s="64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</row>
    <row r="332" spans="2:18">
      <c r="B332" s="63"/>
      <c r="C332" s="64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2:18">
      <c r="B344" s="63"/>
      <c r="C344" s="64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5" spans="2:18">
      <c r="B345" s="63"/>
      <c r="C345" s="64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</row>
    <row r="346" spans="2:18">
      <c r="B346" s="63"/>
      <c r="C346" s="64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8" spans="2:18">
      <c r="B348" s="62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2:18">
      <c r="B352" s="63"/>
      <c r="C352" s="64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2:18">
      <c r="B353" s="63"/>
      <c r="C353" s="64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2" spans="2:18">
      <c r="B362" s="63"/>
      <c r="C362" s="64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</row>
    <row r="363" spans="2:18">
      <c r="B363" s="63"/>
      <c r="C363" s="64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2:18">
      <c r="B375" s="63"/>
      <c r="C375" s="64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6" spans="2:18">
      <c r="B376" s="63"/>
      <c r="C376" s="64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</row>
    <row r="377" spans="2:18">
      <c r="B377" s="63"/>
      <c r="C377" s="6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9" spans="2:18">
      <c r="B379" s="62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2:18">
      <c r="B383" s="63"/>
      <c r="C383" s="6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2:18">
      <c r="B384" s="63"/>
      <c r="C384" s="64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3" spans="2:18">
      <c r="B393" s="63"/>
      <c r="C393" s="64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</row>
    <row r="394" spans="2:18">
      <c r="B394" s="63"/>
      <c r="C394" s="64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>
      <c r="B406" s="63"/>
      <c r="C406" s="64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7" spans="2:18">
      <c r="B407" s="63"/>
      <c r="C407" s="64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</row>
    <row r="408" spans="2:18">
      <c r="B408" s="63"/>
      <c r="C408" s="64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10" spans="2:18">
      <c r="B410" s="62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2:18">
      <c r="B414" s="63"/>
      <c r="C414" s="64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2:18">
      <c r="B415" s="63"/>
      <c r="C415" s="64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4" spans="2:18">
      <c r="B424" s="63"/>
      <c r="C424" s="64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</row>
    <row r="425" spans="2:18">
      <c r="B425" s="63"/>
      <c r="C425" s="64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2:18">
      <c r="B437" s="63"/>
      <c r="C437" s="64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8" spans="2:18">
      <c r="B438" s="63"/>
      <c r="C438" s="64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</row>
    <row r="439" spans="2:18">
      <c r="B439" s="63"/>
      <c r="C439" s="64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1" spans="2:18">
      <c r="B441" s="62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2:18">
      <c r="B445" s="63"/>
      <c r="C445" s="64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2:18">
      <c r="B446" s="63"/>
      <c r="C446" s="64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5" spans="2:18">
      <c r="B455" s="63"/>
      <c r="C455" s="64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</row>
    <row r="456" spans="2:18">
      <c r="B456" s="63"/>
      <c r="C456" s="64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2:18">
      <c r="B468" s="63"/>
      <c r="C468" s="64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69" spans="2:18">
      <c r="B469" s="63"/>
      <c r="C469" s="64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</row>
    <row r="470" spans="2:18">
      <c r="B470" s="63"/>
      <c r="C470" s="64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2" spans="2:18">
      <c r="B472" s="62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2:18">
      <c r="B476" s="63"/>
      <c r="C476" s="64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2:18">
      <c r="B477" s="63"/>
      <c r="C477" s="64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6" spans="2:18">
      <c r="B486" s="63"/>
      <c r="C486" s="64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63"/>
      <c r="C487" s="64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63"/>
      <c r="C499" s="64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0" spans="2:18">
      <c r="B500" s="63"/>
      <c r="C500" s="64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</row>
    <row r="501" spans="2:18">
      <c r="B501" s="63"/>
      <c r="C501" s="64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3" spans="2:18">
      <c r="B503" s="62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63"/>
      <c r="C507" s="64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2:18">
      <c r="B508" s="63"/>
      <c r="C508" s="64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7" spans="2:18">
      <c r="B517" s="63"/>
      <c r="C517" s="64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</row>
    <row r="518" spans="2:18">
      <c r="B518" s="63"/>
      <c r="C518" s="64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2:18">
      <c r="B530" s="63"/>
      <c r="C530" s="64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63"/>
      <c r="C531" s="64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</row>
    <row r="532" spans="2:18">
      <c r="B532" s="63"/>
      <c r="C532" s="64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4" spans="2:18">
      <c r="B534" s="62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2:18">
      <c r="B538" s="63"/>
      <c r="C538" s="64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63"/>
      <c r="C539" s="64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8" spans="2:18">
      <c r="B548" s="63"/>
      <c r="C548" s="64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</row>
    <row r="549" spans="2:18">
      <c r="B549" s="63"/>
      <c r="C549" s="64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2:18">
      <c r="B561" s="63"/>
      <c r="C561" s="64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2" spans="2:18">
      <c r="B562" s="63"/>
      <c r="C562" s="64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63"/>
      <c r="C563" s="64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5" spans="2:18">
      <c r="B565" s="62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2:18">
      <c r="B569" s="63"/>
      <c r="C569" s="64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2:18">
      <c r="B570" s="63"/>
      <c r="C570" s="64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63"/>
      <c r="C579" s="64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</row>
    <row r="580" spans="2:18">
      <c r="B580" s="63"/>
      <c r="C580" s="64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2:18">
      <c r="B592" s="63"/>
      <c r="C592" s="64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3" spans="2:18">
      <c r="B593" s="63"/>
      <c r="C593" s="64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</row>
    <row r="594" spans="2:18">
      <c r="B594" s="63"/>
      <c r="C594" s="64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6" spans="2:18">
      <c r="B596" s="62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2:18">
      <c r="B600" s="63"/>
      <c r="C600" s="64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2:18">
      <c r="B601" s="63"/>
      <c r="C601" s="64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0" spans="2:18">
      <c r="B610" s="63"/>
      <c r="C610" s="64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63"/>
      <c r="C611" s="64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63"/>
      <c r="C623" s="64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4" spans="2:18">
      <c r="B624" s="63"/>
      <c r="C624" s="64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</row>
    <row r="625" spans="2:18">
      <c r="B625" s="63"/>
      <c r="C625" s="64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7" spans="2:18">
      <c r="B627" s="62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63"/>
      <c r="C631" s="64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2:18">
      <c r="B632" s="63"/>
      <c r="C632" s="64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1" spans="2:18">
      <c r="B641" s="63"/>
      <c r="C641" s="64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</row>
    <row r="642" spans="2:18">
      <c r="B642" s="63"/>
      <c r="C642" s="64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2:18">
      <c r="B654" s="63"/>
      <c r="C654" s="64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63"/>
      <c r="C655" s="64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</row>
    <row r="656" spans="2:18">
      <c r="B656" s="63"/>
      <c r="C656" s="64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2230.04</v>
      </c>
      <c r="C2" s="88">
        <v>447.6</v>
      </c>
      <c r="D2" s="88">
        <v>447.6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2230.04</v>
      </c>
      <c r="C3" s="88">
        <v>447.6</v>
      </c>
      <c r="D3" s="88">
        <v>447.6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7268.07</v>
      </c>
      <c r="C4" s="88">
        <v>1458.81</v>
      </c>
      <c r="D4" s="88">
        <v>1458.81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7268.07</v>
      </c>
      <c r="C5" s="88">
        <v>1458.81</v>
      </c>
      <c r="D5" s="88">
        <v>1458.81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30.22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712.13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73.06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0.28999999999999998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27.74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2172.08</v>
      </c>
      <c r="C28" s="88">
        <v>57.96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5.835</v>
      </c>
      <c r="F86" s="88">
        <v>0.251</v>
      </c>
      <c r="G86" s="88">
        <v>0.11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5.835</v>
      </c>
      <c r="F87" s="88">
        <v>0.251</v>
      </c>
      <c r="G87" s="88">
        <v>0.11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5.835</v>
      </c>
      <c r="F88" s="88">
        <v>0.251</v>
      </c>
      <c r="G88" s="88">
        <v>0.11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5.835</v>
      </c>
      <c r="F89" s="88">
        <v>0.251</v>
      </c>
      <c r="G89" s="88">
        <v>0.11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5.835</v>
      </c>
      <c r="F90" s="88">
        <v>0.251</v>
      </c>
      <c r="G90" s="88">
        <v>0.11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5.835</v>
      </c>
      <c r="F91" s="88">
        <v>0.251</v>
      </c>
      <c r="G91" s="88">
        <v>0.11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5.835</v>
      </c>
      <c r="F92" s="88">
        <v>0.251</v>
      </c>
      <c r="G92" s="88">
        <v>0.11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5.835</v>
      </c>
      <c r="F93" s="88">
        <v>0.251</v>
      </c>
      <c r="G93" s="88">
        <v>0.11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5.835</v>
      </c>
      <c r="F94" s="88">
        <v>0.251</v>
      </c>
      <c r="G94" s="88">
        <v>0.11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5.835</v>
      </c>
      <c r="F95" s="88">
        <v>0.251</v>
      </c>
      <c r="G95" s="88">
        <v>0.11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5.835</v>
      </c>
      <c r="F96" s="88">
        <v>0.251</v>
      </c>
      <c r="G96" s="88">
        <v>0.11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5.835</v>
      </c>
      <c r="F97" s="88">
        <v>0.251</v>
      </c>
      <c r="G97" s="88">
        <v>0.11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5.83</v>
      </c>
      <c r="F98" s="88">
        <v>0.251</v>
      </c>
      <c r="G98" s="88">
        <v>0.11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5.83</v>
      </c>
      <c r="F99" s="88">
        <v>0.251</v>
      </c>
      <c r="G99" s="88">
        <v>0.11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5.83</v>
      </c>
      <c r="F100" s="88">
        <v>0.251</v>
      </c>
      <c r="G100" s="88">
        <v>0.11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255413.66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133493.12</v>
      </c>
      <c r="D106" s="88">
        <v>96814.75</v>
      </c>
      <c r="E106" s="88">
        <v>36678.370000000003</v>
      </c>
      <c r="F106" s="88">
        <v>0.73</v>
      </c>
      <c r="G106" s="88">
        <v>3.72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142300.57</v>
      </c>
      <c r="D107" s="88">
        <v>103878.52</v>
      </c>
      <c r="E107" s="88">
        <v>38422.050000000003</v>
      </c>
      <c r="F107" s="88">
        <v>0.73</v>
      </c>
      <c r="G107" s="88">
        <v>3.74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146754.4</v>
      </c>
      <c r="D108" s="88">
        <v>108160.48</v>
      </c>
      <c r="E108" s="88">
        <v>38593.910000000003</v>
      </c>
      <c r="F108" s="88">
        <v>0.74</v>
      </c>
      <c r="G108" s="88">
        <v>3.78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40504.42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40784.29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41994.53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7674.23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10454.17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8023.22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12538.78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9621.99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11806.78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9861.43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13708.79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10643.95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11696.46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11525.85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14685.51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18825.47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3147.78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2542.15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6.45</v>
      </c>
      <c r="F131" s="88">
        <v>12107.69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6.99</v>
      </c>
      <c r="F132" s="88">
        <v>13114.97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7.38</v>
      </c>
      <c r="F133" s="88">
        <v>13843.16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1489.15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29619.039499999999</v>
      </c>
      <c r="C143" s="88">
        <v>51.591700000000003</v>
      </c>
      <c r="D143" s="88">
        <v>194.56979999999999</v>
      </c>
      <c r="E143" s="88">
        <v>0</v>
      </c>
      <c r="F143" s="88">
        <v>8.9999999999999998E-4</v>
      </c>
      <c r="G143" s="88">
        <v>24080.194800000001</v>
      </c>
      <c r="H143" s="88">
        <v>12726.7551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26994.458299999998</v>
      </c>
      <c r="C144" s="88">
        <v>47.251100000000001</v>
      </c>
      <c r="D144" s="88">
        <v>179.1465</v>
      </c>
      <c r="E144" s="88">
        <v>0</v>
      </c>
      <c r="F144" s="88">
        <v>8.0000000000000004E-4</v>
      </c>
      <c r="G144" s="88">
        <v>22171.559099999999</v>
      </c>
      <c r="H144" s="88">
        <v>11622.162200000001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31474.815399999999</v>
      </c>
      <c r="C145" s="88">
        <v>55.183900000000001</v>
      </c>
      <c r="D145" s="88">
        <v>209.59200000000001</v>
      </c>
      <c r="E145" s="88">
        <v>0</v>
      </c>
      <c r="F145" s="88">
        <v>1E-3</v>
      </c>
      <c r="G145" s="88">
        <v>25939.6309</v>
      </c>
      <c r="H145" s="88">
        <v>13560.194100000001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30047.949400000001</v>
      </c>
      <c r="C146" s="88">
        <v>52.865099999999998</v>
      </c>
      <c r="D146" s="88">
        <v>201.5299</v>
      </c>
      <c r="E146" s="88">
        <v>0</v>
      </c>
      <c r="F146" s="88">
        <v>8.9999999999999998E-4</v>
      </c>
      <c r="G146" s="88">
        <v>24941.9905</v>
      </c>
      <c r="H146" s="88">
        <v>12963.788200000001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34293.929799999998</v>
      </c>
      <c r="C147" s="88">
        <v>60.366199999999999</v>
      </c>
      <c r="D147" s="88">
        <v>230.2501</v>
      </c>
      <c r="E147" s="88">
        <v>0</v>
      </c>
      <c r="F147" s="88">
        <v>1E-3</v>
      </c>
      <c r="G147" s="88">
        <v>28496.5147</v>
      </c>
      <c r="H147" s="88">
        <v>14798.748799999999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35400.532399999996</v>
      </c>
      <c r="C148" s="88">
        <v>62.335700000000003</v>
      </c>
      <c r="D148" s="88">
        <v>237.8503</v>
      </c>
      <c r="E148" s="88">
        <v>0</v>
      </c>
      <c r="F148" s="88">
        <v>1.1000000000000001E-3</v>
      </c>
      <c r="G148" s="88">
        <v>29437.150600000001</v>
      </c>
      <c r="H148" s="88">
        <v>15278.4467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35276.158499999998</v>
      </c>
      <c r="C149" s="88">
        <v>62.119900000000001</v>
      </c>
      <c r="D149" s="88">
        <v>237.03980000000001</v>
      </c>
      <c r="E149" s="88">
        <v>0</v>
      </c>
      <c r="F149" s="88">
        <v>1.1000000000000001E-3</v>
      </c>
      <c r="G149" s="88">
        <v>29336.843499999999</v>
      </c>
      <c r="H149" s="88">
        <v>15225.0887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37788.643499999998</v>
      </c>
      <c r="C150" s="88">
        <v>66.543599999999998</v>
      </c>
      <c r="D150" s="88">
        <v>253.917</v>
      </c>
      <c r="E150" s="88">
        <v>0</v>
      </c>
      <c r="F150" s="88">
        <v>1.1999999999999999E-3</v>
      </c>
      <c r="G150" s="88">
        <v>31425.6289</v>
      </c>
      <c r="H150" s="88">
        <v>16309.3999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33729.677100000001</v>
      </c>
      <c r="C151" s="88">
        <v>59.386499999999998</v>
      </c>
      <c r="D151" s="88">
        <v>226.56829999999999</v>
      </c>
      <c r="E151" s="88">
        <v>0</v>
      </c>
      <c r="F151" s="88">
        <v>1E-3</v>
      </c>
      <c r="G151" s="88">
        <v>28040.847300000001</v>
      </c>
      <c r="H151" s="88">
        <v>14556.6152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32785.202899999997</v>
      </c>
      <c r="C152" s="88">
        <v>57.695500000000003</v>
      </c>
      <c r="D152" s="88">
        <v>220.00290000000001</v>
      </c>
      <c r="E152" s="88">
        <v>0</v>
      </c>
      <c r="F152" s="88">
        <v>1E-3</v>
      </c>
      <c r="G152" s="88">
        <v>27228.276300000001</v>
      </c>
      <c r="H152" s="88">
        <v>14146.195900000001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30232.242999999999</v>
      </c>
      <c r="C153" s="88">
        <v>53.175199999999997</v>
      </c>
      <c r="D153" s="88">
        <v>202.6541</v>
      </c>
      <c r="E153" s="88">
        <v>0</v>
      </c>
      <c r="F153" s="88">
        <v>8.9999999999999998E-4</v>
      </c>
      <c r="G153" s="88">
        <v>25081.113799999999</v>
      </c>
      <c r="H153" s="88">
        <v>13041.8753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28531.420999999998</v>
      </c>
      <c r="C154" s="88">
        <v>49.9602</v>
      </c>
      <c r="D154" s="88">
        <v>189.4949</v>
      </c>
      <c r="E154" s="88">
        <v>0</v>
      </c>
      <c r="F154" s="88">
        <v>8.9999999999999998E-4</v>
      </c>
      <c r="G154" s="88">
        <v>23452.314299999998</v>
      </c>
      <c r="H154" s="88">
        <v>12285.7745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386174.07089999999</v>
      </c>
      <c r="C156" s="88">
        <v>678.47469999999998</v>
      </c>
      <c r="D156" s="88">
        <v>2582.6156999999998</v>
      </c>
      <c r="E156" s="88">
        <v>0</v>
      </c>
      <c r="F156" s="88">
        <v>1.18E-2</v>
      </c>
      <c r="G156" s="88">
        <v>319632.06479999999</v>
      </c>
      <c r="H156" s="88">
        <v>166515.04440000001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26994.458299999998</v>
      </c>
      <c r="C157" s="88">
        <v>47.251100000000001</v>
      </c>
      <c r="D157" s="88">
        <v>179.1465</v>
      </c>
      <c r="E157" s="88">
        <v>0</v>
      </c>
      <c r="F157" s="88">
        <v>8.0000000000000004E-4</v>
      </c>
      <c r="G157" s="88">
        <v>22171.559099999999</v>
      </c>
      <c r="H157" s="88">
        <v>11622.162200000001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37788.643499999998</v>
      </c>
      <c r="C158" s="88">
        <v>66.543599999999998</v>
      </c>
      <c r="D158" s="88">
        <v>253.917</v>
      </c>
      <c r="E158" s="88">
        <v>0</v>
      </c>
      <c r="F158" s="88">
        <v>1.1999999999999999E-3</v>
      </c>
      <c r="G158" s="88">
        <v>31425.6289</v>
      </c>
      <c r="H158" s="88">
        <v>16309.3999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163638000000</v>
      </c>
      <c r="C161" s="88">
        <v>155880.64799999999</v>
      </c>
      <c r="D161" s="88" t="s">
        <v>637</v>
      </c>
      <c r="E161" s="88">
        <v>48247.487999999998</v>
      </c>
      <c r="F161" s="88">
        <v>50956.165999999997</v>
      </c>
      <c r="G161" s="88">
        <v>5816.6949999999997</v>
      </c>
      <c r="H161" s="88">
        <v>0</v>
      </c>
      <c r="I161" s="88">
        <v>50851.858999999997</v>
      </c>
      <c r="J161" s="88">
        <v>0</v>
      </c>
      <c r="K161" s="88">
        <v>8.44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150668000000</v>
      </c>
      <c r="C162" s="88">
        <v>160484.48000000001</v>
      </c>
      <c r="D162" s="88" t="s">
        <v>638</v>
      </c>
      <c r="E162" s="88">
        <v>48247.487999999998</v>
      </c>
      <c r="F162" s="88">
        <v>50956.165999999997</v>
      </c>
      <c r="G162" s="88">
        <v>6296.5420000000004</v>
      </c>
      <c r="H162" s="88">
        <v>0</v>
      </c>
      <c r="I162" s="88">
        <v>54975.843999999997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176274000000</v>
      </c>
      <c r="C163" s="88">
        <v>163488.49799999999</v>
      </c>
      <c r="D163" s="88" t="s">
        <v>639</v>
      </c>
      <c r="E163" s="88">
        <v>48247.487999999998</v>
      </c>
      <c r="F163" s="88">
        <v>50956.165999999997</v>
      </c>
      <c r="G163" s="88">
        <v>6609.6620000000003</v>
      </c>
      <c r="H163" s="88">
        <v>0</v>
      </c>
      <c r="I163" s="88">
        <v>57666.741999999998</v>
      </c>
      <c r="J163" s="88">
        <v>0</v>
      </c>
      <c r="K163" s="88">
        <v>8.44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169495000000</v>
      </c>
      <c r="C164" s="88">
        <v>170159.28599999999</v>
      </c>
      <c r="D164" s="88" t="s">
        <v>640</v>
      </c>
      <c r="E164" s="88">
        <v>48247.487999999998</v>
      </c>
      <c r="F164" s="88">
        <v>50956.165999999997</v>
      </c>
      <c r="G164" s="88">
        <v>7328.2879999999996</v>
      </c>
      <c r="H164" s="88">
        <v>0</v>
      </c>
      <c r="I164" s="88">
        <v>63618.904000000002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193650000000</v>
      </c>
      <c r="C165" s="88">
        <v>179578.13399999999</v>
      </c>
      <c r="D165" s="88" t="s">
        <v>543</v>
      </c>
      <c r="E165" s="88">
        <v>48247.487999999998</v>
      </c>
      <c r="F165" s="88">
        <v>50956.165999999997</v>
      </c>
      <c r="G165" s="88">
        <v>7808.2030000000004</v>
      </c>
      <c r="H165" s="88">
        <v>0</v>
      </c>
      <c r="I165" s="88">
        <v>72557.837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200042000000</v>
      </c>
      <c r="C166" s="88">
        <v>189566.74299999999</v>
      </c>
      <c r="D166" s="88" t="s">
        <v>641</v>
      </c>
      <c r="E166" s="88">
        <v>48247.487999999998</v>
      </c>
      <c r="F166" s="88">
        <v>50956.165999999997</v>
      </c>
      <c r="G166" s="88">
        <v>7874.0879999999997</v>
      </c>
      <c r="H166" s="88">
        <v>0</v>
      </c>
      <c r="I166" s="88">
        <v>82480.561000000002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199360000000</v>
      </c>
      <c r="C167" s="88">
        <v>185530.93700000001</v>
      </c>
      <c r="D167" s="88" t="s">
        <v>642</v>
      </c>
      <c r="E167" s="88">
        <v>48247.487999999998</v>
      </c>
      <c r="F167" s="88">
        <v>50956.165999999997</v>
      </c>
      <c r="G167" s="88">
        <v>8167.4719999999998</v>
      </c>
      <c r="H167" s="88">
        <v>0</v>
      </c>
      <c r="I167" s="88">
        <v>78151.370999999999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213555000000</v>
      </c>
      <c r="C168" s="88">
        <v>194176.86799999999</v>
      </c>
      <c r="D168" s="88" t="s">
        <v>643</v>
      </c>
      <c r="E168" s="88">
        <v>48247.487999999998</v>
      </c>
      <c r="F168" s="88">
        <v>50956.165999999997</v>
      </c>
      <c r="G168" s="88">
        <v>8941.6010000000006</v>
      </c>
      <c r="H168" s="88">
        <v>0</v>
      </c>
      <c r="I168" s="88">
        <v>86023.172999999995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190553000000</v>
      </c>
      <c r="C169" s="88">
        <v>186256.196</v>
      </c>
      <c r="D169" s="88" t="s">
        <v>644</v>
      </c>
      <c r="E169" s="88">
        <v>48247.487999999998</v>
      </c>
      <c r="F169" s="88">
        <v>50956.165999999997</v>
      </c>
      <c r="G169" s="88">
        <v>8906.6939999999995</v>
      </c>
      <c r="H169" s="88">
        <v>0</v>
      </c>
      <c r="I169" s="88">
        <v>78137.407999999996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185031000000</v>
      </c>
      <c r="C170" s="88">
        <v>178265.19</v>
      </c>
      <c r="D170" s="88" t="s">
        <v>645</v>
      </c>
      <c r="E170" s="88">
        <v>48247.487999999998</v>
      </c>
      <c r="F170" s="88">
        <v>50956.165999999997</v>
      </c>
      <c r="G170" s="88">
        <v>7518.9179999999997</v>
      </c>
      <c r="H170" s="88">
        <v>0</v>
      </c>
      <c r="I170" s="88">
        <v>71534.176999999996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170440000000</v>
      </c>
      <c r="C171" s="88">
        <v>162656.54999999999</v>
      </c>
      <c r="D171" s="88" t="s">
        <v>646</v>
      </c>
      <c r="E171" s="88">
        <v>48247.487999999998</v>
      </c>
      <c r="F171" s="88">
        <v>50956.165999999997</v>
      </c>
      <c r="G171" s="88">
        <v>6553.2820000000002</v>
      </c>
      <c r="H171" s="88">
        <v>0</v>
      </c>
      <c r="I171" s="88">
        <v>56891.173999999999</v>
      </c>
      <c r="J171" s="88">
        <v>0</v>
      </c>
      <c r="K171" s="88">
        <v>8.44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159372000000</v>
      </c>
      <c r="C172" s="88">
        <v>151977.647</v>
      </c>
      <c r="D172" s="88" t="s">
        <v>545</v>
      </c>
      <c r="E172" s="88">
        <v>48247.487999999998</v>
      </c>
      <c r="F172" s="88">
        <v>51598.362999999998</v>
      </c>
      <c r="G172" s="88">
        <v>5120.3649999999998</v>
      </c>
      <c r="H172" s="88">
        <v>0</v>
      </c>
      <c r="I172" s="88">
        <v>47002.99</v>
      </c>
      <c r="J172" s="88">
        <v>0</v>
      </c>
      <c r="K172" s="88">
        <v>8.44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2172080000000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150668000000</v>
      </c>
      <c r="C175" s="88">
        <v>151977.647</v>
      </c>
      <c r="D175" s="88"/>
      <c r="E175" s="88">
        <v>48247.487999999998</v>
      </c>
      <c r="F175" s="88">
        <v>50956.165999999997</v>
      </c>
      <c r="G175" s="88">
        <v>5120.3649999999998</v>
      </c>
      <c r="H175" s="88">
        <v>0</v>
      </c>
      <c r="I175" s="88">
        <v>47002.99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213555000000</v>
      </c>
      <c r="C176" s="88">
        <v>194176.86799999999</v>
      </c>
      <c r="D176" s="88"/>
      <c r="E176" s="88">
        <v>48247.487999999998</v>
      </c>
      <c r="F176" s="88">
        <v>51598.362999999998</v>
      </c>
      <c r="G176" s="88">
        <v>8941.6010000000006</v>
      </c>
      <c r="H176" s="88">
        <v>0</v>
      </c>
      <c r="I176" s="88">
        <v>86023.172999999995</v>
      </c>
      <c r="J176" s="88">
        <v>0</v>
      </c>
      <c r="K176" s="88">
        <v>8.44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54023.98</v>
      </c>
      <c r="C179" s="88">
        <v>661.35</v>
      </c>
      <c r="D179" s="88">
        <v>0</v>
      </c>
      <c r="E179" s="88">
        <v>54685.33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10.84</v>
      </c>
      <c r="C180" s="88">
        <v>0.13</v>
      </c>
      <c r="D180" s="88">
        <v>0</v>
      </c>
      <c r="E180" s="88">
        <v>10.98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10.84</v>
      </c>
      <c r="C181" s="88">
        <v>0.13</v>
      </c>
      <c r="D181" s="88">
        <v>0</v>
      </c>
      <c r="E181" s="88">
        <v>10.98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2363.58</v>
      </c>
      <c r="C2" s="88">
        <v>474.41</v>
      </c>
      <c r="D2" s="88">
        <v>474.41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2363.58</v>
      </c>
      <c r="C3" s="88">
        <v>474.41</v>
      </c>
      <c r="D3" s="88">
        <v>474.41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7734.1</v>
      </c>
      <c r="C4" s="88">
        <v>1552.35</v>
      </c>
      <c r="D4" s="88">
        <v>1552.35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7734.1</v>
      </c>
      <c r="C5" s="88">
        <v>1552.35</v>
      </c>
      <c r="D5" s="88">
        <v>1552.35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303.14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572.09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69.52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0.56999999999999995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31.67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2028.77</v>
      </c>
      <c r="C28" s="88">
        <v>334.81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5.835</v>
      </c>
      <c r="F86" s="88">
        <v>0.251</v>
      </c>
      <c r="G86" s="88">
        <v>0.11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5.835</v>
      </c>
      <c r="F87" s="88">
        <v>0.251</v>
      </c>
      <c r="G87" s="88">
        <v>0.11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5.835</v>
      </c>
      <c r="F88" s="88">
        <v>0.251</v>
      </c>
      <c r="G88" s="88">
        <v>0.11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5.835</v>
      </c>
      <c r="F89" s="88">
        <v>0.251</v>
      </c>
      <c r="G89" s="88">
        <v>0.11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5.835</v>
      </c>
      <c r="F90" s="88">
        <v>0.251</v>
      </c>
      <c r="G90" s="88">
        <v>0.11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5.835</v>
      </c>
      <c r="F91" s="88">
        <v>0.251</v>
      </c>
      <c r="G91" s="88">
        <v>0.11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5.835</v>
      </c>
      <c r="F92" s="88">
        <v>0.251</v>
      </c>
      <c r="G92" s="88">
        <v>0.11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5.835</v>
      </c>
      <c r="F93" s="88">
        <v>0.251</v>
      </c>
      <c r="G93" s="88">
        <v>0.11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5.835</v>
      </c>
      <c r="F94" s="88">
        <v>0.251</v>
      </c>
      <c r="G94" s="88">
        <v>0.11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5.835</v>
      </c>
      <c r="F95" s="88">
        <v>0.251</v>
      </c>
      <c r="G95" s="88">
        <v>0.11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5.835</v>
      </c>
      <c r="F96" s="88">
        <v>0.251</v>
      </c>
      <c r="G96" s="88">
        <v>0.11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5.835</v>
      </c>
      <c r="F97" s="88">
        <v>0.251</v>
      </c>
      <c r="G97" s="88">
        <v>0.11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5.83</v>
      </c>
      <c r="F98" s="88">
        <v>0.251</v>
      </c>
      <c r="G98" s="88">
        <v>0.11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5.83</v>
      </c>
      <c r="F99" s="88">
        <v>0.251</v>
      </c>
      <c r="G99" s="88">
        <v>0.11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5.83</v>
      </c>
      <c r="F100" s="88">
        <v>0.251</v>
      </c>
      <c r="G100" s="88">
        <v>0.11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257223.42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132305.94</v>
      </c>
      <c r="D106" s="88">
        <v>96496.28</v>
      </c>
      <c r="E106" s="88">
        <v>35809.660000000003</v>
      </c>
      <c r="F106" s="88">
        <v>0.73</v>
      </c>
      <c r="G106" s="88">
        <v>3.74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139460.24</v>
      </c>
      <c r="D107" s="88">
        <v>103561.16</v>
      </c>
      <c r="E107" s="88">
        <v>35899.08</v>
      </c>
      <c r="F107" s="88">
        <v>0.74</v>
      </c>
      <c r="G107" s="88">
        <v>3.81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144102.54</v>
      </c>
      <c r="D108" s="88">
        <v>107285.65</v>
      </c>
      <c r="E108" s="88">
        <v>36816.89</v>
      </c>
      <c r="F108" s="88">
        <v>0.74</v>
      </c>
      <c r="G108" s="88">
        <v>3.82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39617.89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40999.230000000003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40836.46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8555.58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10308.08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7901.08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12910.6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10583.72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11748.56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9818.01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14141.59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11484.75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11551.19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11668.02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15213.23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15129.08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14112.37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13672.2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6.49</v>
      </c>
      <c r="F131" s="88">
        <v>12167.25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7.14</v>
      </c>
      <c r="F132" s="88">
        <v>13394.49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7.42</v>
      </c>
      <c r="F133" s="88">
        <v>13925.81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1499.7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38030.637999999999</v>
      </c>
      <c r="C143" s="88">
        <v>48.229500000000002</v>
      </c>
      <c r="D143" s="88">
        <v>192.10839999999999</v>
      </c>
      <c r="E143" s="88">
        <v>0</v>
      </c>
      <c r="F143" s="88">
        <v>5.0000000000000001E-4</v>
      </c>
      <c r="G143" s="88">
        <v>65523.4015</v>
      </c>
      <c r="H143" s="88">
        <v>14929.318499999999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33617.906900000002</v>
      </c>
      <c r="C144" s="88">
        <v>42.5944</v>
      </c>
      <c r="D144" s="88">
        <v>169.2713</v>
      </c>
      <c r="E144" s="88">
        <v>0</v>
      </c>
      <c r="F144" s="88">
        <v>5.0000000000000001E-4</v>
      </c>
      <c r="G144" s="88">
        <v>57734.0507</v>
      </c>
      <c r="H144" s="88">
        <v>13192.025299999999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39273.671000000002</v>
      </c>
      <c r="C145" s="88">
        <v>50.81</v>
      </c>
      <c r="D145" s="88">
        <v>212.4495</v>
      </c>
      <c r="E145" s="88">
        <v>0</v>
      </c>
      <c r="F145" s="88">
        <v>5.9999999999999995E-4</v>
      </c>
      <c r="G145" s="88">
        <v>72466.133100000006</v>
      </c>
      <c r="H145" s="88">
        <v>15546.702600000001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36963.425900000002</v>
      </c>
      <c r="C146" s="88">
        <v>48.3279</v>
      </c>
      <c r="D146" s="88">
        <v>207.0497</v>
      </c>
      <c r="E146" s="88">
        <v>0</v>
      </c>
      <c r="F146" s="88">
        <v>5.9999999999999995E-4</v>
      </c>
      <c r="G146" s="88">
        <v>70626.5815</v>
      </c>
      <c r="H146" s="88">
        <v>14697.499599999999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42858.685700000002</v>
      </c>
      <c r="C147" s="88">
        <v>56.244399999999999</v>
      </c>
      <c r="D147" s="88">
        <v>242.99549999999999</v>
      </c>
      <c r="E147" s="88">
        <v>0</v>
      </c>
      <c r="F147" s="88">
        <v>6.9999999999999999E-4</v>
      </c>
      <c r="G147" s="88">
        <v>82888.950400000002</v>
      </c>
      <c r="H147" s="88">
        <v>17068.496800000001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46394.9565</v>
      </c>
      <c r="C148" s="88">
        <v>60.929099999999998</v>
      </c>
      <c r="D148" s="88">
        <v>263.66149999999999</v>
      </c>
      <c r="E148" s="88">
        <v>0</v>
      </c>
      <c r="F148" s="88">
        <v>6.9999999999999999E-4</v>
      </c>
      <c r="G148" s="88">
        <v>89938.587599999999</v>
      </c>
      <c r="H148" s="88">
        <v>18482.492099999999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46944.458200000001</v>
      </c>
      <c r="C149" s="88">
        <v>61.6556</v>
      </c>
      <c r="D149" s="88">
        <v>266.85210000000001</v>
      </c>
      <c r="E149" s="88">
        <v>0</v>
      </c>
      <c r="F149" s="88">
        <v>6.9999999999999999E-4</v>
      </c>
      <c r="G149" s="88">
        <v>91026.961500000005</v>
      </c>
      <c r="H149" s="88">
        <v>18702.022499999999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49427.672899999998</v>
      </c>
      <c r="C150" s="88">
        <v>64.912499999999994</v>
      </c>
      <c r="D150" s="88">
        <v>280.90519999999998</v>
      </c>
      <c r="E150" s="88">
        <v>0</v>
      </c>
      <c r="F150" s="88">
        <v>8.0000000000000004E-4</v>
      </c>
      <c r="G150" s="88">
        <v>95820.655700000003</v>
      </c>
      <c r="H150" s="88">
        <v>19690.7255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41860.578500000003</v>
      </c>
      <c r="C151" s="88">
        <v>54.962499999999999</v>
      </c>
      <c r="D151" s="88">
        <v>237.72800000000001</v>
      </c>
      <c r="E151" s="88">
        <v>0</v>
      </c>
      <c r="F151" s="88">
        <v>6.9999999999999999E-4</v>
      </c>
      <c r="G151" s="88">
        <v>81092.273799999995</v>
      </c>
      <c r="H151" s="88">
        <v>16674.603200000001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39841.290699999998</v>
      </c>
      <c r="C152" s="88">
        <v>52.182200000000002</v>
      </c>
      <c r="D152" s="88">
        <v>224.45439999999999</v>
      </c>
      <c r="E152" s="88">
        <v>0</v>
      </c>
      <c r="F152" s="88">
        <v>5.9999999999999995E-4</v>
      </c>
      <c r="G152" s="88">
        <v>76563.899000000005</v>
      </c>
      <c r="H152" s="88">
        <v>15853.625400000001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36731.8586</v>
      </c>
      <c r="C153" s="88">
        <v>47.765599999999999</v>
      </c>
      <c r="D153" s="88">
        <v>202.11799999999999</v>
      </c>
      <c r="E153" s="88">
        <v>0</v>
      </c>
      <c r="F153" s="88">
        <v>5.9999999999999995E-4</v>
      </c>
      <c r="G153" s="88">
        <v>68943.217199999999</v>
      </c>
      <c r="H153" s="88">
        <v>14571.9732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37187.1898</v>
      </c>
      <c r="C154" s="88">
        <v>47.214700000000001</v>
      </c>
      <c r="D154" s="88">
        <v>188.61510000000001</v>
      </c>
      <c r="E154" s="88">
        <v>0</v>
      </c>
      <c r="F154" s="88">
        <v>5.0000000000000001E-4</v>
      </c>
      <c r="G154" s="88">
        <v>64332.188499999997</v>
      </c>
      <c r="H154" s="88">
        <v>14605.276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489132.33250000002</v>
      </c>
      <c r="C156" s="88">
        <v>635.82830000000001</v>
      </c>
      <c r="D156" s="88">
        <v>2688.2085999999999</v>
      </c>
      <c r="E156" s="88">
        <v>0</v>
      </c>
      <c r="F156" s="88">
        <v>7.6E-3</v>
      </c>
      <c r="G156" s="88">
        <v>916956.90049999999</v>
      </c>
      <c r="H156" s="88">
        <v>194014.76079999999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33617.906900000002</v>
      </c>
      <c r="C157" s="88">
        <v>42.5944</v>
      </c>
      <c r="D157" s="88">
        <v>169.2713</v>
      </c>
      <c r="E157" s="88">
        <v>0</v>
      </c>
      <c r="F157" s="88">
        <v>5.0000000000000001E-4</v>
      </c>
      <c r="G157" s="88">
        <v>57734.0507</v>
      </c>
      <c r="H157" s="88">
        <v>13192.025299999999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49427.672899999998</v>
      </c>
      <c r="C158" s="88">
        <v>64.912499999999994</v>
      </c>
      <c r="D158" s="88">
        <v>280.90519999999998</v>
      </c>
      <c r="E158" s="88">
        <v>0</v>
      </c>
      <c r="F158" s="88">
        <v>8.0000000000000004E-4</v>
      </c>
      <c r="G158" s="88">
        <v>95820.655700000003</v>
      </c>
      <c r="H158" s="88">
        <v>19690.7255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144971000000</v>
      </c>
      <c r="C161" s="88">
        <v>142154.45699999999</v>
      </c>
      <c r="D161" s="88" t="s">
        <v>552</v>
      </c>
      <c r="E161" s="88">
        <v>48247.487999999998</v>
      </c>
      <c r="F161" s="88">
        <v>58341.440000000002</v>
      </c>
      <c r="G161" s="88">
        <v>3399.5230000000001</v>
      </c>
      <c r="H161" s="88">
        <v>0</v>
      </c>
      <c r="I161" s="88">
        <v>32150.758999999998</v>
      </c>
      <c r="J161" s="88">
        <v>0</v>
      </c>
      <c r="K161" s="88">
        <v>15.247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127737000000</v>
      </c>
      <c r="C162" s="88">
        <v>142508.655</v>
      </c>
      <c r="D162" s="88" t="s">
        <v>553</v>
      </c>
      <c r="E162" s="88">
        <v>48247.487999999998</v>
      </c>
      <c r="F162" s="88">
        <v>51598.362999999998</v>
      </c>
      <c r="G162" s="88">
        <v>4347.8289999999997</v>
      </c>
      <c r="H162" s="88">
        <v>0</v>
      </c>
      <c r="I162" s="88">
        <v>38306.534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160331000000</v>
      </c>
      <c r="C163" s="88">
        <v>142143.92499999999</v>
      </c>
      <c r="D163" s="88" t="s">
        <v>647</v>
      </c>
      <c r="E163" s="88">
        <v>48247.487999999998</v>
      </c>
      <c r="F163" s="88">
        <v>58341.440000000002</v>
      </c>
      <c r="G163" s="88">
        <v>3568.8649999999998</v>
      </c>
      <c r="H163" s="88">
        <v>0</v>
      </c>
      <c r="I163" s="88">
        <v>31976.852999999999</v>
      </c>
      <c r="J163" s="88">
        <v>0</v>
      </c>
      <c r="K163" s="88">
        <v>9.2780000000000005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156261000000</v>
      </c>
      <c r="C164" s="88">
        <v>153029.62700000001</v>
      </c>
      <c r="D164" s="88" t="s">
        <v>648</v>
      </c>
      <c r="E164" s="88">
        <v>48247.487999999998</v>
      </c>
      <c r="F164" s="88">
        <v>50956.165999999997</v>
      </c>
      <c r="G164" s="88">
        <v>4906.3549999999996</v>
      </c>
      <c r="H164" s="88">
        <v>0</v>
      </c>
      <c r="I164" s="88">
        <v>48911.178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183392000000</v>
      </c>
      <c r="C165" s="88">
        <v>182047.43299999999</v>
      </c>
      <c r="D165" s="88" t="s">
        <v>554</v>
      </c>
      <c r="E165" s="88">
        <v>48247.487999999998</v>
      </c>
      <c r="F165" s="88">
        <v>50956.165999999997</v>
      </c>
      <c r="G165" s="88">
        <v>7563.3890000000001</v>
      </c>
      <c r="H165" s="88">
        <v>0</v>
      </c>
      <c r="I165" s="88">
        <v>75271.95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198989000000</v>
      </c>
      <c r="C166" s="88">
        <v>183741.12</v>
      </c>
      <c r="D166" s="88" t="s">
        <v>649</v>
      </c>
      <c r="E166" s="88">
        <v>48247.487999999998</v>
      </c>
      <c r="F166" s="88">
        <v>50956.165999999997</v>
      </c>
      <c r="G166" s="88">
        <v>8093.5249999999996</v>
      </c>
      <c r="H166" s="88">
        <v>0</v>
      </c>
      <c r="I166" s="88">
        <v>76435.501000000004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201397000000</v>
      </c>
      <c r="C167" s="88">
        <v>194767.361</v>
      </c>
      <c r="D167" s="88" t="s">
        <v>555</v>
      </c>
      <c r="E167" s="88">
        <v>48247.487999999998</v>
      </c>
      <c r="F167" s="88">
        <v>50956.165999999997</v>
      </c>
      <c r="G167" s="88">
        <v>9229.9699999999993</v>
      </c>
      <c r="H167" s="88">
        <v>0</v>
      </c>
      <c r="I167" s="88">
        <v>86325.297000000006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212003000000</v>
      </c>
      <c r="C168" s="88">
        <v>191895.43</v>
      </c>
      <c r="D168" s="88" t="s">
        <v>556</v>
      </c>
      <c r="E168" s="88">
        <v>48247.487999999998</v>
      </c>
      <c r="F168" s="88">
        <v>50956.165999999997</v>
      </c>
      <c r="G168" s="88">
        <v>9447.375</v>
      </c>
      <c r="H168" s="88">
        <v>0</v>
      </c>
      <c r="I168" s="88">
        <v>83235.960999999996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179417000000</v>
      </c>
      <c r="C169" s="88">
        <v>180153.79199999999</v>
      </c>
      <c r="D169" s="88" t="s">
        <v>650</v>
      </c>
      <c r="E169" s="88">
        <v>48247.487999999998</v>
      </c>
      <c r="F169" s="88">
        <v>50956.165999999997</v>
      </c>
      <c r="G169" s="88">
        <v>6268.2740000000003</v>
      </c>
      <c r="H169" s="88">
        <v>0</v>
      </c>
      <c r="I169" s="88">
        <v>74673.423999999999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169398000000</v>
      </c>
      <c r="C170" s="88">
        <v>162302.29699999999</v>
      </c>
      <c r="D170" s="88" t="s">
        <v>651</v>
      </c>
      <c r="E170" s="88">
        <v>48247.487999999998</v>
      </c>
      <c r="F170" s="88">
        <v>50956.165999999997</v>
      </c>
      <c r="G170" s="88">
        <v>6300.7849999999999</v>
      </c>
      <c r="H170" s="88">
        <v>0</v>
      </c>
      <c r="I170" s="88">
        <v>56789.417000000001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152537000000</v>
      </c>
      <c r="C171" s="88">
        <v>149174.19200000001</v>
      </c>
      <c r="D171" s="88" t="s">
        <v>652</v>
      </c>
      <c r="E171" s="88">
        <v>48247.487999999998</v>
      </c>
      <c r="F171" s="88">
        <v>58341.440000000002</v>
      </c>
      <c r="G171" s="88">
        <v>3758.2559999999999</v>
      </c>
      <c r="H171" s="88">
        <v>0</v>
      </c>
      <c r="I171" s="88">
        <v>38818.54</v>
      </c>
      <c r="J171" s="88">
        <v>0</v>
      </c>
      <c r="K171" s="88">
        <v>8.468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142335000000</v>
      </c>
      <c r="C172" s="88">
        <v>140895.916</v>
      </c>
      <c r="D172" s="88" t="s">
        <v>545</v>
      </c>
      <c r="E172" s="88">
        <v>48247.487999999998</v>
      </c>
      <c r="F172" s="88">
        <v>51598.362999999998</v>
      </c>
      <c r="G172" s="88">
        <v>3890.63</v>
      </c>
      <c r="H172" s="88">
        <v>0</v>
      </c>
      <c r="I172" s="88">
        <v>37150.993999999999</v>
      </c>
      <c r="J172" s="88">
        <v>0</v>
      </c>
      <c r="K172" s="88">
        <v>8.44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2028770000000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127737000000</v>
      </c>
      <c r="C175" s="88">
        <v>140895.916</v>
      </c>
      <c r="D175" s="88"/>
      <c r="E175" s="88">
        <v>48247.487999999998</v>
      </c>
      <c r="F175" s="88">
        <v>50956.165999999997</v>
      </c>
      <c r="G175" s="88">
        <v>3399.5230000000001</v>
      </c>
      <c r="H175" s="88">
        <v>0</v>
      </c>
      <c r="I175" s="88">
        <v>31976.852999999999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212003000000</v>
      </c>
      <c r="C176" s="88">
        <v>194767.361</v>
      </c>
      <c r="D176" s="88"/>
      <c r="E176" s="88">
        <v>48247.487999999998</v>
      </c>
      <c r="F176" s="88">
        <v>58341.440000000002</v>
      </c>
      <c r="G176" s="88">
        <v>9447.375</v>
      </c>
      <c r="H176" s="88">
        <v>0</v>
      </c>
      <c r="I176" s="88">
        <v>86325.297000000006</v>
      </c>
      <c r="J176" s="88">
        <v>0</v>
      </c>
      <c r="K176" s="88">
        <v>15.247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69125.94</v>
      </c>
      <c r="C179" s="88">
        <v>2696.99</v>
      </c>
      <c r="D179" s="88">
        <v>0</v>
      </c>
      <c r="E179" s="88">
        <v>71822.929999999993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13.87</v>
      </c>
      <c r="C180" s="88">
        <v>0.54</v>
      </c>
      <c r="D180" s="88">
        <v>0</v>
      </c>
      <c r="E180" s="88">
        <v>14.42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13.87</v>
      </c>
      <c r="C181" s="88">
        <v>0.54</v>
      </c>
      <c r="D181" s="88">
        <v>0</v>
      </c>
      <c r="E181" s="88">
        <v>14.42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7" width="9.33203125" style="80" customWidth="1"/>
    <col min="28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2285.6799999999998</v>
      </c>
      <c r="C2" s="88">
        <v>458.77</v>
      </c>
      <c r="D2" s="88">
        <v>458.77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2285.6799999999998</v>
      </c>
      <c r="C3" s="88">
        <v>458.77</v>
      </c>
      <c r="D3" s="88">
        <v>458.77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6630.72</v>
      </c>
      <c r="C4" s="88">
        <v>1330.89</v>
      </c>
      <c r="D4" s="88">
        <v>1330.89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6630.72</v>
      </c>
      <c r="C5" s="88">
        <v>1330.89</v>
      </c>
      <c r="D5" s="88">
        <v>1330.89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259.77999999999997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524.65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84.77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29.4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1996.51</v>
      </c>
      <c r="C28" s="88">
        <v>289.17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5.835</v>
      </c>
      <c r="F86" s="88">
        <v>0.251</v>
      </c>
      <c r="G86" s="88">
        <v>0.11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5.835</v>
      </c>
      <c r="F87" s="88">
        <v>0.251</v>
      </c>
      <c r="G87" s="88">
        <v>0.11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5.835</v>
      </c>
      <c r="F88" s="88">
        <v>0.251</v>
      </c>
      <c r="G88" s="88">
        <v>0.11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5.835</v>
      </c>
      <c r="F89" s="88">
        <v>0.251</v>
      </c>
      <c r="G89" s="88">
        <v>0.11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5.835</v>
      </c>
      <c r="F90" s="88">
        <v>0.251</v>
      </c>
      <c r="G90" s="88">
        <v>0.11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5.835</v>
      </c>
      <c r="F91" s="88">
        <v>0.251</v>
      </c>
      <c r="G91" s="88">
        <v>0.11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5.835</v>
      </c>
      <c r="F92" s="88">
        <v>0.251</v>
      </c>
      <c r="G92" s="88">
        <v>0.11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5.835</v>
      </c>
      <c r="F93" s="88">
        <v>0.251</v>
      </c>
      <c r="G93" s="88">
        <v>0.11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5.835</v>
      </c>
      <c r="F94" s="88">
        <v>0.251</v>
      </c>
      <c r="G94" s="88">
        <v>0.11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5.835</v>
      </c>
      <c r="F95" s="88">
        <v>0.251</v>
      </c>
      <c r="G95" s="88">
        <v>0.11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5.835</v>
      </c>
      <c r="F96" s="88">
        <v>0.251</v>
      </c>
      <c r="G96" s="88">
        <v>0.11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5.835</v>
      </c>
      <c r="F97" s="88">
        <v>0.251</v>
      </c>
      <c r="G97" s="88">
        <v>0.11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5.83</v>
      </c>
      <c r="F98" s="88">
        <v>0.251</v>
      </c>
      <c r="G98" s="88">
        <v>0.11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5.83</v>
      </c>
      <c r="F99" s="88">
        <v>0.251</v>
      </c>
      <c r="G99" s="88">
        <v>0.11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5.83</v>
      </c>
      <c r="F100" s="88">
        <v>0.251</v>
      </c>
      <c r="G100" s="88">
        <v>0.11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267851.51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122993.32</v>
      </c>
      <c r="D106" s="88">
        <v>92204.66</v>
      </c>
      <c r="E106" s="88">
        <v>30788.66</v>
      </c>
      <c r="F106" s="88">
        <v>0.75</v>
      </c>
      <c r="G106" s="88">
        <v>3.85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143199.79999999999</v>
      </c>
      <c r="D107" s="88">
        <v>109506.5</v>
      </c>
      <c r="E107" s="88">
        <v>33693.300000000003</v>
      </c>
      <c r="F107" s="88">
        <v>0.76</v>
      </c>
      <c r="G107" s="88">
        <v>3.93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149840.41</v>
      </c>
      <c r="D108" s="88">
        <v>115945.64</v>
      </c>
      <c r="E108" s="88">
        <v>33894.769999999997</v>
      </c>
      <c r="F108" s="88">
        <v>0.77</v>
      </c>
      <c r="G108" s="88">
        <v>3.99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35163.360000000001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41274.31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43329.64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9633.9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10271.06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7815.21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13043.56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12839.9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12584.81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10861.72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15012.29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14064.9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12705.63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13063.82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16338.43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9149.1299999999992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7032.67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6151.87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6.44</v>
      </c>
      <c r="F131" s="88">
        <v>12081.59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7.85</v>
      </c>
      <c r="F132" s="88">
        <v>14730.31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8.44</v>
      </c>
      <c r="F133" s="88">
        <v>15832.92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1561.66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29395.0929</v>
      </c>
      <c r="C143" s="88">
        <v>46.808999999999997</v>
      </c>
      <c r="D143" s="88">
        <v>145.71600000000001</v>
      </c>
      <c r="E143" s="88">
        <v>0</v>
      </c>
      <c r="F143" s="88">
        <v>4.0000000000000002E-4</v>
      </c>
      <c r="G143" s="89">
        <v>1076260</v>
      </c>
      <c r="H143" s="88">
        <v>12208.9486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26551.904299999998</v>
      </c>
      <c r="C144" s="88">
        <v>42.611699999999999</v>
      </c>
      <c r="D144" s="88">
        <v>134.01070000000001</v>
      </c>
      <c r="E144" s="88">
        <v>0</v>
      </c>
      <c r="F144" s="88">
        <v>4.0000000000000002E-4</v>
      </c>
      <c r="G144" s="88">
        <v>989819.88890000002</v>
      </c>
      <c r="H144" s="88">
        <v>11061.451300000001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31868.978500000001</v>
      </c>
      <c r="C145" s="88">
        <v>52.741799999999998</v>
      </c>
      <c r="D145" s="88">
        <v>172.3991</v>
      </c>
      <c r="E145" s="88">
        <v>0</v>
      </c>
      <c r="F145" s="88">
        <v>5.0000000000000001E-4</v>
      </c>
      <c r="G145" s="89">
        <v>1273450</v>
      </c>
      <c r="H145" s="88">
        <v>13438.017900000001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30167.769</v>
      </c>
      <c r="C146" s="88">
        <v>50.5959</v>
      </c>
      <c r="D146" s="88">
        <v>168.0401</v>
      </c>
      <c r="E146" s="88">
        <v>0</v>
      </c>
      <c r="F146" s="88">
        <v>5.0000000000000001E-4</v>
      </c>
      <c r="G146" s="89">
        <v>1241280</v>
      </c>
      <c r="H146" s="88">
        <v>12788.3894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34814.277000000002</v>
      </c>
      <c r="C147" s="88">
        <v>58.683100000000003</v>
      </c>
      <c r="D147" s="88">
        <v>196.05080000000001</v>
      </c>
      <c r="E147" s="88">
        <v>0</v>
      </c>
      <c r="F147" s="88">
        <v>5.0000000000000001E-4</v>
      </c>
      <c r="G147" s="89">
        <v>1448210</v>
      </c>
      <c r="H147" s="88">
        <v>14787.8433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41032.269399999997</v>
      </c>
      <c r="C148" s="88">
        <v>69.258399999999995</v>
      </c>
      <c r="D148" s="88">
        <v>231.74760000000001</v>
      </c>
      <c r="E148" s="88">
        <v>0</v>
      </c>
      <c r="F148" s="88">
        <v>5.9999999999999995E-4</v>
      </c>
      <c r="G148" s="89">
        <v>1711900</v>
      </c>
      <c r="H148" s="88">
        <v>17438.543600000001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42295.2045</v>
      </c>
      <c r="C149" s="88">
        <v>71.407700000000006</v>
      </c>
      <c r="D149" s="88">
        <v>239.00800000000001</v>
      </c>
      <c r="E149" s="88">
        <v>0</v>
      </c>
      <c r="F149" s="88">
        <v>5.9999999999999995E-4</v>
      </c>
      <c r="G149" s="89">
        <v>1765540</v>
      </c>
      <c r="H149" s="88">
        <v>17977.067999999999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43801.886400000003</v>
      </c>
      <c r="C150" s="88">
        <v>73.948300000000003</v>
      </c>
      <c r="D150" s="88">
        <v>247.4991</v>
      </c>
      <c r="E150" s="88">
        <v>0</v>
      </c>
      <c r="F150" s="88">
        <v>6.9999999999999999E-4</v>
      </c>
      <c r="G150" s="89">
        <v>1828260</v>
      </c>
      <c r="H150" s="88">
        <v>18617.142599999999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37479.566099999996</v>
      </c>
      <c r="C151" s="88">
        <v>63.2455</v>
      </c>
      <c r="D151" s="88">
        <v>211.56440000000001</v>
      </c>
      <c r="E151" s="88">
        <v>0</v>
      </c>
      <c r="F151" s="88">
        <v>5.9999999999999995E-4</v>
      </c>
      <c r="G151" s="89">
        <v>1562810</v>
      </c>
      <c r="H151" s="88">
        <v>15927.0137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32655.7827</v>
      </c>
      <c r="C152" s="88">
        <v>54.849400000000003</v>
      </c>
      <c r="D152" s="88">
        <v>182.48269999999999</v>
      </c>
      <c r="E152" s="88">
        <v>0</v>
      </c>
      <c r="F152" s="88">
        <v>5.0000000000000001E-4</v>
      </c>
      <c r="G152" s="89">
        <v>1347970</v>
      </c>
      <c r="H152" s="88">
        <v>13851.243899999999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29313.607400000001</v>
      </c>
      <c r="C153" s="88">
        <v>48.4694</v>
      </c>
      <c r="D153" s="88">
        <v>158.26220000000001</v>
      </c>
      <c r="E153" s="88">
        <v>0</v>
      </c>
      <c r="F153" s="88">
        <v>4.0000000000000002E-4</v>
      </c>
      <c r="G153" s="89">
        <v>1169020</v>
      </c>
      <c r="H153" s="88">
        <v>12356.1288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29400.4853</v>
      </c>
      <c r="C154" s="88">
        <v>46.492800000000003</v>
      </c>
      <c r="D154" s="88">
        <v>143.3931</v>
      </c>
      <c r="E154" s="88">
        <v>0</v>
      </c>
      <c r="F154" s="88">
        <v>4.0000000000000002E-4</v>
      </c>
      <c r="G154" s="89">
        <v>1059080</v>
      </c>
      <c r="H154" s="88">
        <v>12178.3436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408776.8236</v>
      </c>
      <c r="C156" s="88">
        <v>679.11310000000003</v>
      </c>
      <c r="D156" s="88">
        <v>2230.1736999999998</v>
      </c>
      <c r="E156" s="88">
        <v>0</v>
      </c>
      <c r="F156" s="88">
        <v>6.1000000000000004E-3</v>
      </c>
      <c r="G156" s="89">
        <v>16473600</v>
      </c>
      <c r="H156" s="88">
        <v>172630.1348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26551.904299999998</v>
      </c>
      <c r="C157" s="88">
        <v>42.611699999999999</v>
      </c>
      <c r="D157" s="88">
        <v>134.01070000000001</v>
      </c>
      <c r="E157" s="88">
        <v>0</v>
      </c>
      <c r="F157" s="88">
        <v>4.0000000000000002E-4</v>
      </c>
      <c r="G157" s="88">
        <v>989819.88890000002</v>
      </c>
      <c r="H157" s="88">
        <v>11061.451300000001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43801.886400000003</v>
      </c>
      <c r="C158" s="88">
        <v>73.948300000000003</v>
      </c>
      <c r="D158" s="88">
        <v>247.4991</v>
      </c>
      <c r="E158" s="88">
        <v>0</v>
      </c>
      <c r="F158" s="88">
        <v>6.9999999999999999E-4</v>
      </c>
      <c r="G158" s="89">
        <v>1828260</v>
      </c>
      <c r="H158" s="88">
        <v>18617.142599999999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130436000000</v>
      </c>
      <c r="C161" s="88">
        <v>129713.504</v>
      </c>
      <c r="D161" s="88" t="s">
        <v>557</v>
      </c>
      <c r="E161" s="88">
        <v>48247.487999999998</v>
      </c>
      <c r="F161" s="88">
        <v>51598.362999999998</v>
      </c>
      <c r="G161" s="88">
        <v>4567.098</v>
      </c>
      <c r="H161" s="88">
        <v>0</v>
      </c>
      <c r="I161" s="88">
        <v>25292.034</v>
      </c>
      <c r="J161" s="88">
        <v>0</v>
      </c>
      <c r="K161" s="88">
        <v>8.5210000000000008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119960000000</v>
      </c>
      <c r="C162" s="88">
        <v>133839.06700000001</v>
      </c>
      <c r="D162" s="88" t="s">
        <v>653</v>
      </c>
      <c r="E162" s="88">
        <v>48247.487999999998</v>
      </c>
      <c r="F162" s="88">
        <v>50956.165999999997</v>
      </c>
      <c r="G162" s="88">
        <v>4538.8609999999999</v>
      </c>
      <c r="H162" s="88">
        <v>0</v>
      </c>
      <c r="I162" s="88">
        <v>30088.112000000001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154335000000</v>
      </c>
      <c r="C163" s="88">
        <v>150766.29800000001</v>
      </c>
      <c r="D163" s="88" t="s">
        <v>558</v>
      </c>
      <c r="E163" s="88">
        <v>48247.487999999998</v>
      </c>
      <c r="F163" s="88">
        <v>50956.165999999997</v>
      </c>
      <c r="G163" s="88">
        <v>6067.1329999999998</v>
      </c>
      <c r="H163" s="88">
        <v>0</v>
      </c>
      <c r="I163" s="88">
        <v>45487.072</v>
      </c>
      <c r="J163" s="88">
        <v>0</v>
      </c>
      <c r="K163" s="88">
        <v>8.44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150436000000</v>
      </c>
      <c r="C164" s="88">
        <v>152027.79300000001</v>
      </c>
      <c r="D164" s="88" t="s">
        <v>648</v>
      </c>
      <c r="E164" s="88">
        <v>48247.487999999998</v>
      </c>
      <c r="F164" s="88">
        <v>50956.165999999997</v>
      </c>
      <c r="G164" s="88">
        <v>6584.442</v>
      </c>
      <c r="H164" s="88">
        <v>0</v>
      </c>
      <c r="I164" s="88">
        <v>46231.258000000002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175515000000</v>
      </c>
      <c r="C165" s="88">
        <v>182555.42</v>
      </c>
      <c r="D165" s="88" t="s">
        <v>559</v>
      </c>
      <c r="E165" s="88">
        <v>48247.487999999998</v>
      </c>
      <c r="F165" s="88">
        <v>50956.165999999997</v>
      </c>
      <c r="G165" s="88">
        <v>10263.566999999999</v>
      </c>
      <c r="H165" s="88">
        <v>0</v>
      </c>
      <c r="I165" s="88">
        <v>73079.759999999995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207473000000</v>
      </c>
      <c r="C166" s="88">
        <v>234786.21900000001</v>
      </c>
      <c r="D166" s="88" t="s">
        <v>560</v>
      </c>
      <c r="E166" s="88">
        <v>48247.487999999998</v>
      </c>
      <c r="F166" s="88">
        <v>50956.165999999997</v>
      </c>
      <c r="G166" s="88">
        <v>23769.26</v>
      </c>
      <c r="H166" s="88">
        <v>0</v>
      </c>
      <c r="I166" s="88">
        <v>111804.864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213973000000</v>
      </c>
      <c r="C167" s="88">
        <v>224754.86799999999</v>
      </c>
      <c r="D167" s="88" t="s">
        <v>654</v>
      </c>
      <c r="E167" s="88">
        <v>48247.487999999998</v>
      </c>
      <c r="F167" s="88">
        <v>50956.165999999997</v>
      </c>
      <c r="G167" s="88">
        <v>16867.284</v>
      </c>
      <c r="H167" s="88">
        <v>0</v>
      </c>
      <c r="I167" s="88">
        <v>108675.49099999999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221574000000</v>
      </c>
      <c r="C168" s="88">
        <v>232090.541</v>
      </c>
      <c r="D168" s="88" t="s">
        <v>655</v>
      </c>
      <c r="E168" s="88">
        <v>48247.487999999998</v>
      </c>
      <c r="F168" s="88">
        <v>50956.165999999997</v>
      </c>
      <c r="G168" s="88">
        <v>23537.226999999999</v>
      </c>
      <c r="H168" s="88">
        <v>0</v>
      </c>
      <c r="I168" s="88">
        <v>109341.22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189404000000</v>
      </c>
      <c r="C169" s="88">
        <v>200452.997</v>
      </c>
      <c r="D169" s="88" t="s">
        <v>656</v>
      </c>
      <c r="E169" s="88">
        <v>48247.487999999998</v>
      </c>
      <c r="F169" s="88">
        <v>50956.165999999997</v>
      </c>
      <c r="G169" s="88">
        <v>12663.856</v>
      </c>
      <c r="H169" s="88">
        <v>0</v>
      </c>
      <c r="I169" s="88">
        <v>88577.047000000006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163367000000</v>
      </c>
      <c r="C170" s="88">
        <v>160555.584</v>
      </c>
      <c r="D170" s="88" t="s">
        <v>657</v>
      </c>
      <c r="E170" s="88">
        <v>48247.487999999998</v>
      </c>
      <c r="F170" s="88">
        <v>50956.165999999997</v>
      </c>
      <c r="G170" s="88">
        <v>7756.23</v>
      </c>
      <c r="H170" s="88">
        <v>0</v>
      </c>
      <c r="I170" s="88">
        <v>53587.258999999998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141679000000</v>
      </c>
      <c r="C171" s="88">
        <v>143867.033</v>
      </c>
      <c r="D171" s="88" t="s">
        <v>658</v>
      </c>
      <c r="E171" s="88">
        <v>48247.487999999998</v>
      </c>
      <c r="F171" s="88">
        <v>51598.362999999998</v>
      </c>
      <c r="G171" s="88">
        <v>5449.4350000000004</v>
      </c>
      <c r="H171" s="88">
        <v>0</v>
      </c>
      <c r="I171" s="88">
        <v>38563.307000000001</v>
      </c>
      <c r="J171" s="88">
        <v>0</v>
      </c>
      <c r="K171" s="88">
        <v>8.44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128355000000</v>
      </c>
      <c r="C172" s="88">
        <v>132728.70300000001</v>
      </c>
      <c r="D172" s="88" t="s">
        <v>659</v>
      </c>
      <c r="E172" s="88">
        <v>48247.487999999998</v>
      </c>
      <c r="F172" s="88">
        <v>51598.362999999998</v>
      </c>
      <c r="G172" s="88">
        <v>4585.5479999999998</v>
      </c>
      <c r="H172" s="88">
        <v>0</v>
      </c>
      <c r="I172" s="88">
        <v>28286.108</v>
      </c>
      <c r="J172" s="88">
        <v>0</v>
      </c>
      <c r="K172" s="88">
        <v>11.195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1996510000000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119960000000</v>
      </c>
      <c r="C175" s="88">
        <v>129713.504</v>
      </c>
      <c r="D175" s="88"/>
      <c r="E175" s="88">
        <v>48247.487999999998</v>
      </c>
      <c r="F175" s="88">
        <v>50956.165999999997</v>
      </c>
      <c r="G175" s="88">
        <v>4538.8609999999999</v>
      </c>
      <c r="H175" s="88">
        <v>0</v>
      </c>
      <c r="I175" s="88">
        <v>25292.034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221574000000</v>
      </c>
      <c r="C176" s="88">
        <v>234786.21900000001</v>
      </c>
      <c r="D176" s="88"/>
      <c r="E176" s="88">
        <v>48247.487999999998</v>
      </c>
      <c r="F176" s="88">
        <v>51598.362999999998</v>
      </c>
      <c r="G176" s="88">
        <v>23769.26</v>
      </c>
      <c r="H176" s="88">
        <v>0</v>
      </c>
      <c r="I176" s="88">
        <v>111804.864</v>
      </c>
      <c r="J176" s="88">
        <v>0</v>
      </c>
      <c r="K176" s="88">
        <v>11.195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57987.63</v>
      </c>
      <c r="C179" s="88">
        <v>2373.7600000000002</v>
      </c>
      <c r="D179" s="88">
        <v>0</v>
      </c>
      <c r="E179" s="88">
        <v>60361.39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11.64</v>
      </c>
      <c r="C180" s="88">
        <v>0.48</v>
      </c>
      <c r="D180" s="88">
        <v>0</v>
      </c>
      <c r="E180" s="88">
        <v>12.12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11.64</v>
      </c>
      <c r="C181" s="88">
        <v>0.48</v>
      </c>
      <c r="D181" s="88">
        <v>0</v>
      </c>
      <c r="E181" s="88">
        <v>12.12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2297.11</v>
      </c>
      <c r="C2" s="88">
        <v>461.07</v>
      </c>
      <c r="D2" s="88">
        <v>461.07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2297.11</v>
      </c>
      <c r="C3" s="88">
        <v>461.07</v>
      </c>
      <c r="D3" s="88">
        <v>461.07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6645.64</v>
      </c>
      <c r="C4" s="88">
        <v>1333.88</v>
      </c>
      <c r="D4" s="88">
        <v>1333.88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6645.64</v>
      </c>
      <c r="C5" s="88">
        <v>1333.88</v>
      </c>
      <c r="D5" s="88">
        <v>1333.88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440.7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370.82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62.83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0.72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35.47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1820.95</v>
      </c>
      <c r="C28" s="88">
        <v>476.17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0.252</v>
      </c>
      <c r="G86" s="88">
        <v>0.16200000000000001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0.252</v>
      </c>
      <c r="G87" s="88">
        <v>0.16200000000000001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0.252</v>
      </c>
      <c r="G88" s="88">
        <v>0.16200000000000001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0.252</v>
      </c>
      <c r="G89" s="88">
        <v>0.16200000000000001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0.252</v>
      </c>
      <c r="G90" s="88">
        <v>0.16200000000000001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0.252</v>
      </c>
      <c r="G91" s="88">
        <v>0.16200000000000001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0.252</v>
      </c>
      <c r="G92" s="88">
        <v>0.16200000000000001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0.252</v>
      </c>
      <c r="G93" s="88">
        <v>0.16200000000000001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0.252</v>
      </c>
      <c r="G94" s="88">
        <v>0.16200000000000001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0.252</v>
      </c>
      <c r="G95" s="88">
        <v>0.16200000000000001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0.252</v>
      </c>
      <c r="G96" s="88">
        <v>0.16200000000000001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0.252</v>
      </c>
      <c r="G97" s="88">
        <v>0.16200000000000001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0.252</v>
      </c>
      <c r="G98" s="88">
        <v>0.16200000000000001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0.252</v>
      </c>
      <c r="G99" s="88">
        <v>0.16200000000000001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0.252</v>
      </c>
      <c r="G100" s="88">
        <v>0.16200000000000001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238192.14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119558.55</v>
      </c>
      <c r="D106" s="88">
        <v>88389.88</v>
      </c>
      <c r="E106" s="88">
        <v>31168.66</v>
      </c>
      <c r="F106" s="88">
        <v>0.74</v>
      </c>
      <c r="G106" s="88">
        <v>3.79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129995.59</v>
      </c>
      <c r="D107" s="88">
        <v>98005.54</v>
      </c>
      <c r="E107" s="88">
        <v>31990.05</v>
      </c>
      <c r="F107" s="88">
        <v>0.75</v>
      </c>
      <c r="G107" s="88">
        <v>3.87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134604.01</v>
      </c>
      <c r="D108" s="88">
        <v>101851.73</v>
      </c>
      <c r="E108" s="88">
        <v>32752.27</v>
      </c>
      <c r="F108" s="88">
        <v>0.76</v>
      </c>
      <c r="G108" s="88">
        <v>3.89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39001.19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41349.519999999997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41442.11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7297.91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8536.44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6448.36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10325.35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9568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10266.959999999999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8586.51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11779.77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10510.04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10191.35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10122.85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12897.81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20380.5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19116.900000000001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18657.53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6.06</v>
      </c>
      <c r="F131" s="88">
        <v>11362.02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6.9</v>
      </c>
      <c r="F132" s="88">
        <v>12939.41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7.2</v>
      </c>
      <c r="F133" s="88">
        <v>13512.74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1388.74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32097.746999999999</v>
      </c>
      <c r="C143" s="88">
        <v>55.205100000000002</v>
      </c>
      <c r="D143" s="88">
        <v>127.9355</v>
      </c>
      <c r="E143" s="88">
        <v>0</v>
      </c>
      <c r="F143" s="88">
        <v>5.0000000000000001E-4</v>
      </c>
      <c r="G143" s="88">
        <v>227511.41380000001</v>
      </c>
      <c r="H143" s="88">
        <v>13516.7246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27913.0965</v>
      </c>
      <c r="C144" s="88">
        <v>49.029400000000003</v>
      </c>
      <c r="D144" s="88">
        <v>116.2636</v>
      </c>
      <c r="E144" s="88">
        <v>0</v>
      </c>
      <c r="F144" s="88">
        <v>4.0000000000000002E-4</v>
      </c>
      <c r="G144" s="88">
        <v>206766.52189999999</v>
      </c>
      <c r="H144" s="88">
        <v>11848.8573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31178.5128</v>
      </c>
      <c r="C145" s="88">
        <v>57.593499999999999</v>
      </c>
      <c r="D145" s="88">
        <v>143.7294</v>
      </c>
      <c r="E145" s="88">
        <v>0</v>
      </c>
      <c r="F145" s="88">
        <v>5.0000000000000001E-4</v>
      </c>
      <c r="G145" s="88">
        <v>255643.01850000001</v>
      </c>
      <c r="H145" s="88">
        <v>13496.2021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29000.0949</v>
      </c>
      <c r="C146" s="88">
        <v>54.767699999999998</v>
      </c>
      <c r="D146" s="88">
        <v>139.56139999999999</v>
      </c>
      <c r="E146" s="88">
        <v>0</v>
      </c>
      <c r="F146" s="88">
        <v>5.0000000000000001E-4</v>
      </c>
      <c r="G146" s="88">
        <v>248241.1617</v>
      </c>
      <c r="H146" s="88">
        <v>12663.9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31816.649300000001</v>
      </c>
      <c r="C147" s="88">
        <v>61.139200000000002</v>
      </c>
      <c r="D147" s="88">
        <v>158.27449999999999</v>
      </c>
      <c r="E147" s="88">
        <v>0</v>
      </c>
      <c r="F147" s="88">
        <v>5.9999999999999995E-4</v>
      </c>
      <c r="G147" s="88">
        <v>281536.47450000001</v>
      </c>
      <c r="H147" s="88">
        <v>13991.032499999999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34184.931600000004</v>
      </c>
      <c r="C148" s="88">
        <v>65.862200000000001</v>
      </c>
      <c r="D148" s="88">
        <v>170.8989</v>
      </c>
      <c r="E148" s="88">
        <v>0</v>
      </c>
      <c r="F148" s="88">
        <v>5.9999999999999995E-4</v>
      </c>
      <c r="G148" s="88">
        <v>303994.12209999998</v>
      </c>
      <c r="H148" s="88">
        <v>15048.344499999999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34490.4156</v>
      </c>
      <c r="C149" s="88">
        <v>66.457499999999996</v>
      </c>
      <c r="D149" s="88">
        <v>172.45920000000001</v>
      </c>
      <c r="E149" s="88">
        <v>0</v>
      </c>
      <c r="F149" s="88">
        <v>5.9999999999999995E-4</v>
      </c>
      <c r="G149" s="88">
        <v>306769.60550000001</v>
      </c>
      <c r="H149" s="88">
        <v>15183.443300000001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36799.035199999998</v>
      </c>
      <c r="C150" s="88">
        <v>70.911199999999994</v>
      </c>
      <c r="D150" s="88">
        <v>184.02930000000001</v>
      </c>
      <c r="E150" s="88">
        <v>0</v>
      </c>
      <c r="F150" s="88">
        <v>6.9999999999999999E-4</v>
      </c>
      <c r="G150" s="88">
        <v>327350.6018</v>
      </c>
      <c r="H150" s="88">
        <v>16200.2495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32098.593000000001</v>
      </c>
      <c r="C151" s="88">
        <v>61.811199999999999</v>
      </c>
      <c r="D151" s="88">
        <v>160.31489999999999</v>
      </c>
      <c r="E151" s="88">
        <v>0</v>
      </c>
      <c r="F151" s="88">
        <v>5.9999999999999995E-4</v>
      </c>
      <c r="G151" s="88">
        <v>285167.17099999997</v>
      </c>
      <c r="H151" s="88">
        <v>14127.0319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29764.353999999999</v>
      </c>
      <c r="C152" s="88">
        <v>56.546399999999998</v>
      </c>
      <c r="D152" s="88">
        <v>144.88310000000001</v>
      </c>
      <c r="E152" s="88">
        <v>0</v>
      </c>
      <c r="F152" s="88">
        <v>5.0000000000000001E-4</v>
      </c>
      <c r="G152" s="88">
        <v>257710.17329999999</v>
      </c>
      <c r="H152" s="88">
        <v>13028.608200000001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28920.026699999999</v>
      </c>
      <c r="C153" s="88">
        <v>53.027799999999999</v>
      </c>
      <c r="D153" s="88">
        <v>131.38800000000001</v>
      </c>
      <c r="E153" s="88">
        <v>0</v>
      </c>
      <c r="F153" s="88">
        <v>5.0000000000000001E-4</v>
      </c>
      <c r="G153" s="88">
        <v>233688.21849999999</v>
      </c>
      <c r="H153" s="88">
        <v>12482.2127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30172.657500000001</v>
      </c>
      <c r="C154" s="88">
        <v>53.026299999999999</v>
      </c>
      <c r="D154" s="88">
        <v>125.81229999999999</v>
      </c>
      <c r="E154" s="88">
        <v>0</v>
      </c>
      <c r="F154" s="88">
        <v>5.0000000000000001E-4</v>
      </c>
      <c r="G154" s="88">
        <v>223748.51740000001</v>
      </c>
      <c r="H154" s="88">
        <v>12810.605100000001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378436.11410000001</v>
      </c>
      <c r="C156" s="88">
        <v>705.37760000000003</v>
      </c>
      <c r="D156" s="88">
        <v>1775.5500999999999</v>
      </c>
      <c r="E156" s="88">
        <v>0</v>
      </c>
      <c r="F156" s="88">
        <v>6.4999999999999997E-3</v>
      </c>
      <c r="G156" s="89">
        <v>3158130</v>
      </c>
      <c r="H156" s="88">
        <v>164397.21160000001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27913.0965</v>
      </c>
      <c r="C157" s="88">
        <v>49.029400000000003</v>
      </c>
      <c r="D157" s="88">
        <v>116.2636</v>
      </c>
      <c r="E157" s="88">
        <v>0</v>
      </c>
      <c r="F157" s="88">
        <v>4.0000000000000002E-4</v>
      </c>
      <c r="G157" s="88">
        <v>206766.52189999999</v>
      </c>
      <c r="H157" s="88">
        <v>11848.8573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36799.035199999998</v>
      </c>
      <c r="C158" s="88">
        <v>70.911199999999994</v>
      </c>
      <c r="D158" s="88">
        <v>184.02930000000001</v>
      </c>
      <c r="E158" s="88">
        <v>0</v>
      </c>
      <c r="F158" s="88">
        <v>6.9999999999999999E-4</v>
      </c>
      <c r="G158" s="88">
        <v>327350.6018</v>
      </c>
      <c r="H158" s="88">
        <v>16200.2495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131181000000</v>
      </c>
      <c r="C161" s="88">
        <v>124542.22900000001</v>
      </c>
      <c r="D161" s="88" t="s">
        <v>628</v>
      </c>
      <c r="E161" s="88">
        <v>48247.487999999998</v>
      </c>
      <c r="F161" s="88">
        <v>58341.440000000002</v>
      </c>
      <c r="G161" s="88">
        <v>3255.46</v>
      </c>
      <c r="H161" s="88">
        <v>0</v>
      </c>
      <c r="I161" s="88">
        <v>14665.489</v>
      </c>
      <c r="J161" s="88">
        <v>0</v>
      </c>
      <c r="K161" s="88">
        <v>32.35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119220000000</v>
      </c>
      <c r="C162" s="88">
        <v>127538.554</v>
      </c>
      <c r="D162" s="88" t="s">
        <v>660</v>
      </c>
      <c r="E162" s="88">
        <v>48247.487999999998</v>
      </c>
      <c r="F162" s="88">
        <v>58341.440000000002</v>
      </c>
      <c r="G162" s="88">
        <v>3255.46</v>
      </c>
      <c r="H162" s="88">
        <v>0</v>
      </c>
      <c r="I162" s="88">
        <v>17665.669000000002</v>
      </c>
      <c r="J162" s="88">
        <v>0</v>
      </c>
      <c r="K162" s="88">
        <v>28.495999999999999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147401000000</v>
      </c>
      <c r="C163" s="88">
        <v>128633.19</v>
      </c>
      <c r="D163" s="88" t="s">
        <v>661</v>
      </c>
      <c r="E163" s="88">
        <v>48247.487999999998</v>
      </c>
      <c r="F163" s="88">
        <v>58341.440000000002</v>
      </c>
      <c r="G163" s="88">
        <v>3271.7269999999999</v>
      </c>
      <c r="H163" s="88">
        <v>0</v>
      </c>
      <c r="I163" s="88">
        <v>18756.824000000001</v>
      </c>
      <c r="J163" s="88">
        <v>0</v>
      </c>
      <c r="K163" s="88">
        <v>15.71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143134000000</v>
      </c>
      <c r="C164" s="88">
        <v>140198.22200000001</v>
      </c>
      <c r="D164" s="88" t="s">
        <v>562</v>
      </c>
      <c r="E164" s="88">
        <v>48247.487999999998</v>
      </c>
      <c r="F164" s="88">
        <v>50956.165999999997</v>
      </c>
      <c r="G164" s="88">
        <v>4185.3450000000003</v>
      </c>
      <c r="H164" s="88">
        <v>0</v>
      </c>
      <c r="I164" s="88">
        <v>36800.784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162331000000</v>
      </c>
      <c r="C165" s="88">
        <v>159225.69099999999</v>
      </c>
      <c r="D165" s="88" t="s">
        <v>662</v>
      </c>
      <c r="E165" s="88">
        <v>48247.487999999998</v>
      </c>
      <c r="F165" s="88">
        <v>50956.165999999997</v>
      </c>
      <c r="G165" s="88">
        <v>6256.9449999999997</v>
      </c>
      <c r="H165" s="88">
        <v>0</v>
      </c>
      <c r="I165" s="88">
        <v>53756.652999999998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175280000000</v>
      </c>
      <c r="C166" s="88">
        <v>171460.66800000001</v>
      </c>
      <c r="D166" s="88" t="s">
        <v>629</v>
      </c>
      <c r="E166" s="88">
        <v>48247.487999999998</v>
      </c>
      <c r="F166" s="88">
        <v>50956.165999999997</v>
      </c>
      <c r="G166" s="88">
        <v>7842.8329999999996</v>
      </c>
      <c r="H166" s="88">
        <v>0</v>
      </c>
      <c r="I166" s="88">
        <v>64405.741000000002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176880000000</v>
      </c>
      <c r="C167" s="88">
        <v>190616.84400000001</v>
      </c>
      <c r="D167" s="88" t="s">
        <v>563</v>
      </c>
      <c r="E167" s="88">
        <v>48247.487999999998</v>
      </c>
      <c r="F167" s="88">
        <v>50956.165999999997</v>
      </c>
      <c r="G167" s="88">
        <v>9630.4269999999997</v>
      </c>
      <c r="H167" s="88">
        <v>0</v>
      </c>
      <c r="I167" s="88">
        <v>81774.322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188747000000</v>
      </c>
      <c r="C168" s="88">
        <v>172928.13</v>
      </c>
      <c r="D168" s="88" t="s">
        <v>564</v>
      </c>
      <c r="E168" s="88">
        <v>48247.487999999998</v>
      </c>
      <c r="F168" s="88">
        <v>50956.165999999997</v>
      </c>
      <c r="G168" s="88">
        <v>7401.8010000000004</v>
      </c>
      <c r="H168" s="88">
        <v>0</v>
      </c>
      <c r="I168" s="88">
        <v>66314.235000000001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164425000000</v>
      </c>
      <c r="C169" s="88">
        <v>165333.492</v>
      </c>
      <c r="D169" s="88" t="s">
        <v>663</v>
      </c>
      <c r="E169" s="88">
        <v>48247.487999999998</v>
      </c>
      <c r="F169" s="88">
        <v>51598.362999999998</v>
      </c>
      <c r="G169" s="88">
        <v>6796.299</v>
      </c>
      <c r="H169" s="88">
        <v>0</v>
      </c>
      <c r="I169" s="88">
        <v>58682.900999999998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148593000000</v>
      </c>
      <c r="C170" s="88">
        <v>144595.027</v>
      </c>
      <c r="D170" s="88" t="s">
        <v>664</v>
      </c>
      <c r="E170" s="88">
        <v>48247.487999999998</v>
      </c>
      <c r="F170" s="88">
        <v>50956.165999999997</v>
      </c>
      <c r="G170" s="88">
        <v>4289.79</v>
      </c>
      <c r="H170" s="88">
        <v>0</v>
      </c>
      <c r="I170" s="88">
        <v>41093.142999999996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134742000000</v>
      </c>
      <c r="C171" s="88">
        <v>128822.56200000001</v>
      </c>
      <c r="D171" s="88" t="s">
        <v>565</v>
      </c>
      <c r="E171" s="88">
        <v>48247.487999999998</v>
      </c>
      <c r="F171" s="88">
        <v>51598.362999999998</v>
      </c>
      <c r="G171" s="88">
        <v>3657.817</v>
      </c>
      <c r="H171" s="88">
        <v>0</v>
      </c>
      <c r="I171" s="88">
        <v>25310.178</v>
      </c>
      <c r="J171" s="88">
        <v>0</v>
      </c>
      <c r="K171" s="88">
        <v>8.7149999999999999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129011000000</v>
      </c>
      <c r="C172" s="88">
        <v>129157.289</v>
      </c>
      <c r="D172" s="88" t="s">
        <v>566</v>
      </c>
      <c r="E172" s="88">
        <v>48247.487999999998</v>
      </c>
      <c r="F172" s="88">
        <v>58341.440000000002</v>
      </c>
      <c r="G172" s="88">
        <v>3255.46</v>
      </c>
      <c r="H172" s="88">
        <v>0</v>
      </c>
      <c r="I172" s="88">
        <v>19258.003000000001</v>
      </c>
      <c r="J172" s="88">
        <v>0</v>
      </c>
      <c r="K172" s="88">
        <v>54.896999999999998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1820950000000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119220000000</v>
      </c>
      <c r="C175" s="88">
        <v>124542.22900000001</v>
      </c>
      <c r="D175" s="88"/>
      <c r="E175" s="88">
        <v>48247.487999999998</v>
      </c>
      <c r="F175" s="88">
        <v>50956.165999999997</v>
      </c>
      <c r="G175" s="88">
        <v>3255.46</v>
      </c>
      <c r="H175" s="88">
        <v>0</v>
      </c>
      <c r="I175" s="88">
        <v>14665.489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188747000000</v>
      </c>
      <c r="C176" s="88">
        <v>190616.84400000001</v>
      </c>
      <c r="D176" s="88"/>
      <c r="E176" s="88">
        <v>48247.487999999998</v>
      </c>
      <c r="F176" s="88">
        <v>58341.440000000002</v>
      </c>
      <c r="G176" s="88">
        <v>9630.4269999999997</v>
      </c>
      <c r="H176" s="88">
        <v>0</v>
      </c>
      <c r="I176" s="88">
        <v>81774.322</v>
      </c>
      <c r="J176" s="88">
        <v>0</v>
      </c>
      <c r="K176" s="88">
        <v>54.896999999999998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50367.88</v>
      </c>
      <c r="C179" s="88">
        <v>4576.91</v>
      </c>
      <c r="D179" s="88">
        <v>0</v>
      </c>
      <c r="E179" s="88">
        <v>54944.79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10.11</v>
      </c>
      <c r="C180" s="88">
        <v>0.92</v>
      </c>
      <c r="D180" s="88">
        <v>0</v>
      </c>
      <c r="E180" s="88">
        <v>11.03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10.11</v>
      </c>
      <c r="C181" s="88">
        <v>0.92</v>
      </c>
      <c r="D181" s="88">
        <v>0</v>
      </c>
      <c r="E181" s="88">
        <v>11.03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1852.5</v>
      </c>
      <c r="C2" s="88">
        <v>371.82</v>
      </c>
      <c r="D2" s="88">
        <v>371.82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1852.5</v>
      </c>
      <c r="C3" s="88">
        <v>371.82</v>
      </c>
      <c r="D3" s="88">
        <v>371.82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5383.5</v>
      </c>
      <c r="C4" s="88">
        <v>1080.55</v>
      </c>
      <c r="D4" s="88">
        <v>1080.55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5383.5</v>
      </c>
      <c r="C5" s="88">
        <v>1080.55</v>
      </c>
      <c r="D5" s="88">
        <v>1080.55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139.99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238.03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52.8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0.38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34.74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1677.77</v>
      </c>
      <c r="C28" s="88">
        <v>174.73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0.252</v>
      </c>
      <c r="G86" s="88">
        <v>0.16200000000000001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0.252</v>
      </c>
      <c r="G87" s="88">
        <v>0.16200000000000001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0.252</v>
      </c>
      <c r="G88" s="88">
        <v>0.16200000000000001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0.252</v>
      </c>
      <c r="G89" s="88">
        <v>0.16200000000000001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0.252</v>
      </c>
      <c r="G90" s="88">
        <v>0.16200000000000001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0.252</v>
      </c>
      <c r="G91" s="88">
        <v>0.16200000000000001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0.252</v>
      </c>
      <c r="G92" s="88">
        <v>0.16200000000000001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0.252</v>
      </c>
      <c r="G93" s="88">
        <v>0.16200000000000001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0.252</v>
      </c>
      <c r="G94" s="88">
        <v>0.16200000000000001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0.252</v>
      </c>
      <c r="G95" s="88">
        <v>0.16200000000000001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0.252</v>
      </c>
      <c r="G96" s="88">
        <v>0.16200000000000001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0.252</v>
      </c>
      <c r="G97" s="88">
        <v>0.16200000000000001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0.252</v>
      </c>
      <c r="G98" s="88">
        <v>0.16200000000000001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0.252</v>
      </c>
      <c r="G99" s="88">
        <v>0.16200000000000001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0.252</v>
      </c>
      <c r="G100" s="88">
        <v>0.16200000000000001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222373.82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99416.78</v>
      </c>
      <c r="D106" s="88">
        <v>77035.89</v>
      </c>
      <c r="E106" s="88">
        <v>22380.89</v>
      </c>
      <c r="F106" s="88">
        <v>0.77</v>
      </c>
      <c r="G106" s="88">
        <v>3.99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113395.64</v>
      </c>
      <c r="D107" s="88">
        <v>87267.21</v>
      </c>
      <c r="E107" s="88">
        <v>26128.43</v>
      </c>
      <c r="F107" s="88">
        <v>0.77</v>
      </c>
      <c r="G107" s="88">
        <v>3.96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113670.72</v>
      </c>
      <c r="D108" s="88">
        <v>87145.7</v>
      </c>
      <c r="E108" s="88">
        <v>26525.02</v>
      </c>
      <c r="F108" s="88">
        <v>0.77</v>
      </c>
      <c r="G108" s="88">
        <v>3.94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38159.22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39591.120000000003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38166.089999999997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7959.23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7765.55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5202.03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9598.35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10032.959999999999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9323.83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7291.18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10896.27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10153.299999999999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8922.08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7871.32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11540.26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6781.33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5706.59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5768.11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5.62</v>
      </c>
      <c r="F131" s="88">
        <v>10538.11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6.31</v>
      </c>
      <c r="F132" s="88">
        <v>11834.73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6.27</v>
      </c>
      <c r="F133" s="88">
        <v>11760.73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1296.51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12978.3377</v>
      </c>
      <c r="C143" s="88">
        <v>11.2018</v>
      </c>
      <c r="D143" s="88">
        <v>103.9849</v>
      </c>
      <c r="E143" s="88">
        <v>0</v>
      </c>
      <c r="F143" s="88">
        <v>1E-4</v>
      </c>
      <c r="G143" s="88">
        <v>627371.72210000001</v>
      </c>
      <c r="H143" s="88">
        <v>4809.0783000000001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11399.146500000001</v>
      </c>
      <c r="C144" s="88">
        <v>9.8254999999999999</v>
      </c>
      <c r="D144" s="88">
        <v>93.719399999999993</v>
      </c>
      <c r="E144" s="88">
        <v>0</v>
      </c>
      <c r="F144" s="88">
        <v>0</v>
      </c>
      <c r="G144" s="88">
        <v>565446.14580000006</v>
      </c>
      <c r="H144" s="88">
        <v>4231.1979000000001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13304.218000000001</v>
      </c>
      <c r="C145" s="88">
        <v>11.451599999999999</v>
      </c>
      <c r="D145" s="88">
        <v>112.2302</v>
      </c>
      <c r="E145" s="88">
        <v>0</v>
      </c>
      <c r="F145" s="88">
        <v>1E-4</v>
      </c>
      <c r="G145" s="88">
        <v>677139.93689999997</v>
      </c>
      <c r="H145" s="88">
        <v>4947.0221000000001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12027.3352</v>
      </c>
      <c r="C146" s="88">
        <v>10.3324</v>
      </c>
      <c r="D146" s="88">
        <v>105.06310000000001</v>
      </c>
      <c r="E146" s="88">
        <v>0</v>
      </c>
      <c r="F146" s="88">
        <v>0</v>
      </c>
      <c r="G146" s="88">
        <v>633910.44409999996</v>
      </c>
      <c r="H146" s="88">
        <v>4483.2241999999997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12983.166300000001</v>
      </c>
      <c r="C147" s="88">
        <v>11.135899999999999</v>
      </c>
      <c r="D147" s="88">
        <v>116.5699</v>
      </c>
      <c r="E147" s="88">
        <v>0</v>
      </c>
      <c r="F147" s="88">
        <v>1E-4</v>
      </c>
      <c r="G147" s="88">
        <v>703349.18770000001</v>
      </c>
      <c r="H147" s="88">
        <v>4849.1457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13029.8905</v>
      </c>
      <c r="C148" s="88">
        <v>11.165800000000001</v>
      </c>
      <c r="D148" s="88">
        <v>118.8073</v>
      </c>
      <c r="E148" s="88">
        <v>0</v>
      </c>
      <c r="F148" s="88">
        <v>1E-4</v>
      </c>
      <c r="G148" s="88">
        <v>716855.69590000005</v>
      </c>
      <c r="H148" s="88">
        <v>4872.1435000000001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13126.490900000001</v>
      </c>
      <c r="C149" s="88">
        <v>11.2417</v>
      </c>
      <c r="D149" s="88">
        <v>120.9169</v>
      </c>
      <c r="E149" s="88">
        <v>0</v>
      </c>
      <c r="F149" s="88">
        <v>1E-4</v>
      </c>
      <c r="G149" s="88">
        <v>729588.35320000001</v>
      </c>
      <c r="H149" s="88">
        <v>4912.0132000000003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14698.7881</v>
      </c>
      <c r="C150" s="88">
        <v>12.587999999999999</v>
      </c>
      <c r="D150" s="88">
        <v>135.4425</v>
      </c>
      <c r="E150" s="88">
        <v>0</v>
      </c>
      <c r="F150" s="88">
        <v>1E-4</v>
      </c>
      <c r="G150" s="88">
        <v>817233.50300000003</v>
      </c>
      <c r="H150" s="88">
        <v>5500.5051000000003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13014.522300000001</v>
      </c>
      <c r="C151" s="88">
        <v>11.147</v>
      </c>
      <c r="D151" s="88">
        <v>119.669</v>
      </c>
      <c r="E151" s="88">
        <v>0</v>
      </c>
      <c r="F151" s="88">
        <v>1E-4</v>
      </c>
      <c r="G151" s="88">
        <v>722058.50419999997</v>
      </c>
      <c r="H151" s="88">
        <v>4869.4535999999998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12891.626</v>
      </c>
      <c r="C152" s="88">
        <v>11.0488</v>
      </c>
      <c r="D152" s="88">
        <v>117.2744</v>
      </c>
      <c r="E152" s="88">
        <v>0</v>
      </c>
      <c r="F152" s="88">
        <v>1E-4</v>
      </c>
      <c r="G152" s="88">
        <v>707605.21909999999</v>
      </c>
      <c r="H152" s="88">
        <v>4819.6129000000001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12418.082399999999</v>
      </c>
      <c r="C153" s="88">
        <v>10.6676</v>
      </c>
      <c r="D153" s="88">
        <v>108.5594</v>
      </c>
      <c r="E153" s="88">
        <v>0</v>
      </c>
      <c r="F153" s="88">
        <v>1E-4</v>
      </c>
      <c r="G153" s="88">
        <v>655006.09829999995</v>
      </c>
      <c r="H153" s="88">
        <v>4629.1296000000002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12644.0715</v>
      </c>
      <c r="C154" s="88">
        <v>10.8986</v>
      </c>
      <c r="D154" s="88">
        <v>103.9485</v>
      </c>
      <c r="E154" s="88">
        <v>0</v>
      </c>
      <c r="F154" s="88">
        <v>0</v>
      </c>
      <c r="G154" s="88">
        <v>627162.11210000003</v>
      </c>
      <c r="H154" s="88">
        <v>4693.277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154515.67540000001</v>
      </c>
      <c r="C156" s="88">
        <v>132.70490000000001</v>
      </c>
      <c r="D156" s="88">
        <v>1356.1854000000001</v>
      </c>
      <c r="E156" s="88">
        <v>0</v>
      </c>
      <c r="F156" s="88">
        <v>5.9999999999999995E-4</v>
      </c>
      <c r="G156" s="89">
        <v>8182730</v>
      </c>
      <c r="H156" s="88">
        <v>57615.803099999997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11399.146500000001</v>
      </c>
      <c r="C157" s="88">
        <v>9.8254999999999999</v>
      </c>
      <c r="D157" s="88">
        <v>93.719399999999993</v>
      </c>
      <c r="E157" s="88">
        <v>0</v>
      </c>
      <c r="F157" s="88">
        <v>0</v>
      </c>
      <c r="G157" s="88">
        <v>565446.14580000006</v>
      </c>
      <c r="H157" s="88">
        <v>4231.1979000000001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14698.7881</v>
      </c>
      <c r="C158" s="88">
        <v>12.587999999999999</v>
      </c>
      <c r="D158" s="88">
        <v>135.4425</v>
      </c>
      <c r="E158" s="88">
        <v>0</v>
      </c>
      <c r="F158" s="88">
        <v>1E-4</v>
      </c>
      <c r="G158" s="88">
        <v>817233.50300000003</v>
      </c>
      <c r="H158" s="88">
        <v>5500.5051000000003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128635000000</v>
      </c>
      <c r="C161" s="88">
        <v>127727.91899999999</v>
      </c>
      <c r="D161" s="88" t="s">
        <v>665</v>
      </c>
      <c r="E161" s="88">
        <v>48247.487999999998</v>
      </c>
      <c r="F161" s="88">
        <v>51598.362999999998</v>
      </c>
      <c r="G161" s="88">
        <v>3621.7060000000001</v>
      </c>
      <c r="H161" s="88">
        <v>0</v>
      </c>
      <c r="I161" s="88">
        <v>24251.920999999998</v>
      </c>
      <c r="J161" s="88">
        <v>0</v>
      </c>
      <c r="K161" s="88">
        <v>8.44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115938000000</v>
      </c>
      <c r="C162" s="88">
        <v>126065.93399999999</v>
      </c>
      <c r="D162" s="88" t="s">
        <v>567</v>
      </c>
      <c r="E162" s="88">
        <v>48247.487999999998</v>
      </c>
      <c r="F162" s="88">
        <v>50788.728000000003</v>
      </c>
      <c r="G162" s="88">
        <v>3695.2779999999998</v>
      </c>
      <c r="H162" s="88">
        <v>0</v>
      </c>
      <c r="I162" s="88">
        <v>23326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138839000000</v>
      </c>
      <c r="C163" s="88">
        <v>125292.167</v>
      </c>
      <c r="D163" s="88" t="s">
        <v>568</v>
      </c>
      <c r="E163" s="88">
        <v>48247.487999999998</v>
      </c>
      <c r="F163" s="88">
        <v>51598.362999999998</v>
      </c>
      <c r="G163" s="88">
        <v>3467.39</v>
      </c>
      <c r="H163" s="88">
        <v>0</v>
      </c>
      <c r="I163" s="88">
        <v>21970.485000000001</v>
      </c>
      <c r="J163" s="88">
        <v>0</v>
      </c>
      <c r="K163" s="88">
        <v>8.44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129975000000</v>
      </c>
      <c r="C164" s="88">
        <v>129439.246</v>
      </c>
      <c r="D164" s="88" t="s">
        <v>626</v>
      </c>
      <c r="E164" s="88">
        <v>48247.487999999998</v>
      </c>
      <c r="F164" s="88">
        <v>50956.165999999997</v>
      </c>
      <c r="G164" s="88">
        <v>3497.0250000000001</v>
      </c>
      <c r="H164" s="88">
        <v>0</v>
      </c>
      <c r="I164" s="88">
        <v>26730.127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144213000000</v>
      </c>
      <c r="C165" s="88">
        <v>141259.86900000001</v>
      </c>
      <c r="D165" s="88" t="s">
        <v>569</v>
      </c>
      <c r="E165" s="88">
        <v>48247.487999999998</v>
      </c>
      <c r="F165" s="88">
        <v>58341.440000000002</v>
      </c>
      <c r="G165" s="88">
        <v>3416.6709999999998</v>
      </c>
      <c r="H165" s="88">
        <v>0</v>
      </c>
      <c r="I165" s="88">
        <v>31245.83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146982000000</v>
      </c>
      <c r="C166" s="88">
        <v>136945.09099999999</v>
      </c>
      <c r="D166" s="88" t="s">
        <v>570</v>
      </c>
      <c r="E166" s="88">
        <v>48247.487999999998</v>
      </c>
      <c r="F166" s="88">
        <v>58341.440000000002</v>
      </c>
      <c r="G166" s="88">
        <v>3336.71</v>
      </c>
      <c r="H166" s="88">
        <v>0</v>
      </c>
      <c r="I166" s="88">
        <v>27011.012999999999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149593000000</v>
      </c>
      <c r="C167" s="88">
        <v>144025.38200000001</v>
      </c>
      <c r="D167" s="88" t="s">
        <v>666</v>
      </c>
      <c r="E167" s="88">
        <v>48247.487999999998</v>
      </c>
      <c r="F167" s="88">
        <v>58341.440000000002</v>
      </c>
      <c r="G167" s="88">
        <v>3822.672</v>
      </c>
      <c r="H167" s="88">
        <v>0</v>
      </c>
      <c r="I167" s="88">
        <v>33605.341999999997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167564000000</v>
      </c>
      <c r="C168" s="88">
        <v>159176.166</v>
      </c>
      <c r="D168" s="88" t="s">
        <v>571</v>
      </c>
      <c r="E168" s="88">
        <v>48247.487999999998</v>
      </c>
      <c r="F168" s="88">
        <v>50956.165999999997</v>
      </c>
      <c r="G168" s="88">
        <v>5073.0720000000001</v>
      </c>
      <c r="H168" s="88">
        <v>0</v>
      </c>
      <c r="I168" s="88">
        <v>54891.000999999997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148049000000</v>
      </c>
      <c r="C169" s="88">
        <v>154123.712</v>
      </c>
      <c r="D169" s="88" t="s">
        <v>667</v>
      </c>
      <c r="E169" s="88">
        <v>48247.487999999998</v>
      </c>
      <c r="F169" s="88">
        <v>50956.165999999997</v>
      </c>
      <c r="G169" s="88">
        <v>6723.7969999999996</v>
      </c>
      <c r="H169" s="88">
        <v>0</v>
      </c>
      <c r="I169" s="88">
        <v>48187.822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145086000000</v>
      </c>
      <c r="C170" s="88">
        <v>137681.50599999999</v>
      </c>
      <c r="D170" s="88" t="s">
        <v>668</v>
      </c>
      <c r="E170" s="88">
        <v>48247.487999999998</v>
      </c>
      <c r="F170" s="88">
        <v>51598.362999999998</v>
      </c>
      <c r="G170" s="88">
        <v>4152.3729999999996</v>
      </c>
      <c r="H170" s="88">
        <v>0</v>
      </c>
      <c r="I170" s="88">
        <v>33674.841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134301000000</v>
      </c>
      <c r="C171" s="88">
        <v>130443.625</v>
      </c>
      <c r="D171" s="88" t="s">
        <v>669</v>
      </c>
      <c r="E171" s="88">
        <v>48247.487999999998</v>
      </c>
      <c r="F171" s="88">
        <v>51598.362999999998</v>
      </c>
      <c r="G171" s="88">
        <v>3928.9749999999999</v>
      </c>
      <c r="H171" s="88">
        <v>0</v>
      </c>
      <c r="I171" s="88">
        <v>26660.359</v>
      </c>
      <c r="J171" s="88">
        <v>0</v>
      </c>
      <c r="K171" s="88">
        <v>8.44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128592000000</v>
      </c>
      <c r="C172" s="88">
        <v>129831.361</v>
      </c>
      <c r="D172" s="88" t="s">
        <v>670</v>
      </c>
      <c r="E172" s="88">
        <v>48247.487999999998</v>
      </c>
      <c r="F172" s="88">
        <v>51598.362999999998</v>
      </c>
      <c r="G172" s="88">
        <v>4015.027</v>
      </c>
      <c r="H172" s="88">
        <v>0</v>
      </c>
      <c r="I172" s="88">
        <v>25962.043000000001</v>
      </c>
      <c r="J172" s="88">
        <v>0</v>
      </c>
      <c r="K172" s="88">
        <v>8.44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1677770000000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115938000000</v>
      </c>
      <c r="C175" s="88">
        <v>125292.167</v>
      </c>
      <c r="D175" s="88"/>
      <c r="E175" s="88">
        <v>48247.487999999998</v>
      </c>
      <c r="F175" s="88">
        <v>50788.728000000003</v>
      </c>
      <c r="G175" s="88">
        <v>3336.71</v>
      </c>
      <c r="H175" s="88">
        <v>0</v>
      </c>
      <c r="I175" s="88">
        <v>21970.485000000001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167564000000</v>
      </c>
      <c r="C176" s="88">
        <v>159176.166</v>
      </c>
      <c r="D176" s="88"/>
      <c r="E176" s="88">
        <v>48247.487999999998</v>
      </c>
      <c r="F176" s="88">
        <v>58341.440000000002</v>
      </c>
      <c r="G176" s="88">
        <v>6723.7969999999996</v>
      </c>
      <c r="H176" s="88">
        <v>0</v>
      </c>
      <c r="I176" s="88">
        <v>54891.000999999997</v>
      </c>
      <c r="J176" s="88">
        <v>0</v>
      </c>
      <c r="K176" s="88">
        <v>8.44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61976.3</v>
      </c>
      <c r="C179" s="88">
        <v>1506.48</v>
      </c>
      <c r="D179" s="88">
        <v>0</v>
      </c>
      <c r="E179" s="88">
        <v>63482.78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12.44</v>
      </c>
      <c r="C180" s="88">
        <v>0.3</v>
      </c>
      <c r="D180" s="88">
        <v>0</v>
      </c>
      <c r="E180" s="88">
        <v>12.74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12.44</v>
      </c>
      <c r="C181" s="88">
        <v>0.3</v>
      </c>
      <c r="D181" s="88">
        <v>0</v>
      </c>
      <c r="E181" s="88">
        <v>12.74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81"/>
  <sheetViews>
    <sheetView workbookViewId="0"/>
  </sheetViews>
  <sheetFormatPr defaultRowHeight="10.5"/>
  <cols>
    <col min="1" max="1" width="45.83203125" style="80" customWidth="1"/>
    <col min="2" max="2" width="32.6640625" style="80" customWidth="1"/>
    <col min="3" max="3" width="33.6640625" style="80" customWidth="1"/>
    <col min="4" max="4" width="38.6640625" style="80" customWidth="1"/>
    <col min="5" max="5" width="45.6640625" style="80" customWidth="1"/>
    <col min="6" max="6" width="50" style="80" customWidth="1"/>
    <col min="7" max="7" width="43.6640625" style="80" customWidth="1"/>
    <col min="8" max="9" width="38.33203125" style="80" customWidth="1"/>
    <col min="10" max="10" width="46.1640625" style="80" customWidth="1"/>
    <col min="11" max="11" width="36.5" style="80" customWidth="1"/>
    <col min="12" max="12" width="45" style="80" customWidth="1"/>
    <col min="13" max="13" width="50.1640625" style="80" customWidth="1"/>
    <col min="14" max="15" width="44.83203125" style="80" customWidth="1"/>
    <col min="16" max="16" width="45.33203125" style="80" customWidth="1"/>
    <col min="17" max="17" width="44.83203125" style="80" customWidth="1"/>
    <col min="18" max="18" width="42.6640625" style="80" customWidth="1"/>
    <col min="19" max="19" width="48.1640625" style="80" customWidth="1"/>
    <col min="20" max="23" width="9.33203125" style="80" customWidth="1"/>
    <col min="24" max="16384" width="9.33203125" style="80"/>
  </cols>
  <sheetData>
    <row r="1" spans="1:19">
      <c r="A1" s="81"/>
      <c r="B1" s="88" t="s">
        <v>332</v>
      </c>
      <c r="C1" s="88" t="s">
        <v>333</v>
      </c>
      <c r="D1" s="88" t="s">
        <v>334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8" t="s">
        <v>335</v>
      </c>
      <c r="B2" s="88">
        <v>2115.38</v>
      </c>
      <c r="C2" s="88">
        <v>424.59</v>
      </c>
      <c r="D2" s="88">
        <v>424.59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8" t="s">
        <v>336</v>
      </c>
      <c r="B3" s="88">
        <v>2115.38</v>
      </c>
      <c r="C3" s="88">
        <v>424.59</v>
      </c>
      <c r="D3" s="88">
        <v>424.59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8" t="s">
        <v>337</v>
      </c>
      <c r="B4" s="88">
        <v>6799.17</v>
      </c>
      <c r="C4" s="88">
        <v>1364.7</v>
      </c>
      <c r="D4" s="88">
        <v>1364.7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8" t="s">
        <v>338</v>
      </c>
      <c r="B5" s="88">
        <v>6799.17</v>
      </c>
      <c r="C5" s="88">
        <v>1364.7</v>
      </c>
      <c r="D5" s="88">
        <v>1364.7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8" t="s">
        <v>339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8" t="s">
        <v>340</v>
      </c>
      <c r="B8" s="88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8" t="s">
        <v>341</v>
      </c>
      <c r="B9" s="88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8" t="s">
        <v>342</v>
      </c>
      <c r="B10" s="8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8" t="s">
        <v>343</v>
      </c>
      <c r="C12" s="88" t="s">
        <v>344</v>
      </c>
      <c r="D12" s="88" t="s">
        <v>345</v>
      </c>
      <c r="E12" s="88" t="s">
        <v>346</v>
      </c>
      <c r="F12" s="88" t="s">
        <v>347</v>
      </c>
      <c r="G12" s="88" t="s">
        <v>348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8" t="s">
        <v>71</v>
      </c>
      <c r="B13" s="88">
        <v>0</v>
      </c>
      <c r="C13" s="88">
        <v>276.75</v>
      </c>
      <c r="D13" s="88">
        <v>0</v>
      </c>
      <c r="E13" s="88">
        <v>0</v>
      </c>
      <c r="F13" s="88">
        <v>0</v>
      </c>
      <c r="G13" s="8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8" t="s">
        <v>72</v>
      </c>
      <c r="B14" s="88">
        <v>344.81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8" t="s">
        <v>80</v>
      </c>
      <c r="B15" s="88">
        <v>552.57000000000005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8" t="s">
        <v>81</v>
      </c>
      <c r="B16" s="88">
        <v>27.95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8" t="s">
        <v>82</v>
      </c>
      <c r="B17" s="88">
        <v>806.04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8" t="s">
        <v>83</v>
      </c>
      <c r="B18" s="88">
        <v>0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8" t="s">
        <v>84</v>
      </c>
      <c r="B19" s="88">
        <v>74.61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8" t="s">
        <v>85</v>
      </c>
      <c r="B20" s="88">
        <v>0.53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8" t="s">
        <v>86</v>
      </c>
      <c r="B21" s="88">
        <v>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8" t="s">
        <v>87</v>
      </c>
      <c r="B22" s="88">
        <v>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8" t="s">
        <v>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8" t="s">
        <v>88</v>
      </c>
      <c r="B24" s="88">
        <v>0</v>
      </c>
      <c r="C24" s="88">
        <v>32.130000000000003</v>
      </c>
      <c r="D24" s="88">
        <v>0</v>
      </c>
      <c r="E24" s="88">
        <v>0</v>
      </c>
      <c r="F24" s="88">
        <v>0</v>
      </c>
      <c r="G24" s="88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8" t="s">
        <v>89</v>
      </c>
      <c r="B25" s="88">
        <v>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8" t="s">
        <v>90</v>
      </c>
      <c r="B26" s="88">
        <v>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8"/>
      <c r="B27" s="88"/>
      <c r="C27" s="88"/>
      <c r="D27" s="88"/>
      <c r="E27" s="88"/>
      <c r="F27" s="88"/>
      <c r="G27" s="8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8" t="s">
        <v>91</v>
      </c>
      <c r="B28" s="88">
        <v>1806.51</v>
      </c>
      <c r="C28" s="88">
        <v>308.87</v>
      </c>
      <c r="D28" s="88">
        <v>0</v>
      </c>
      <c r="E28" s="88">
        <v>0</v>
      </c>
      <c r="F28" s="88">
        <v>0</v>
      </c>
      <c r="G28" s="88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8" t="s">
        <v>339</v>
      </c>
      <c r="C30" s="88" t="s">
        <v>2</v>
      </c>
      <c r="D30" s="88" t="s">
        <v>349</v>
      </c>
      <c r="E30" s="88" t="s">
        <v>350</v>
      </c>
      <c r="F30" s="88" t="s">
        <v>351</v>
      </c>
      <c r="G30" s="88" t="s">
        <v>352</v>
      </c>
      <c r="H30" s="88" t="s">
        <v>353</v>
      </c>
      <c r="I30" s="88" t="s">
        <v>354</v>
      </c>
      <c r="J30" s="88" t="s">
        <v>355</v>
      </c>
      <c r="K30"/>
      <c r="L30"/>
      <c r="M30"/>
      <c r="N30"/>
      <c r="O30"/>
      <c r="P30"/>
      <c r="Q30"/>
      <c r="R30"/>
      <c r="S30"/>
    </row>
    <row r="31" spans="1:19">
      <c r="A31" s="88" t="s">
        <v>356</v>
      </c>
      <c r="B31" s="88">
        <v>983.54</v>
      </c>
      <c r="C31" s="88" t="s">
        <v>3</v>
      </c>
      <c r="D31" s="88">
        <v>2698.04</v>
      </c>
      <c r="E31" s="88">
        <v>1</v>
      </c>
      <c r="F31" s="88">
        <v>0</v>
      </c>
      <c r="G31" s="88">
        <v>0</v>
      </c>
      <c r="H31" s="88">
        <v>10.76</v>
      </c>
      <c r="I31" s="88">
        <v>18.579999999999998</v>
      </c>
      <c r="J31" s="88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8" t="s">
        <v>361</v>
      </c>
      <c r="B32" s="88">
        <v>983.54</v>
      </c>
      <c r="C32" s="88" t="s">
        <v>3</v>
      </c>
      <c r="D32" s="88">
        <v>2698.04</v>
      </c>
      <c r="E32" s="88">
        <v>1</v>
      </c>
      <c r="F32" s="88">
        <v>0</v>
      </c>
      <c r="G32" s="88">
        <v>0</v>
      </c>
      <c r="H32" s="88">
        <v>10.76</v>
      </c>
      <c r="I32" s="88">
        <v>18.579999999999998</v>
      </c>
      <c r="J32" s="88">
        <v>8.07</v>
      </c>
      <c r="K32"/>
      <c r="L32"/>
      <c r="M32"/>
      <c r="N32"/>
      <c r="O32"/>
      <c r="P32"/>
      <c r="Q32"/>
      <c r="R32"/>
      <c r="S32"/>
    </row>
    <row r="33" spans="1:19">
      <c r="A33" s="88" t="s">
        <v>366</v>
      </c>
      <c r="B33" s="88">
        <v>983.54</v>
      </c>
      <c r="C33" s="88" t="s">
        <v>3</v>
      </c>
      <c r="D33" s="88">
        <v>2698.04</v>
      </c>
      <c r="E33" s="88">
        <v>1</v>
      </c>
      <c r="F33" s="88">
        <v>0</v>
      </c>
      <c r="G33" s="88">
        <v>0</v>
      </c>
      <c r="H33" s="88">
        <v>10.76</v>
      </c>
      <c r="I33" s="88">
        <v>18.579999999999998</v>
      </c>
      <c r="J33" s="88">
        <v>8.07</v>
      </c>
      <c r="K33"/>
      <c r="L33"/>
      <c r="M33"/>
      <c r="N33"/>
      <c r="O33"/>
      <c r="P33"/>
      <c r="Q33"/>
      <c r="R33"/>
      <c r="S33"/>
    </row>
    <row r="34" spans="1:19">
      <c r="A34" s="88" t="s">
        <v>371</v>
      </c>
      <c r="B34" s="88">
        <v>1660.73</v>
      </c>
      <c r="C34" s="88" t="s">
        <v>3</v>
      </c>
      <c r="D34" s="88">
        <v>2024.76</v>
      </c>
      <c r="E34" s="88">
        <v>1</v>
      </c>
      <c r="F34" s="88">
        <v>202.84</v>
      </c>
      <c r="G34" s="88">
        <v>0</v>
      </c>
      <c r="H34" s="88">
        <v>0</v>
      </c>
      <c r="I34" s="88"/>
      <c r="J34" s="88">
        <v>0</v>
      </c>
      <c r="K34"/>
      <c r="L34"/>
      <c r="M34"/>
      <c r="N34"/>
      <c r="O34"/>
      <c r="P34"/>
      <c r="Q34"/>
      <c r="R34"/>
      <c r="S34"/>
    </row>
    <row r="35" spans="1:19">
      <c r="A35" s="88" t="s">
        <v>372</v>
      </c>
      <c r="B35" s="88">
        <v>1660.73</v>
      </c>
      <c r="C35" s="88" t="s">
        <v>3</v>
      </c>
      <c r="D35" s="88">
        <v>2024.76</v>
      </c>
      <c r="E35" s="88">
        <v>1</v>
      </c>
      <c r="F35" s="88">
        <v>202.84</v>
      </c>
      <c r="G35" s="88">
        <v>0</v>
      </c>
      <c r="H35" s="88">
        <v>0</v>
      </c>
      <c r="I35" s="88"/>
      <c r="J35" s="88">
        <v>0</v>
      </c>
      <c r="K35"/>
      <c r="L35"/>
      <c r="M35"/>
      <c r="N35"/>
      <c r="O35"/>
      <c r="P35"/>
      <c r="Q35"/>
      <c r="R35"/>
      <c r="S35"/>
    </row>
    <row r="36" spans="1:19">
      <c r="A36" s="88" t="s">
        <v>357</v>
      </c>
      <c r="B36" s="88">
        <v>207.34</v>
      </c>
      <c r="C36" s="88" t="s">
        <v>3</v>
      </c>
      <c r="D36" s="88">
        <v>568.77</v>
      </c>
      <c r="E36" s="88">
        <v>1</v>
      </c>
      <c r="F36" s="88">
        <v>136.91999999999999</v>
      </c>
      <c r="G36" s="88">
        <v>65.28</v>
      </c>
      <c r="H36" s="88">
        <v>10.76</v>
      </c>
      <c r="I36" s="88">
        <v>18.579999999999998</v>
      </c>
      <c r="J36" s="88">
        <v>8.07</v>
      </c>
      <c r="K36"/>
      <c r="L36"/>
      <c r="M36"/>
      <c r="N36"/>
      <c r="O36"/>
      <c r="P36"/>
      <c r="Q36"/>
      <c r="R36"/>
      <c r="S36"/>
    </row>
    <row r="37" spans="1:19">
      <c r="A37" s="88" t="s">
        <v>358</v>
      </c>
      <c r="B37" s="88">
        <v>131.26</v>
      </c>
      <c r="C37" s="88" t="s">
        <v>3</v>
      </c>
      <c r="D37" s="88">
        <v>360.08</v>
      </c>
      <c r="E37" s="88">
        <v>1</v>
      </c>
      <c r="F37" s="88">
        <v>91.28</v>
      </c>
      <c r="G37" s="88">
        <v>43.52</v>
      </c>
      <c r="H37" s="88">
        <v>10.76</v>
      </c>
      <c r="I37" s="88">
        <v>18.579999999999998</v>
      </c>
      <c r="J37" s="88">
        <v>8.07</v>
      </c>
      <c r="K37"/>
      <c r="L37"/>
      <c r="M37"/>
      <c r="N37"/>
      <c r="O37"/>
      <c r="P37"/>
      <c r="Q37"/>
      <c r="R37"/>
      <c r="S37"/>
    </row>
    <row r="38" spans="1:19">
      <c r="A38" s="88" t="s">
        <v>359</v>
      </c>
      <c r="B38" s="88">
        <v>207.34</v>
      </c>
      <c r="C38" s="88" t="s">
        <v>3</v>
      </c>
      <c r="D38" s="88">
        <v>568.77</v>
      </c>
      <c r="E38" s="88">
        <v>1</v>
      </c>
      <c r="F38" s="88">
        <v>136.91999999999999</v>
      </c>
      <c r="G38" s="88">
        <v>65.28</v>
      </c>
      <c r="H38" s="88">
        <v>10.76</v>
      </c>
      <c r="I38" s="88">
        <v>18.579999999999998</v>
      </c>
      <c r="J38" s="88">
        <v>8.07</v>
      </c>
      <c r="K38"/>
      <c r="L38"/>
      <c r="M38"/>
      <c r="N38"/>
      <c r="O38"/>
      <c r="P38"/>
      <c r="Q38"/>
      <c r="R38"/>
      <c r="S38"/>
    </row>
    <row r="39" spans="1:19">
      <c r="A39" s="88" t="s">
        <v>360</v>
      </c>
      <c r="B39" s="88">
        <v>131.25</v>
      </c>
      <c r="C39" s="88" t="s">
        <v>3</v>
      </c>
      <c r="D39" s="88">
        <v>360.05</v>
      </c>
      <c r="E39" s="88">
        <v>1</v>
      </c>
      <c r="F39" s="88">
        <v>91.28</v>
      </c>
      <c r="G39" s="88">
        <v>43.52</v>
      </c>
      <c r="H39" s="88">
        <v>10.76</v>
      </c>
      <c r="I39" s="88">
        <v>18.579999999999998</v>
      </c>
      <c r="J39" s="88">
        <v>8.07</v>
      </c>
      <c r="K39"/>
      <c r="L39"/>
      <c r="M39"/>
      <c r="N39"/>
      <c r="O39"/>
      <c r="P39"/>
      <c r="Q39"/>
      <c r="R39"/>
      <c r="S39"/>
    </row>
    <row r="40" spans="1:19">
      <c r="A40" s="88" t="s">
        <v>362</v>
      </c>
      <c r="B40" s="88">
        <v>207.34</v>
      </c>
      <c r="C40" s="88" t="s">
        <v>3</v>
      </c>
      <c r="D40" s="88">
        <v>568.77</v>
      </c>
      <c r="E40" s="88">
        <v>1</v>
      </c>
      <c r="F40" s="88">
        <v>136.91999999999999</v>
      </c>
      <c r="G40" s="88">
        <v>65.28</v>
      </c>
      <c r="H40" s="88">
        <v>10.76</v>
      </c>
      <c r="I40" s="88">
        <v>18.579999999999998</v>
      </c>
      <c r="J40" s="88">
        <v>8.07</v>
      </c>
      <c r="K40"/>
      <c r="L40"/>
      <c r="M40"/>
      <c r="N40"/>
      <c r="O40"/>
      <c r="P40"/>
      <c r="Q40"/>
      <c r="R40"/>
      <c r="S40"/>
    </row>
    <row r="41" spans="1:19">
      <c r="A41" s="88" t="s">
        <v>363</v>
      </c>
      <c r="B41" s="88">
        <v>131.26</v>
      </c>
      <c r="C41" s="88" t="s">
        <v>3</v>
      </c>
      <c r="D41" s="88">
        <v>360.08</v>
      </c>
      <c r="E41" s="88">
        <v>1</v>
      </c>
      <c r="F41" s="88">
        <v>91.28</v>
      </c>
      <c r="G41" s="88">
        <v>43.52</v>
      </c>
      <c r="H41" s="88">
        <v>10.76</v>
      </c>
      <c r="I41" s="88">
        <v>18.579999999999998</v>
      </c>
      <c r="J41" s="88">
        <v>8.07</v>
      </c>
      <c r="K41"/>
      <c r="L41"/>
      <c r="M41"/>
      <c r="N41"/>
      <c r="O41"/>
      <c r="P41"/>
      <c r="Q41"/>
      <c r="R41"/>
      <c r="S41"/>
    </row>
    <row r="42" spans="1:19">
      <c r="A42" s="88" t="s">
        <v>364</v>
      </c>
      <c r="B42" s="88">
        <v>207.34</v>
      </c>
      <c r="C42" s="88" t="s">
        <v>3</v>
      </c>
      <c r="D42" s="88">
        <v>568.77</v>
      </c>
      <c r="E42" s="88">
        <v>1</v>
      </c>
      <c r="F42" s="88">
        <v>136.91999999999999</v>
      </c>
      <c r="G42" s="88">
        <v>65.28</v>
      </c>
      <c r="H42" s="88">
        <v>10.76</v>
      </c>
      <c r="I42" s="88">
        <v>18.579999999999998</v>
      </c>
      <c r="J42" s="88">
        <v>8.07</v>
      </c>
      <c r="K42"/>
      <c r="L42"/>
      <c r="M42"/>
      <c r="N42"/>
      <c r="O42"/>
      <c r="P42"/>
      <c r="Q42"/>
      <c r="R42"/>
      <c r="S42"/>
    </row>
    <row r="43" spans="1:19">
      <c r="A43" s="88" t="s">
        <v>365</v>
      </c>
      <c r="B43" s="88">
        <v>131.25</v>
      </c>
      <c r="C43" s="88" t="s">
        <v>3</v>
      </c>
      <c r="D43" s="88">
        <v>360.05</v>
      </c>
      <c r="E43" s="88">
        <v>1</v>
      </c>
      <c r="F43" s="88">
        <v>91.28</v>
      </c>
      <c r="G43" s="88">
        <v>43.52</v>
      </c>
      <c r="H43" s="88">
        <v>10.76</v>
      </c>
      <c r="I43" s="88">
        <v>18.579999999999998</v>
      </c>
      <c r="J43" s="88">
        <v>8.07</v>
      </c>
      <c r="K43"/>
      <c r="L43"/>
      <c r="M43"/>
      <c r="N43"/>
      <c r="O43"/>
      <c r="P43"/>
      <c r="Q43"/>
      <c r="R43"/>
      <c r="S43"/>
    </row>
    <row r="44" spans="1:19">
      <c r="A44" s="88" t="s">
        <v>367</v>
      </c>
      <c r="B44" s="88">
        <v>207.34</v>
      </c>
      <c r="C44" s="88" t="s">
        <v>3</v>
      </c>
      <c r="D44" s="88">
        <v>568.77</v>
      </c>
      <c r="E44" s="88">
        <v>1</v>
      </c>
      <c r="F44" s="88">
        <v>136.91999999999999</v>
      </c>
      <c r="G44" s="88">
        <v>65.28</v>
      </c>
      <c r="H44" s="88">
        <v>10.76</v>
      </c>
      <c r="I44" s="88">
        <v>18.579999999999998</v>
      </c>
      <c r="J44" s="88">
        <v>8.07</v>
      </c>
      <c r="K44"/>
      <c r="L44"/>
      <c r="M44"/>
      <c r="N44"/>
      <c r="O44"/>
      <c r="P44"/>
      <c r="Q44"/>
      <c r="R44"/>
      <c r="S44"/>
    </row>
    <row r="45" spans="1:19">
      <c r="A45" s="88" t="s">
        <v>368</v>
      </c>
      <c r="B45" s="88">
        <v>131.26</v>
      </c>
      <c r="C45" s="88" t="s">
        <v>3</v>
      </c>
      <c r="D45" s="88">
        <v>360.08</v>
      </c>
      <c r="E45" s="88">
        <v>1</v>
      </c>
      <c r="F45" s="88">
        <v>91.28</v>
      </c>
      <c r="G45" s="88">
        <v>43.52</v>
      </c>
      <c r="H45" s="88">
        <v>10.76</v>
      </c>
      <c r="I45" s="88">
        <v>18.579999999999998</v>
      </c>
      <c r="J45" s="88">
        <v>8.07</v>
      </c>
      <c r="K45"/>
      <c r="L45"/>
      <c r="M45"/>
      <c r="N45"/>
      <c r="O45"/>
      <c r="P45"/>
      <c r="Q45"/>
      <c r="R45"/>
      <c r="S45"/>
    </row>
    <row r="46" spans="1:19">
      <c r="A46" s="88" t="s">
        <v>369</v>
      </c>
      <c r="B46" s="88">
        <v>207.34</v>
      </c>
      <c r="C46" s="88" t="s">
        <v>3</v>
      </c>
      <c r="D46" s="88">
        <v>568.77</v>
      </c>
      <c r="E46" s="88">
        <v>1</v>
      </c>
      <c r="F46" s="88">
        <v>136.91999999999999</v>
      </c>
      <c r="G46" s="88">
        <v>65.28</v>
      </c>
      <c r="H46" s="88">
        <v>10.76</v>
      </c>
      <c r="I46" s="88">
        <v>18.579999999999998</v>
      </c>
      <c r="J46" s="88">
        <v>8.07</v>
      </c>
      <c r="K46"/>
      <c r="L46"/>
      <c r="M46"/>
      <c r="N46"/>
      <c r="O46"/>
      <c r="P46"/>
      <c r="Q46"/>
      <c r="R46"/>
      <c r="S46"/>
    </row>
    <row r="47" spans="1:19">
      <c r="A47" s="88" t="s">
        <v>370</v>
      </c>
      <c r="B47" s="88">
        <v>131.25</v>
      </c>
      <c r="C47" s="88" t="s">
        <v>3</v>
      </c>
      <c r="D47" s="88">
        <v>360.05</v>
      </c>
      <c r="E47" s="88">
        <v>1</v>
      </c>
      <c r="F47" s="88">
        <v>91.28</v>
      </c>
      <c r="G47" s="88">
        <v>43.52</v>
      </c>
      <c r="H47" s="88">
        <v>10.76</v>
      </c>
      <c r="I47" s="88">
        <v>18.579999999999998</v>
      </c>
      <c r="J47" s="88">
        <v>8.07</v>
      </c>
      <c r="K47"/>
      <c r="L47"/>
      <c r="M47"/>
      <c r="N47"/>
      <c r="O47"/>
      <c r="P47"/>
      <c r="Q47"/>
      <c r="R47"/>
      <c r="S47"/>
    </row>
    <row r="48" spans="1:19">
      <c r="A48" s="88" t="s">
        <v>373</v>
      </c>
      <c r="B48" s="88">
        <v>1660.73</v>
      </c>
      <c r="C48" s="88" t="s">
        <v>3</v>
      </c>
      <c r="D48" s="88">
        <v>2024.76</v>
      </c>
      <c r="E48" s="88">
        <v>1</v>
      </c>
      <c r="F48" s="88">
        <v>202.84</v>
      </c>
      <c r="G48" s="88">
        <v>0</v>
      </c>
      <c r="H48" s="88">
        <v>0</v>
      </c>
      <c r="I48" s="88"/>
      <c r="J48" s="88">
        <v>0</v>
      </c>
      <c r="K48"/>
      <c r="L48"/>
      <c r="M48"/>
      <c r="N48"/>
      <c r="O48"/>
      <c r="P48"/>
      <c r="Q48"/>
      <c r="R48"/>
      <c r="S48"/>
    </row>
    <row r="49" spans="1:19">
      <c r="A49" s="88" t="s">
        <v>241</v>
      </c>
      <c r="B49" s="88">
        <v>9964.3700000000008</v>
      </c>
      <c r="C49" s="88"/>
      <c r="D49" s="88">
        <v>19741.41</v>
      </c>
      <c r="E49" s="88"/>
      <c r="F49" s="88">
        <v>1977.67</v>
      </c>
      <c r="G49" s="88">
        <v>652.83000000000004</v>
      </c>
      <c r="H49" s="88">
        <v>5.38</v>
      </c>
      <c r="I49" s="88">
        <v>37.159999999999997</v>
      </c>
      <c r="J49" s="88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8" t="s">
        <v>374</v>
      </c>
      <c r="B50" s="88">
        <v>9964.3700000000008</v>
      </c>
      <c r="C50" s="88"/>
      <c r="D50" s="88">
        <v>19741.41</v>
      </c>
      <c r="E50" s="88"/>
      <c r="F50" s="88">
        <v>1977.67</v>
      </c>
      <c r="G50" s="88">
        <v>652.83000000000004</v>
      </c>
      <c r="H50" s="88">
        <v>5.38</v>
      </c>
      <c r="I50" s="88">
        <v>37.159999999999997</v>
      </c>
      <c r="J50" s="88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8" t="s">
        <v>375</v>
      </c>
      <c r="B51" s="88">
        <v>0</v>
      </c>
      <c r="C51" s="88"/>
      <c r="D51" s="88">
        <v>0</v>
      </c>
      <c r="E51" s="88"/>
      <c r="F51" s="88">
        <v>0</v>
      </c>
      <c r="G51" s="88">
        <v>0</v>
      </c>
      <c r="H51" s="88"/>
      <c r="I51" s="88"/>
      <c r="J51" s="88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81"/>
      <c r="B53" s="88" t="s">
        <v>50</v>
      </c>
      <c r="C53" s="88" t="s">
        <v>376</v>
      </c>
      <c r="D53" s="88" t="s">
        <v>377</v>
      </c>
      <c r="E53" s="88" t="s">
        <v>378</v>
      </c>
      <c r="F53" s="88" t="s">
        <v>379</v>
      </c>
      <c r="G53" s="88" t="s">
        <v>380</v>
      </c>
      <c r="H53" s="88" t="s">
        <v>381</v>
      </c>
      <c r="I53" s="88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88" t="s">
        <v>383</v>
      </c>
      <c r="B54" s="88" t="s">
        <v>499</v>
      </c>
      <c r="C54" s="88">
        <v>0.3</v>
      </c>
      <c r="D54" s="88">
        <v>1.8620000000000001</v>
      </c>
      <c r="E54" s="88">
        <v>3.4009999999999998</v>
      </c>
      <c r="F54" s="88">
        <v>983.54</v>
      </c>
      <c r="G54" s="88">
        <v>0</v>
      </c>
      <c r="H54" s="88">
        <v>180</v>
      </c>
      <c r="I54" s="88"/>
      <c r="J54"/>
      <c r="K54"/>
      <c r="L54"/>
      <c r="M54"/>
      <c r="N54"/>
      <c r="O54"/>
      <c r="P54"/>
      <c r="Q54"/>
      <c r="R54"/>
      <c r="S54"/>
    </row>
    <row r="55" spans="1:19">
      <c r="A55" s="88" t="s">
        <v>404</v>
      </c>
      <c r="B55" s="88" t="s">
        <v>500</v>
      </c>
      <c r="C55" s="88">
        <v>0.22</v>
      </c>
      <c r="D55" s="88">
        <v>0.70399999999999996</v>
      </c>
      <c r="E55" s="88">
        <v>0.78700000000000003</v>
      </c>
      <c r="F55" s="88">
        <v>40.57</v>
      </c>
      <c r="G55" s="88">
        <v>90</v>
      </c>
      <c r="H55" s="88">
        <v>90</v>
      </c>
      <c r="I55" s="88" t="s">
        <v>388</v>
      </c>
      <c r="J55"/>
      <c r="K55"/>
      <c r="L55"/>
      <c r="M55"/>
      <c r="N55"/>
      <c r="O55"/>
      <c r="P55"/>
      <c r="Q55"/>
      <c r="R55"/>
      <c r="S55"/>
    </row>
    <row r="56" spans="1:19">
      <c r="A56" s="88" t="s">
        <v>407</v>
      </c>
      <c r="B56" s="88" t="s">
        <v>500</v>
      </c>
      <c r="C56" s="88">
        <v>0.22</v>
      </c>
      <c r="D56" s="88">
        <v>0.70399999999999996</v>
      </c>
      <c r="E56" s="88">
        <v>0.78700000000000003</v>
      </c>
      <c r="F56" s="88">
        <v>60.85</v>
      </c>
      <c r="G56" s="88">
        <v>0</v>
      </c>
      <c r="H56" s="88">
        <v>90</v>
      </c>
      <c r="I56" s="88" t="s">
        <v>391</v>
      </c>
      <c r="J56"/>
      <c r="K56"/>
      <c r="L56"/>
      <c r="M56"/>
      <c r="N56"/>
      <c r="O56"/>
      <c r="P56"/>
      <c r="Q56"/>
      <c r="R56"/>
      <c r="S56"/>
    </row>
    <row r="57" spans="1:19">
      <c r="A57" s="88" t="s">
        <v>405</v>
      </c>
      <c r="B57" s="88" t="s">
        <v>500</v>
      </c>
      <c r="C57" s="88">
        <v>0.22</v>
      </c>
      <c r="D57" s="88">
        <v>0.70399999999999996</v>
      </c>
      <c r="E57" s="88">
        <v>0.78700000000000003</v>
      </c>
      <c r="F57" s="88">
        <v>60.85</v>
      </c>
      <c r="G57" s="88">
        <v>180</v>
      </c>
      <c r="H57" s="88">
        <v>90</v>
      </c>
      <c r="I57" s="88" t="s">
        <v>385</v>
      </c>
      <c r="J57"/>
      <c r="K57"/>
      <c r="L57"/>
      <c r="M57"/>
      <c r="N57"/>
      <c r="O57"/>
      <c r="P57"/>
      <c r="Q57"/>
      <c r="R57"/>
      <c r="S57"/>
    </row>
    <row r="58" spans="1:19">
      <c r="A58" s="88" t="s">
        <v>406</v>
      </c>
      <c r="B58" s="88" t="s">
        <v>500</v>
      </c>
      <c r="C58" s="88">
        <v>0.22</v>
      </c>
      <c r="D58" s="88">
        <v>0.70399999999999996</v>
      </c>
      <c r="E58" s="88">
        <v>0.78700000000000003</v>
      </c>
      <c r="F58" s="88">
        <v>40.57</v>
      </c>
      <c r="G58" s="88">
        <v>270</v>
      </c>
      <c r="H58" s="88">
        <v>90</v>
      </c>
      <c r="I58" s="88" t="s">
        <v>394</v>
      </c>
      <c r="J58"/>
      <c r="K58"/>
      <c r="L58"/>
      <c r="M58"/>
      <c r="N58"/>
      <c r="O58"/>
      <c r="P58"/>
      <c r="Q58"/>
      <c r="R58"/>
      <c r="S58"/>
    </row>
    <row r="59" spans="1:19">
      <c r="A59" s="88" t="s">
        <v>409</v>
      </c>
      <c r="B59" s="88" t="s">
        <v>500</v>
      </c>
      <c r="C59" s="88">
        <v>0.22</v>
      </c>
      <c r="D59" s="88">
        <v>0.70399999999999996</v>
      </c>
      <c r="E59" s="88">
        <v>0.78700000000000003</v>
      </c>
      <c r="F59" s="88">
        <v>40.57</v>
      </c>
      <c r="G59" s="88">
        <v>90</v>
      </c>
      <c r="H59" s="88">
        <v>90</v>
      </c>
      <c r="I59" s="88" t="s">
        <v>388</v>
      </c>
      <c r="J59"/>
      <c r="K59"/>
      <c r="L59"/>
      <c r="M59"/>
      <c r="N59"/>
      <c r="O59"/>
      <c r="P59"/>
      <c r="Q59"/>
      <c r="R59"/>
      <c r="S59"/>
    </row>
    <row r="60" spans="1:19">
      <c r="A60" s="88" t="s">
        <v>408</v>
      </c>
      <c r="B60" s="88" t="s">
        <v>500</v>
      </c>
      <c r="C60" s="88">
        <v>0.22</v>
      </c>
      <c r="D60" s="88">
        <v>0.70399999999999996</v>
      </c>
      <c r="E60" s="88">
        <v>0.78700000000000003</v>
      </c>
      <c r="F60" s="88">
        <v>60.85</v>
      </c>
      <c r="G60" s="88">
        <v>0</v>
      </c>
      <c r="H60" s="88">
        <v>90</v>
      </c>
      <c r="I60" s="88" t="s">
        <v>391</v>
      </c>
      <c r="J60"/>
      <c r="K60"/>
      <c r="L60"/>
      <c r="M60"/>
      <c r="N60"/>
      <c r="O60"/>
      <c r="P60"/>
      <c r="Q60"/>
      <c r="R60"/>
      <c r="S60"/>
    </row>
    <row r="61" spans="1:19">
      <c r="A61" s="88" t="s">
        <v>410</v>
      </c>
      <c r="B61" s="88" t="s">
        <v>500</v>
      </c>
      <c r="C61" s="88">
        <v>0.22</v>
      </c>
      <c r="D61" s="88">
        <v>0.70399999999999996</v>
      </c>
      <c r="E61" s="88">
        <v>0.78700000000000003</v>
      </c>
      <c r="F61" s="88">
        <v>60.85</v>
      </c>
      <c r="G61" s="88">
        <v>180</v>
      </c>
      <c r="H61" s="88">
        <v>90</v>
      </c>
      <c r="I61" s="88" t="s">
        <v>385</v>
      </c>
      <c r="J61"/>
      <c r="K61"/>
      <c r="L61"/>
      <c r="M61"/>
      <c r="N61"/>
      <c r="O61"/>
      <c r="P61"/>
      <c r="Q61"/>
      <c r="R61"/>
      <c r="S61"/>
    </row>
    <row r="62" spans="1:19">
      <c r="A62" s="88" t="s">
        <v>411</v>
      </c>
      <c r="B62" s="88" t="s">
        <v>500</v>
      </c>
      <c r="C62" s="88">
        <v>0.22</v>
      </c>
      <c r="D62" s="88">
        <v>0.70399999999999996</v>
      </c>
      <c r="E62" s="88">
        <v>0.78700000000000003</v>
      </c>
      <c r="F62" s="88">
        <v>40.57</v>
      </c>
      <c r="G62" s="88">
        <v>270</v>
      </c>
      <c r="H62" s="88">
        <v>90</v>
      </c>
      <c r="I62" s="88" t="s">
        <v>394</v>
      </c>
      <c r="J62"/>
      <c r="K62"/>
      <c r="L62"/>
      <c r="M62"/>
      <c r="N62"/>
      <c r="O62"/>
      <c r="P62"/>
      <c r="Q62"/>
      <c r="R62"/>
      <c r="S62"/>
    </row>
    <row r="63" spans="1:19">
      <c r="A63" s="88" t="s">
        <v>384</v>
      </c>
      <c r="B63" s="88" t="s">
        <v>500</v>
      </c>
      <c r="C63" s="88">
        <v>0.22</v>
      </c>
      <c r="D63" s="88">
        <v>0.70399999999999996</v>
      </c>
      <c r="E63" s="88">
        <v>0.78700000000000003</v>
      </c>
      <c r="F63" s="88">
        <v>136.91999999999999</v>
      </c>
      <c r="G63" s="88">
        <v>180</v>
      </c>
      <c r="H63" s="88">
        <v>90</v>
      </c>
      <c r="I63" s="88" t="s">
        <v>385</v>
      </c>
      <c r="J63"/>
      <c r="K63"/>
      <c r="L63"/>
      <c r="M63"/>
      <c r="N63"/>
      <c r="O63"/>
      <c r="P63"/>
      <c r="Q63"/>
      <c r="R63"/>
      <c r="S63"/>
    </row>
    <row r="64" spans="1:19">
      <c r="A64" s="88" t="s">
        <v>386</v>
      </c>
      <c r="B64" s="88" t="s">
        <v>499</v>
      </c>
      <c r="C64" s="88">
        <v>0.3</v>
      </c>
      <c r="D64" s="88">
        <v>1.8620000000000001</v>
      </c>
      <c r="E64" s="88">
        <v>3.4009999999999998</v>
      </c>
      <c r="F64" s="88">
        <v>207.34</v>
      </c>
      <c r="G64" s="88">
        <v>180</v>
      </c>
      <c r="H64" s="88">
        <v>180</v>
      </c>
      <c r="I64" s="88"/>
      <c r="J64"/>
      <c r="K64"/>
      <c r="L64"/>
      <c r="M64"/>
      <c r="N64"/>
      <c r="O64"/>
      <c r="P64"/>
      <c r="Q64"/>
      <c r="R64"/>
      <c r="S64"/>
    </row>
    <row r="65" spans="1:19">
      <c r="A65" s="88" t="s">
        <v>387</v>
      </c>
      <c r="B65" s="88" t="s">
        <v>500</v>
      </c>
      <c r="C65" s="88">
        <v>0.22</v>
      </c>
      <c r="D65" s="88">
        <v>0.70399999999999996</v>
      </c>
      <c r="E65" s="88">
        <v>0.78700000000000003</v>
      </c>
      <c r="F65" s="88">
        <v>91.28</v>
      </c>
      <c r="G65" s="88">
        <v>90</v>
      </c>
      <c r="H65" s="88">
        <v>90</v>
      </c>
      <c r="I65" s="88" t="s">
        <v>388</v>
      </c>
      <c r="J65"/>
      <c r="K65"/>
      <c r="L65"/>
      <c r="M65"/>
      <c r="N65"/>
      <c r="O65"/>
      <c r="P65"/>
      <c r="Q65"/>
      <c r="R65"/>
      <c r="S65"/>
    </row>
    <row r="66" spans="1:19">
      <c r="A66" s="88" t="s">
        <v>389</v>
      </c>
      <c r="B66" s="88" t="s">
        <v>499</v>
      </c>
      <c r="C66" s="88">
        <v>0.3</v>
      </c>
      <c r="D66" s="88">
        <v>1.8620000000000001</v>
      </c>
      <c r="E66" s="88">
        <v>3.4009999999999998</v>
      </c>
      <c r="F66" s="88">
        <v>131.26</v>
      </c>
      <c r="G66" s="88">
        <v>90</v>
      </c>
      <c r="H66" s="88">
        <v>180</v>
      </c>
      <c r="I66" s="88"/>
      <c r="J66"/>
      <c r="K66"/>
      <c r="L66"/>
      <c r="M66"/>
      <c r="N66"/>
      <c r="O66"/>
      <c r="P66"/>
      <c r="Q66"/>
      <c r="R66"/>
      <c r="S66"/>
    </row>
    <row r="67" spans="1:19">
      <c r="A67" s="88" t="s">
        <v>390</v>
      </c>
      <c r="B67" s="88" t="s">
        <v>500</v>
      </c>
      <c r="C67" s="88">
        <v>0.22</v>
      </c>
      <c r="D67" s="88">
        <v>0.70399999999999996</v>
      </c>
      <c r="E67" s="88">
        <v>0.78700000000000003</v>
      </c>
      <c r="F67" s="88">
        <v>136.91999999999999</v>
      </c>
      <c r="G67" s="88">
        <v>0</v>
      </c>
      <c r="H67" s="88">
        <v>90</v>
      </c>
      <c r="I67" s="88" t="s">
        <v>391</v>
      </c>
      <c r="J67"/>
      <c r="K67"/>
      <c r="L67"/>
      <c r="M67"/>
      <c r="N67"/>
      <c r="O67"/>
      <c r="P67"/>
      <c r="Q67"/>
      <c r="R67"/>
      <c r="S67"/>
    </row>
    <row r="68" spans="1:19">
      <c r="A68" s="88" t="s">
        <v>392</v>
      </c>
      <c r="B68" s="88" t="s">
        <v>499</v>
      </c>
      <c r="C68" s="88">
        <v>0.3</v>
      </c>
      <c r="D68" s="88">
        <v>1.8620000000000001</v>
      </c>
      <c r="E68" s="88">
        <v>3.4009999999999998</v>
      </c>
      <c r="F68" s="88">
        <v>207.34</v>
      </c>
      <c r="G68" s="88">
        <v>0</v>
      </c>
      <c r="H68" s="88">
        <v>180</v>
      </c>
      <c r="I68" s="88"/>
      <c r="J68"/>
      <c r="K68"/>
      <c r="L68"/>
      <c r="M68"/>
      <c r="N68"/>
      <c r="O68"/>
      <c r="P68"/>
      <c r="Q68"/>
      <c r="R68"/>
      <c r="S68"/>
    </row>
    <row r="69" spans="1:19">
      <c r="A69" s="88" t="s">
        <v>393</v>
      </c>
      <c r="B69" s="88" t="s">
        <v>500</v>
      </c>
      <c r="C69" s="88">
        <v>0.22</v>
      </c>
      <c r="D69" s="88">
        <v>0.70399999999999996</v>
      </c>
      <c r="E69" s="88">
        <v>0.78700000000000003</v>
      </c>
      <c r="F69" s="88">
        <v>91.28</v>
      </c>
      <c r="G69" s="88">
        <v>270</v>
      </c>
      <c r="H69" s="88">
        <v>90</v>
      </c>
      <c r="I69" s="88" t="s">
        <v>394</v>
      </c>
      <c r="J69"/>
      <c r="K69"/>
      <c r="L69"/>
      <c r="M69"/>
      <c r="N69"/>
      <c r="O69"/>
      <c r="P69"/>
      <c r="Q69"/>
      <c r="R69"/>
      <c r="S69"/>
    </row>
    <row r="70" spans="1:19">
      <c r="A70" s="88" t="s">
        <v>395</v>
      </c>
      <c r="B70" s="88" t="s">
        <v>499</v>
      </c>
      <c r="C70" s="88">
        <v>0.3</v>
      </c>
      <c r="D70" s="88">
        <v>1.8620000000000001</v>
      </c>
      <c r="E70" s="88">
        <v>3.4009999999999998</v>
      </c>
      <c r="F70" s="88">
        <v>131.25</v>
      </c>
      <c r="G70" s="88">
        <v>270</v>
      </c>
      <c r="H70" s="88">
        <v>180</v>
      </c>
      <c r="I70" s="88"/>
      <c r="J70"/>
      <c r="K70"/>
      <c r="L70"/>
      <c r="M70"/>
      <c r="N70"/>
      <c r="O70"/>
      <c r="P70"/>
      <c r="Q70"/>
      <c r="R70"/>
      <c r="S70"/>
    </row>
    <row r="71" spans="1:19">
      <c r="A71" s="88" t="s">
        <v>396</v>
      </c>
      <c r="B71" s="88" t="s">
        <v>500</v>
      </c>
      <c r="C71" s="88">
        <v>0.22</v>
      </c>
      <c r="D71" s="88">
        <v>0.70399999999999996</v>
      </c>
      <c r="E71" s="88">
        <v>0.78700000000000003</v>
      </c>
      <c r="F71" s="88">
        <v>136.91999999999999</v>
      </c>
      <c r="G71" s="88">
        <v>180</v>
      </c>
      <c r="H71" s="88">
        <v>90</v>
      </c>
      <c r="I71" s="88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88" t="s">
        <v>397</v>
      </c>
      <c r="B72" s="88" t="s">
        <v>500</v>
      </c>
      <c r="C72" s="88">
        <v>0.22</v>
      </c>
      <c r="D72" s="88">
        <v>0.70399999999999996</v>
      </c>
      <c r="E72" s="88">
        <v>0.78700000000000003</v>
      </c>
      <c r="F72" s="88">
        <v>91.28</v>
      </c>
      <c r="G72" s="88">
        <v>90</v>
      </c>
      <c r="H72" s="88">
        <v>90</v>
      </c>
      <c r="I72" s="88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8" t="s">
        <v>398</v>
      </c>
      <c r="B73" s="88" t="s">
        <v>500</v>
      </c>
      <c r="C73" s="88">
        <v>0.22</v>
      </c>
      <c r="D73" s="88">
        <v>0.70399999999999996</v>
      </c>
      <c r="E73" s="88">
        <v>0.78700000000000003</v>
      </c>
      <c r="F73" s="88">
        <v>136.91999999999999</v>
      </c>
      <c r="G73" s="88">
        <v>0</v>
      </c>
      <c r="H73" s="88">
        <v>90</v>
      </c>
      <c r="I73" s="88" t="s">
        <v>391</v>
      </c>
      <c r="J73"/>
      <c r="K73"/>
      <c r="L73"/>
      <c r="M73"/>
      <c r="N73"/>
      <c r="O73"/>
      <c r="P73"/>
      <c r="Q73"/>
      <c r="R73"/>
      <c r="S73"/>
    </row>
    <row r="74" spans="1:19">
      <c r="A74" s="88" t="s">
        <v>399</v>
      </c>
      <c r="B74" s="88" t="s">
        <v>500</v>
      </c>
      <c r="C74" s="88">
        <v>0.22</v>
      </c>
      <c r="D74" s="88">
        <v>0.70399999999999996</v>
      </c>
      <c r="E74" s="88">
        <v>0.78700000000000003</v>
      </c>
      <c r="F74" s="88">
        <v>91.28</v>
      </c>
      <c r="G74" s="88">
        <v>270</v>
      </c>
      <c r="H74" s="88">
        <v>90</v>
      </c>
      <c r="I74" s="88" t="s">
        <v>394</v>
      </c>
      <c r="J74"/>
      <c r="K74"/>
      <c r="L74"/>
      <c r="M74"/>
      <c r="N74"/>
      <c r="O74"/>
      <c r="P74"/>
      <c r="Q74"/>
      <c r="R74"/>
      <c r="S74"/>
    </row>
    <row r="75" spans="1:19">
      <c r="A75" s="88" t="s">
        <v>400</v>
      </c>
      <c r="B75" s="88" t="s">
        <v>500</v>
      </c>
      <c r="C75" s="88">
        <v>0.22</v>
      </c>
      <c r="D75" s="88">
        <v>0.70399999999999996</v>
      </c>
      <c r="E75" s="88">
        <v>0.78700000000000003</v>
      </c>
      <c r="F75" s="88">
        <v>136.91999999999999</v>
      </c>
      <c r="G75" s="88">
        <v>180</v>
      </c>
      <c r="H75" s="88">
        <v>90</v>
      </c>
      <c r="I75" s="88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88" t="s">
        <v>401</v>
      </c>
      <c r="B76" s="88" t="s">
        <v>500</v>
      </c>
      <c r="C76" s="88">
        <v>0.22</v>
      </c>
      <c r="D76" s="88">
        <v>0.70399999999999996</v>
      </c>
      <c r="E76" s="88">
        <v>0.78700000000000003</v>
      </c>
      <c r="F76" s="88">
        <v>91.28</v>
      </c>
      <c r="G76" s="88">
        <v>90</v>
      </c>
      <c r="H76" s="88">
        <v>90</v>
      </c>
      <c r="I76" s="88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8" t="s">
        <v>402</v>
      </c>
      <c r="B77" s="88" t="s">
        <v>500</v>
      </c>
      <c r="C77" s="88">
        <v>0.22</v>
      </c>
      <c r="D77" s="88">
        <v>0.70399999999999996</v>
      </c>
      <c r="E77" s="88">
        <v>0.78700000000000003</v>
      </c>
      <c r="F77" s="88">
        <v>136.91999999999999</v>
      </c>
      <c r="G77" s="88">
        <v>0</v>
      </c>
      <c r="H77" s="88">
        <v>90</v>
      </c>
      <c r="I77" s="88" t="s">
        <v>391</v>
      </c>
      <c r="J77"/>
      <c r="K77"/>
      <c r="L77"/>
      <c r="M77"/>
      <c r="N77"/>
      <c r="O77"/>
      <c r="P77"/>
      <c r="Q77"/>
      <c r="R77"/>
      <c r="S77"/>
    </row>
    <row r="78" spans="1:19">
      <c r="A78" s="88" t="s">
        <v>403</v>
      </c>
      <c r="B78" s="88" t="s">
        <v>500</v>
      </c>
      <c r="C78" s="88">
        <v>0.22</v>
      </c>
      <c r="D78" s="88">
        <v>0.70399999999999996</v>
      </c>
      <c r="E78" s="88">
        <v>0.78700000000000003</v>
      </c>
      <c r="F78" s="88">
        <v>91.28</v>
      </c>
      <c r="G78" s="88">
        <v>270</v>
      </c>
      <c r="H78" s="88">
        <v>90</v>
      </c>
      <c r="I78" s="88" t="s">
        <v>394</v>
      </c>
      <c r="J78"/>
      <c r="K78"/>
      <c r="L78"/>
      <c r="M78"/>
      <c r="N78"/>
      <c r="O78"/>
      <c r="P78"/>
      <c r="Q78"/>
      <c r="R78"/>
      <c r="S78"/>
    </row>
    <row r="79" spans="1:19">
      <c r="A79" s="88" t="s">
        <v>413</v>
      </c>
      <c r="B79" s="88" t="s">
        <v>500</v>
      </c>
      <c r="C79" s="88">
        <v>0.22</v>
      </c>
      <c r="D79" s="88">
        <v>0.70399999999999996</v>
      </c>
      <c r="E79" s="88">
        <v>0.78700000000000003</v>
      </c>
      <c r="F79" s="88">
        <v>40.57</v>
      </c>
      <c r="G79" s="88">
        <v>90</v>
      </c>
      <c r="H79" s="88">
        <v>90</v>
      </c>
      <c r="I79" s="88" t="s">
        <v>388</v>
      </c>
      <c r="J79"/>
      <c r="K79"/>
      <c r="L79"/>
      <c r="M79"/>
      <c r="N79"/>
      <c r="O79"/>
      <c r="P79"/>
      <c r="Q79"/>
      <c r="R79"/>
      <c r="S79"/>
    </row>
    <row r="80" spans="1:19">
      <c r="A80" s="88" t="s">
        <v>412</v>
      </c>
      <c r="B80" s="88" t="s">
        <v>500</v>
      </c>
      <c r="C80" s="88">
        <v>0.22</v>
      </c>
      <c r="D80" s="88">
        <v>0.70399999999999996</v>
      </c>
      <c r="E80" s="88">
        <v>0.78700000000000003</v>
      </c>
      <c r="F80" s="88">
        <v>60.85</v>
      </c>
      <c r="G80" s="88">
        <v>0</v>
      </c>
      <c r="H80" s="88">
        <v>90</v>
      </c>
      <c r="I80" s="88" t="s">
        <v>391</v>
      </c>
      <c r="J80"/>
      <c r="K80"/>
      <c r="L80"/>
      <c r="M80"/>
      <c r="N80"/>
      <c r="O80"/>
      <c r="P80"/>
      <c r="Q80"/>
      <c r="R80"/>
      <c r="S80"/>
    </row>
    <row r="81" spans="1:19">
      <c r="A81" s="88" t="s">
        <v>414</v>
      </c>
      <c r="B81" s="88" t="s">
        <v>500</v>
      </c>
      <c r="C81" s="88">
        <v>0.22</v>
      </c>
      <c r="D81" s="88">
        <v>0.70399999999999996</v>
      </c>
      <c r="E81" s="88">
        <v>0.78700000000000003</v>
      </c>
      <c r="F81" s="88">
        <v>60.85</v>
      </c>
      <c r="G81" s="88">
        <v>180</v>
      </c>
      <c r="H81" s="88">
        <v>90</v>
      </c>
      <c r="I81" s="88" t="s">
        <v>385</v>
      </c>
      <c r="J81"/>
      <c r="K81"/>
      <c r="L81"/>
      <c r="M81"/>
      <c r="N81"/>
      <c r="O81"/>
      <c r="P81"/>
      <c r="Q81"/>
      <c r="R81"/>
      <c r="S81"/>
    </row>
    <row r="82" spans="1:19">
      <c r="A82" s="88" t="s">
        <v>415</v>
      </c>
      <c r="B82" s="88" t="s">
        <v>500</v>
      </c>
      <c r="C82" s="88">
        <v>0.22</v>
      </c>
      <c r="D82" s="88">
        <v>0.70399999999999996</v>
      </c>
      <c r="E82" s="88">
        <v>0.78700000000000003</v>
      </c>
      <c r="F82" s="88">
        <v>40.57</v>
      </c>
      <c r="G82" s="88">
        <v>270</v>
      </c>
      <c r="H82" s="88">
        <v>90</v>
      </c>
      <c r="I82" s="88" t="s">
        <v>394</v>
      </c>
      <c r="J82"/>
      <c r="K82"/>
      <c r="L82"/>
      <c r="M82"/>
      <c r="N82"/>
      <c r="O82"/>
      <c r="P82"/>
      <c r="Q82"/>
      <c r="R82"/>
      <c r="S82"/>
    </row>
    <row r="83" spans="1:19">
      <c r="A83" s="88" t="s">
        <v>416</v>
      </c>
      <c r="B83" s="88" t="s">
        <v>501</v>
      </c>
      <c r="C83" s="88">
        <v>0.3</v>
      </c>
      <c r="D83" s="88">
        <v>0.35799999999999998</v>
      </c>
      <c r="E83" s="88">
        <v>0.38400000000000001</v>
      </c>
      <c r="F83" s="88">
        <v>1660.73</v>
      </c>
      <c r="G83" s="88">
        <v>0</v>
      </c>
      <c r="H83" s="88">
        <v>0</v>
      </c>
      <c r="I83" s="88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8" t="s">
        <v>50</v>
      </c>
      <c r="C85" s="88" t="s">
        <v>417</v>
      </c>
      <c r="D85" s="88" t="s">
        <v>418</v>
      </c>
      <c r="E85" s="88" t="s">
        <v>419</v>
      </c>
      <c r="F85" s="88" t="s">
        <v>44</v>
      </c>
      <c r="G85" s="88" t="s">
        <v>420</v>
      </c>
      <c r="H85" s="88" t="s">
        <v>421</v>
      </c>
      <c r="I85" s="88" t="s">
        <v>422</v>
      </c>
      <c r="J85" s="88" t="s">
        <v>380</v>
      </c>
      <c r="K85" s="88" t="s">
        <v>382</v>
      </c>
      <c r="L85"/>
      <c r="M85"/>
      <c r="N85"/>
      <c r="O85"/>
      <c r="P85"/>
      <c r="Q85"/>
      <c r="R85"/>
      <c r="S85"/>
    </row>
    <row r="86" spans="1:19">
      <c r="A86" s="88" t="s">
        <v>423</v>
      </c>
      <c r="B86" s="88" t="s">
        <v>502</v>
      </c>
      <c r="C86" s="88">
        <v>65.28</v>
      </c>
      <c r="D86" s="88">
        <v>65.28</v>
      </c>
      <c r="E86" s="88">
        <v>3.2410000000000001</v>
      </c>
      <c r="F86" s="88">
        <v>0.252</v>
      </c>
      <c r="G86" s="88">
        <v>0.16200000000000001</v>
      </c>
      <c r="H86" s="88" t="s">
        <v>65</v>
      </c>
      <c r="I86" s="88" t="s">
        <v>384</v>
      </c>
      <c r="J86" s="88">
        <v>180</v>
      </c>
      <c r="K86" s="88" t="s">
        <v>385</v>
      </c>
      <c r="L86"/>
      <c r="M86"/>
      <c r="N86"/>
      <c r="O86"/>
      <c r="P86"/>
      <c r="Q86"/>
      <c r="R86"/>
      <c r="S86"/>
    </row>
    <row r="87" spans="1:19">
      <c r="A87" s="88" t="s">
        <v>424</v>
      </c>
      <c r="B87" s="88" t="s">
        <v>502</v>
      </c>
      <c r="C87" s="88">
        <v>43.52</v>
      </c>
      <c r="D87" s="88">
        <v>43.52</v>
      </c>
      <c r="E87" s="88">
        <v>3.2410000000000001</v>
      </c>
      <c r="F87" s="88">
        <v>0.252</v>
      </c>
      <c r="G87" s="88">
        <v>0.16200000000000001</v>
      </c>
      <c r="H87" s="88" t="s">
        <v>65</v>
      </c>
      <c r="I87" s="88" t="s">
        <v>387</v>
      </c>
      <c r="J87" s="88">
        <v>90</v>
      </c>
      <c r="K87" s="88" t="s">
        <v>388</v>
      </c>
      <c r="L87"/>
      <c r="M87"/>
      <c r="N87"/>
      <c r="O87"/>
      <c r="P87"/>
      <c r="Q87"/>
      <c r="R87"/>
      <c r="S87"/>
    </row>
    <row r="88" spans="1:19">
      <c r="A88" s="88" t="s">
        <v>425</v>
      </c>
      <c r="B88" s="88" t="s">
        <v>502</v>
      </c>
      <c r="C88" s="88">
        <v>65.28</v>
      </c>
      <c r="D88" s="88">
        <v>65.28</v>
      </c>
      <c r="E88" s="88">
        <v>3.2410000000000001</v>
      </c>
      <c r="F88" s="88">
        <v>0.252</v>
      </c>
      <c r="G88" s="88">
        <v>0.16200000000000001</v>
      </c>
      <c r="H88" s="88" t="s">
        <v>65</v>
      </c>
      <c r="I88" s="88" t="s">
        <v>390</v>
      </c>
      <c r="J88" s="88">
        <v>0</v>
      </c>
      <c r="K88" s="88" t="s">
        <v>391</v>
      </c>
      <c r="L88"/>
      <c r="M88"/>
      <c r="N88"/>
      <c r="O88"/>
      <c r="P88"/>
      <c r="Q88"/>
      <c r="R88"/>
      <c r="S88"/>
    </row>
    <row r="89" spans="1:19">
      <c r="A89" s="88" t="s">
        <v>426</v>
      </c>
      <c r="B89" s="88" t="s">
        <v>502</v>
      </c>
      <c r="C89" s="88">
        <v>43.52</v>
      </c>
      <c r="D89" s="88">
        <v>43.52</v>
      </c>
      <c r="E89" s="88">
        <v>3.2410000000000001</v>
      </c>
      <c r="F89" s="88">
        <v>0.252</v>
      </c>
      <c r="G89" s="88">
        <v>0.16200000000000001</v>
      </c>
      <c r="H89" s="88" t="s">
        <v>65</v>
      </c>
      <c r="I89" s="88" t="s">
        <v>393</v>
      </c>
      <c r="J89" s="88">
        <v>270</v>
      </c>
      <c r="K89" s="88" t="s">
        <v>394</v>
      </c>
      <c r="L89"/>
      <c r="M89"/>
      <c r="N89"/>
      <c r="O89"/>
      <c r="P89"/>
      <c r="Q89"/>
      <c r="R89"/>
      <c r="S89"/>
    </row>
    <row r="90" spans="1:19">
      <c r="A90" s="88" t="s">
        <v>427</v>
      </c>
      <c r="B90" s="88" t="s">
        <v>502</v>
      </c>
      <c r="C90" s="88">
        <v>65.28</v>
      </c>
      <c r="D90" s="88">
        <v>65.28</v>
      </c>
      <c r="E90" s="88">
        <v>3.2410000000000001</v>
      </c>
      <c r="F90" s="88">
        <v>0.252</v>
      </c>
      <c r="G90" s="88">
        <v>0.16200000000000001</v>
      </c>
      <c r="H90" s="88" t="s">
        <v>65</v>
      </c>
      <c r="I90" s="88" t="s">
        <v>396</v>
      </c>
      <c r="J90" s="88">
        <v>180</v>
      </c>
      <c r="K90" s="88" t="s">
        <v>385</v>
      </c>
      <c r="L90"/>
      <c r="M90"/>
      <c r="N90"/>
      <c r="O90"/>
      <c r="P90"/>
      <c r="Q90"/>
      <c r="R90"/>
      <c r="S90"/>
    </row>
    <row r="91" spans="1:19">
      <c r="A91" s="88" t="s">
        <v>428</v>
      </c>
      <c r="B91" s="88" t="s">
        <v>502</v>
      </c>
      <c r="C91" s="88">
        <v>43.52</v>
      </c>
      <c r="D91" s="88">
        <v>43.52</v>
      </c>
      <c r="E91" s="88">
        <v>3.2410000000000001</v>
      </c>
      <c r="F91" s="88">
        <v>0.252</v>
      </c>
      <c r="G91" s="88">
        <v>0.16200000000000001</v>
      </c>
      <c r="H91" s="88" t="s">
        <v>65</v>
      </c>
      <c r="I91" s="88" t="s">
        <v>397</v>
      </c>
      <c r="J91" s="88">
        <v>90</v>
      </c>
      <c r="K91" s="88" t="s">
        <v>388</v>
      </c>
      <c r="L91"/>
      <c r="M91"/>
      <c r="N91"/>
      <c r="O91"/>
      <c r="P91"/>
      <c r="Q91"/>
      <c r="R91"/>
      <c r="S91"/>
    </row>
    <row r="92" spans="1:19">
      <c r="A92" s="88" t="s">
        <v>429</v>
      </c>
      <c r="B92" s="88" t="s">
        <v>502</v>
      </c>
      <c r="C92" s="88">
        <v>65.28</v>
      </c>
      <c r="D92" s="88">
        <v>65.28</v>
      </c>
      <c r="E92" s="88">
        <v>3.2410000000000001</v>
      </c>
      <c r="F92" s="88">
        <v>0.252</v>
      </c>
      <c r="G92" s="88">
        <v>0.16200000000000001</v>
      </c>
      <c r="H92" s="88" t="s">
        <v>65</v>
      </c>
      <c r="I92" s="88" t="s">
        <v>398</v>
      </c>
      <c r="J92" s="88">
        <v>0</v>
      </c>
      <c r="K92" s="88" t="s">
        <v>391</v>
      </c>
      <c r="L92"/>
      <c r="M92"/>
      <c r="N92"/>
      <c r="O92"/>
      <c r="P92"/>
      <c r="Q92"/>
      <c r="R92"/>
      <c r="S92"/>
    </row>
    <row r="93" spans="1:19">
      <c r="A93" s="88" t="s">
        <v>430</v>
      </c>
      <c r="B93" s="88" t="s">
        <v>502</v>
      </c>
      <c r="C93" s="88">
        <v>43.52</v>
      </c>
      <c r="D93" s="88">
        <v>43.52</v>
      </c>
      <c r="E93" s="88">
        <v>3.2410000000000001</v>
      </c>
      <c r="F93" s="88">
        <v>0.252</v>
      </c>
      <c r="G93" s="88">
        <v>0.16200000000000001</v>
      </c>
      <c r="H93" s="88" t="s">
        <v>65</v>
      </c>
      <c r="I93" s="88" t="s">
        <v>399</v>
      </c>
      <c r="J93" s="88">
        <v>270</v>
      </c>
      <c r="K93" s="88" t="s">
        <v>394</v>
      </c>
      <c r="L93"/>
      <c r="M93"/>
      <c r="N93"/>
      <c r="O93"/>
      <c r="P93"/>
      <c r="Q93"/>
      <c r="R93"/>
      <c r="S93"/>
    </row>
    <row r="94" spans="1:19">
      <c r="A94" s="88" t="s">
        <v>431</v>
      </c>
      <c r="B94" s="88" t="s">
        <v>502</v>
      </c>
      <c r="C94" s="88">
        <v>65.28</v>
      </c>
      <c r="D94" s="88">
        <v>65.28</v>
      </c>
      <c r="E94" s="88">
        <v>3.2410000000000001</v>
      </c>
      <c r="F94" s="88">
        <v>0.252</v>
      </c>
      <c r="G94" s="88">
        <v>0.16200000000000001</v>
      </c>
      <c r="H94" s="88" t="s">
        <v>65</v>
      </c>
      <c r="I94" s="88" t="s">
        <v>400</v>
      </c>
      <c r="J94" s="88">
        <v>180</v>
      </c>
      <c r="K94" s="88" t="s">
        <v>385</v>
      </c>
      <c r="L94"/>
      <c r="M94"/>
      <c r="N94"/>
      <c r="O94"/>
      <c r="P94"/>
      <c r="Q94"/>
      <c r="R94"/>
      <c r="S94"/>
    </row>
    <row r="95" spans="1:19">
      <c r="A95" s="88" t="s">
        <v>432</v>
      </c>
      <c r="B95" s="88" t="s">
        <v>502</v>
      </c>
      <c r="C95" s="88">
        <v>43.52</v>
      </c>
      <c r="D95" s="88">
        <v>43.52</v>
      </c>
      <c r="E95" s="88">
        <v>3.2410000000000001</v>
      </c>
      <c r="F95" s="88">
        <v>0.252</v>
      </c>
      <c r="G95" s="88">
        <v>0.16200000000000001</v>
      </c>
      <c r="H95" s="88" t="s">
        <v>65</v>
      </c>
      <c r="I95" s="88" t="s">
        <v>401</v>
      </c>
      <c r="J95" s="88">
        <v>90</v>
      </c>
      <c r="K95" s="88" t="s">
        <v>388</v>
      </c>
      <c r="L95"/>
      <c r="M95"/>
      <c r="N95"/>
      <c r="O95"/>
      <c r="P95"/>
      <c r="Q95"/>
      <c r="R95"/>
      <c r="S95"/>
    </row>
    <row r="96" spans="1:19">
      <c r="A96" s="88" t="s">
        <v>433</v>
      </c>
      <c r="B96" s="88" t="s">
        <v>502</v>
      </c>
      <c r="C96" s="88">
        <v>65.28</v>
      </c>
      <c r="D96" s="88">
        <v>65.28</v>
      </c>
      <c r="E96" s="88">
        <v>3.2410000000000001</v>
      </c>
      <c r="F96" s="88">
        <v>0.252</v>
      </c>
      <c r="G96" s="88">
        <v>0.16200000000000001</v>
      </c>
      <c r="H96" s="88" t="s">
        <v>65</v>
      </c>
      <c r="I96" s="88" t="s">
        <v>402</v>
      </c>
      <c r="J96" s="88">
        <v>0</v>
      </c>
      <c r="K96" s="88" t="s">
        <v>391</v>
      </c>
      <c r="L96"/>
      <c r="M96"/>
      <c r="N96"/>
      <c r="O96"/>
      <c r="P96"/>
      <c r="Q96"/>
      <c r="R96"/>
      <c r="S96"/>
    </row>
    <row r="97" spans="1:19">
      <c r="A97" s="88" t="s">
        <v>434</v>
      </c>
      <c r="B97" s="88" t="s">
        <v>502</v>
      </c>
      <c r="C97" s="88">
        <v>43.52</v>
      </c>
      <c r="D97" s="88">
        <v>43.52</v>
      </c>
      <c r="E97" s="88">
        <v>3.2410000000000001</v>
      </c>
      <c r="F97" s="88">
        <v>0.252</v>
      </c>
      <c r="G97" s="88">
        <v>0.16200000000000001</v>
      </c>
      <c r="H97" s="88" t="s">
        <v>65</v>
      </c>
      <c r="I97" s="88" t="s">
        <v>403</v>
      </c>
      <c r="J97" s="88">
        <v>270</v>
      </c>
      <c r="K97" s="88" t="s">
        <v>394</v>
      </c>
      <c r="L97"/>
      <c r="M97"/>
      <c r="N97"/>
      <c r="O97"/>
      <c r="P97"/>
      <c r="Q97"/>
      <c r="R97"/>
      <c r="S97"/>
    </row>
    <row r="98" spans="1:19">
      <c r="A98" s="88" t="s">
        <v>435</v>
      </c>
      <c r="B98" s="88"/>
      <c r="C98" s="88"/>
      <c r="D98" s="88">
        <v>652.83000000000004</v>
      </c>
      <c r="E98" s="88">
        <v>3.24</v>
      </c>
      <c r="F98" s="88">
        <v>0.252</v>
      </c>
      <c r="G98" s="88">
        <v>0.16200000000000001</v>
      </c>
      <c r="H98" s="88"/>
      <c r="I98" s="88"/>
      <c r="J98" s="88"/>
      <c r="K98" s="88"/>
      <c r="L98"/>
      <c r="M98"/>
      <c r="N98"/>
      <c r="O98"/>
      <c r="P98"/>
      <c r="Q98"/>
      <c r="R98"/>
      <c r="S98"/>
    </row>
    <row r="99" spans="1:19">
      <c r="A99" s="88" t="s">
        <v>436</v>
      </c>
      <c r="B99" s="88"/>
      <c r="C99" s="88"/>
      <c r="D99" s="88">
        <v>195.85</v>
      </c>
      <c r="E99" s="88">
        <v>3.24</v>
      </c>
      <c r="F99" s="88">
        <v>0.252</v>
      </c>
      <c r="G99" s="88">
        <v>0.16200000000000001</v>
      </c>
      <c r="H99" s="88"/>
      <c r="I99" s="88"/>
      <c r="J99" s="88"/>
      <c r="K99" s="88"/>
      <c r="L99"/>
      <c r="M99"/>
      <c r="N99"/>
      <c r="O99"/>
      <c r="P99"/>
      <c r="Q99"/>
      <c r="R99"/>
      <c r="S99"/>
    </row>
    <row r="100" spans="1:19">
      <c r="A100" s="88" t="s">
        <v>437</v>
      </c>
      <c r="B100" s="88"/>
      <c r="C100" s="88"/>
      <c r="D100" s="88">
        <v>456.98</v>
      </c>
      <c r="E100" s="88">
        <v>3.24</v>
      </c>
      <c r="F100" s="88">
        <v>0.252</v>
      </c>
      <c r="G100" s="88">
        <v>0.16200000000000001</v>
      </c>
      <c r="H100" s="88"/>
      <c r="I100" s="88"/>
      <c r="J100" s="88"/>
      <c r="K100" s="88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1"/>
      <c r="B102" s="88" t="s">
        <v>116</v>
      </c>
      <c r="C102" s="88" t="s">
        <v>438</v>
      </c>
      <c r="D102" s="88" t="s">
        <v>439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8" t="s">
        <v>440</v>
      </c>
      <c r="B103" s="88" t="s">
        <v>441</v>
      </c>
      <c r="C103" s="88">
        <v>235424.12</v>
      </c>
      <c r="D103" s="88">
        <v>0.75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1"/>
      <c r="B105" s="88" t="s">
        <v>116</v>
      </c>
      <c r="C105" s="88" t="s">
        <v>442</v>
      </c>
      <c r="D105" s="88" t="s">
        <v>443</v>
      </c>
      <c r="E105" s="88" t="s">
        <v>444</v>
      </c>
      <c r="F105" s="88" t="s">
        <v>445</v>
      </c>
      <c r="G105" s="88" t="s">
        <v>439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8" t="s">
        <v>446</v>
      </c>
      <c r="B106" s="88" t="s">
        <v>447</v>
      </c>
      <c r="C106" s="88">
        <v>100808.91</v>
      </c>
      <c r="D106" s="88">
        <v>78078.5</v>
      </c>
      <c r="E106" s="88">
        <v>22730.42</v>
      </c>
      <c r="F106" s="88">
        <v>0.77</v>
      </c>
      <c r="G106" s="88">
        <v>3.99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8" t="s">
        <v>448</v>
      </c>
      <c r="B107" s="88" t="s">
        <v>447</v>
      </c>
      <c r="C107" s="88">
        <v>120839.94</v>
      </c>
      <c r="D107" s="88">
        <v>96509.45</v>
      </c>
      <c r="E107" s="88">
        <v>24330.49</v>
      </c>
      <c r="F107" s="88">
        <v>0.8</v>
      </c>
      <c r="G107" s="88">
        <v>4.1399999999999997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8" t="s">
        <v>449</v>
      </c>
      <c r="B108" s="88" t="s">
        <v>447</v>
      </c>
      <c r="C108" s="88">
        <v>128851.16</v>
      </c>
      <c r="D108" s="88">
        <v>102907.65</v>
      </c>
      <c r="E108" s="88">
        <v>25943.5</v>
      </c>
      <c r="F108" s="88">
        <v>0.8</v>
      </c>
      <c r="G108" s="88">
        <v>4.1399999999999997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1"/>
      <c r="B110" s="88" t="s">
        <v>116</v>
      </c>
      <c r="C110" s="88" t="s">
        <v>442</v>
      </c>
      <c r="D110" s="88" t="s">
        <v>439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8" t="s">
        <v>450</v>
      </c>
      <c r="B111" s="88" t="s">
        <v>451</v>
      </c>
      <c r="C111" s="88">
        <v>33789.11</v>
      </c>
      <c r="D111" s="88" t="s">
        <v>452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8" t="s">
        <v>457</v>
      </c>
      <c r="B112" s="88" t="s">
        <v>451</v>
      </c>
      <c r="C112" s="88">
        <v>41106.71</v>
      </c>
      <c r="D112" s="88" t="s">
        <v>452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8" t="s">
        <v>462</v>
      </c>
      <c r="B113" s="88" t="s">
        <v>451</v>
      </c>
      <c r="C113" s="88">
        <v>42373.26</v>
      </c>
      <c r="D113" s="88" t="s">
        <v>452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8" t="s">
        <v>453</v>
      </c>
      <c r="B114" s="88" t="s">
        <v>451</v>
      </c>
      <c r="C114" s="88">
        <v>7070.19</v>
      </c>
      <c r="D114" s="88" t="s">
        <v>452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8" t="s">
        <v>454</v>
      </c>
      <c r="B115" s="88" t="s">
        <v>451</v>
      </c>
      <c r="C115" s="88">
        <v>7623.6</v>
      </c>
      <c r="D115" s="88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8" t="s">
        <v>455</v>
      </c>
      <c r="B116" s="88" t="s">
        <v>451</v>
      </c>
      <c r="C116" s="88">
        <v>6018.42</v>
      </c>
      <c r="D116" s="88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8" t="s">
        <v>456</v>
      </c>
      <c r="B117" s="88" t="s">
        <v>451</v>
      </c>
      <c r="C117" s="88">
        <v>10027.42</v>
      </c>
      <c r="D117" s="88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8" t="s">
        <v>458</v>
      </c>
      <c r="B118" s="88" t="s">
        <v>451</v>
      </c>
      <c r="C118" s="88">
        <v>10387.75</v>
      </c>
      <c r="D118" s="88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8" t="s">
        <v>459</v>
      </c>
      <c r="B119" s="88" t="s">
        <v>451</v>
      </c>
      <c r="C119" s="88">
        <v>10210.540000000001</v>
      </c>
      <c r="D119" s="88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8" t="s">
        <v>460</v>
      </c>
      <c r="B120" s="88" t="s">
        <v>451</v>
      </c>
      <c r="C120" s="88">
        <v>8908.0499999999993</v>
      </c>
      <c r="D120" s="88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8" t="s">
        <v>461</v>
      </c>
      <c r="B121" s="88" t="s">
        <v>451</v>
      </c>
      <c r="C121" s="88">
        <v>12172.34</v>
      </c>
      <c r="D121" s="88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8" t="s">
        <v>463</v>
      </c>
      <c r="B122" s="88" t="s">
        <v>451</v>
      </c>
      <c r="C122" s="88">
        <v>11399.84</v>
      </c>
      <c r="D122" s="88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8" t="s">
        <v>464</v>
      </c>
      <c r="B123" s="88" t="s">
        <v>451</v>
      </c>
      <c r="C123" s="88">
        <v>10232.52</v>
      </c>
      <c r="D123" s="88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8" t="s">
        <v>465</v>
      </c>
      <c r="B124" s="88" t="s">
        <v>451</v>
      </c>
      <c r="C124" s="88">
        <v>10907.3</v>
      </c>
      <c r="D124" s="88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8" t="s">
        <v>466</v>
      </c>
      <c r="B125" s="88" t="s">
        <v>451</v>
      </c>
      <c r="C125" s="88">
        <v>13360.81</v>
      </c>
      <c r="D125" s="88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8" t="s">
        <v>467</v>
      </c>
      <c r="B126" s="88" t="s">
        <v>468</v>
      </c>
      <c r="C126" s="88">
        <v>14477.46</v>
      </c>
      <c r="D126" s="88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8" t="s">
        <v>469</v>
      </c>
      <c r="B127" s="88" t="s">
        <v>468</v>
      </c>
      <c r="C127" s="88">
        <v>12156.74</v>
      </c>
      <c r="D127" s="88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8" t="s">
        <v>470</v>
      </c>
      <c r="B128" s="88" t="s">
        <v>468</v>
      </c>
      <c r="C128" s="88">
        <v>11459.24</v>
      </c>
      <c r="D128" s="88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8" t="s">
        <v>116</v>
      </c>
      <c r="C130" s="88" t="s">
        <v>471</v>
      </c>
      <c r="D130" s="88" t="s">
        <v>472</v>
      </c>
      <c r="E130" s="88" t="s">
        <v>473</v>
      </c>
      <c r="F130" s="88" t="s">
        <v>474</v>
      </c>
      <c r="G130" s="88" t="s">
        <v>475</v>
      </c>
      <c r="H130" s="88" t="s">
        <v>476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8" t="s">
        <v>477</v>
      </c>
      <c r="B131" s="88" t="s">
        <v>478</v>
      </c>
      <c r="C131" s="88">
        <v>0.59</v>
      </c>
      <c r="D131" s="88">
        <v>1109.6500000000001</v>
      </c>
      <c r="E131" s="88">
        <v>5.69</v>
      </c>
      <c r="F131" s="88">
        <v>10674.54</v>
      </c>
      <c r="G131" s="88">
        <v>1</v>
      </c>
      <c r="H131" s="88" t="s">
        <v>479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8" t="s">
        <v>480</v>
      </c>
      <c r="B132" s="88" t="s">
        <v>478</v>
      </c>
      <c r="C132" s="88">
        <v>0.59</v>
      </c>
      <c r="D132" s="88">
        <v>1109.6500000000001</v>
      </c>
      <c r="E132" s="88">
        <v>7.3</v>
      </c>
      <c r="F132" s="88">
        <v>13694.61</v>
      </c>
      <c r="G132" s="88">
        <v>1</v>
      </c>
      <c r="H132" s="88" t="s">
        <v>479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8" t="s">
        <v>481</v>
      </c>
      <c r="B133" s="88" t="s">
        <v>478</v>
      </c>
      <c r="C133" s="88">
        <v>0.59</v>
      </c>
      <c r="D133" s="88">
        <v>1109.6500000000001</v>
      </c>
      <c r="E133" s="88">
        <v>7.78</v>
      </c>
      <c r="F133" s="88">
        <v>14602.51</v>
      </c>
      <c r="G133" s="88">
        <v>1</v>
      </c>
      <c r="H133" s="88" t="s">
        <v>479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1"/>
      <c r="B135" s="88" t="s">
        <v>116</v>
      </c>
      <c r="C135" s="88" t="s">
        <v>482</v>
      </c>
      <c r="D135" s="88" t="s">
        <v>483</v>
      </c>
      <c r="E135" s="88" t="s">
        <v>484</v>
      </c>
      <c r="F135" s="88" t="s">
        <v>485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8" t="s">
        <v>489</v>
      </c>
      <c r="B136" s="88" t="s">
        <v>490</v>
      </c>
      <c r="C136" s="88" t="s">
        <v>488</v>
      </c>
      <c r="D136" s="88">
        <v>179352</v>
      </c>
      <c r="E136" s="88">
        <v>1372.6</v>
      </c>
      <c r="F136" s="88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8" t="s">
        <v>486</v>
      </c>
      <c r="B137" s="88" t="s">
        <v>487</v>
      </c>
      <c r="C137" s="88" t="s">
        <v>488</v>
      </c>
      <c r="D137" s="88">
        <v>179352</v>
      </c>
      <c r="E137" s="88">
        <v>8.44</v>
      </c>
      <c r="F137" s="88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1"/>
      <c r="B139" s="88" t="s">
        <v>116</v>
      </c>
      <c r="C139" s="88" t="s">
        <v>491</v>
      </c>
      <c r="D139" s="88" t="s">
        <v>492</v>
      </c>
      <c r="E139" s="88" t="s">
        <v>493</v>
      </c>
      <c r="F139" s="88" t="s">
        <v>494</v>
      </c>
      <c r="G139" s="88" t="s">
        <v>495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8" t="s">
        <v>496</v>
      </c>
      <c r="B140" s="88" t="s">
        <v>497</v>
      </c>
      <c r="C140" s="88">
        <v>0.38</v>
      </c>
      <c r="D140" s="88">
        <v>845000</v>
      </c>
      <c r="E140" s="88">
        <v>0.8</v>
      </c>
      <c r="F140" s="88">
        <v>1.81</v>
      </c>
      <c r="G140" s="88">
        <v>0.59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1"/>
      <c r="B142" s="88" t="s">
        <v>503</v>
      </c>
      <c r="C142" s="88" t="s">
        <v>504</v>
      </c>
      <c r="D142" s="88" t="s">
        <v>505</v>
      </c>
      <c r="E142" s="88" t="s">
        <v>506</v>
      </c>
      <c r="F142" s="88" t="s">
        <v>507</v>
      </c>
      <c r="G142" s="88" t="s">
        <v>508</v>
      </c>
      <c r="H142" s="88" t="s">
        <v>509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8" t="s">
        <v>510</v>
      </c>
      <c r="B143" s="88">
        <v>31939.406500000001</v>
      </c>
      <c r="C143" s="88">
        <v>49.0991</v>
      </c>
      <c r="D143" s="88">
        <v>189.11199999999999</v>
      </c>
      <c r="E143" s="88">
        <v>0</v>
      </c>
      <c r="F143" s="88">
        <v>4.0000000000000002E-4</v>
      </c>
      <c r="G143" s="88">
        <v>943038.6888</v>
      </c>
      <c r="H143" s="88">
        <v>13144.1749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8" t="s">
        <v>511</v>
      </c>
      <c r="B144" s="88">
        <v>27783.576099999998</v>
      </c>
      <c r="C144" s="88">
        <v>43.936</v>
      </c>
      <c r="D144" s="88">
        <v>176.02379999999999</v>
      </c>
      <c r="E144" s="88">
        <v>0</v>
      </c>
      <c r="F144" s="88">
        <v>2.9999999999999997E-4</v>
      </c>
      <c r="G144" s="88">
        <v>877821.71829999995</v>
      </c>
      <c r="H144" s="88">
        <v>11561.2754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8" t="s">
        <v>512</v>
      </c>
      <c r="B145" s="88">
        <v>32461.967100000002</v>
      </c>
      <c r="C145" s="88">
        <v>51.583300000000001</v>
      </c>
      <c r="D145" s="88">
        <v>208.00470000000001</v>
      </c>
      <c r="E145" s="88">
        <v>0</v>
      </c>
      <c r="F145" s="88">
        <v>4.0000000000000002E-4</v>
      </c>
      <c r="G145" s="89">
        <v>1037320</v>
      </c>
      <c r="H145" s="88">
        <v>13533.927900000001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8" t="s">
        <v>513</v>
      </c>
      <c r="B146" s="88">
        <v>30954.682199999999</v>
      </c>
      <c r="C146" s="88">
        <v>50.417999999999999</v>
      </c>
      <c r="D146" s="88">
        <v>209.90649999999999</v>
      </c>
      <c r="E146" s="88">
        <v>0</v>
      </c>
      <c r="F146" s="88">
        <v>4.0000000000000002E-4</v>
      </c>
      <c r="G146" s="89">
        <v>1046850</v>
      </c>
      <c r="H146" s="88">
        <v>13033.3469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8" t="s">
        <v>284</v>
      </c>
      <c r="B147" s="88">
        <v>35213.413999999997</v>
      </c>
      <c r="C147" s="88">
        <v>57.577599999999997</v>
      </c>
      <c r="D147" s="88">
        <v>240.88210000000001</v>
      </c>
      <c r="E147" s="88">
        <v>0</v>
      </c>
      <c r="F147" s="88">
        <v>5.0000000000000001E-4</v>
      </c>
      <c r="G147" s="89">
        <v>1201340</v>
      </c>
      <c r="H147" s="88">
        <v>14849.6549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8" t="s">
        <v>514</v>
      </c>
      <c r="B148" s="88">
        <v>41175.872300000003</v>
      </c>
      <c r="C148" s="88">
        <v>67.436099999999996</v>
      </c>
      <c r="D148" s="88">
        <v>282.69659999999999</v>
      </c>
      <c r="E148" s="88">
        <v>0</v>
      </c>
      <c r="F148" s="88">
        <v>5.0000000000000001E-4</v>
      </c>
      <c r="G148" s="89">
        <v>1409880</v>
      </c>
      <c r="H148" s="88">
        <v>17375.412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8" t="s">
        <v>515</v>
      </c>
      <c r="B149" s="88">
        <v>42363.316899999998</v>
      </c>
      <c r="C149" s="88">
        <v>69.393699999999995</v>
      </c>
      <c r="D149" s="88">
        <v>290.97000000000003</v>
      </c>
      <c r="E149" s="88">
        <v>0</v>
      </c>
      <c r="F149" s="88">
        <v>5.0000000000000001E-4</v>
      </c>
      <c r="G149" s="89">
        <v>1451140</v>
      </c>
      <c r="H149" s="88">
        <v>17877.827799999999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8" t="s">
        <v>516</v>
      </c>
      <c r="B150" s="88">
        <v>44515.7883</v>
      </c>
      <c r="C150" s="88">
        <v>72.916899999999998</v>
      </c>
      <c r="D150" s="88">
        <v>305.72899999999998</v>
      </c>
      <c r="E150" s="88">
        <v>0</v>
      </c>
      <c r="F150" s="88">
        <v>5.9999999999999995E-4</v>
      </c>
      <c r="G150" s="89">
        <v>1524750</v>
      </c>
      <c r="H150" s="88">
        <v>18785.918600000001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8" t="s">
        <v>517</v>
      </c>
      <c r="B151" s="88">
        <v>36849.400600000001</v>
      </c>
      <c r="C151" s="88">
        <v>60.3384</v>
      </c>
      <c r="D151" s="88">
        <v>252.88040000000001</v>
      </c>
      <c r="E151" s="88">
        <v>0</v>
      </c>
      <c r="F151" s="88">
        <v>5.0000000000000001E-4</v>
      </c>
      <c r="G151" s="89">
        <v>1261180</v>
      </c>
      <c r="H151" s="88">
        <v>15548.483099999999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8" t="s">
        <v>518</v>
      </c>
      <c r="B152" s="88">
        <v>32978.647900000004</v>
      </c>
      <c r="C152" s="88">
        <v>53.771299999999997</v>
      </c>
      <c r="D152" s="88">
        <v>224.16470000000001</v>
      </c>
      <c r="E152" s="88">
        <v>0</v>
      </c>
      <c r="F152" s="88">
        <v>4.0000000000000002E-4</v>
      </c>
      <c r="G152" s="89">
        <v>1117960</v>
      </c>
      <c r="H152" s="88">
        <v>13891.4292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8" t="s">
        <v>519</v>
      </c>
      <c r="B153" s="88">
        <v>30018.902399999999</v>
      </c>
      <c r="C153" s="88">
        <v>47.861400000000003</v>
      </c>
      <c r="D153" s="88">
        <v>193.85669999999999</v>
      </c>
      <c r="E153" s="88">
        <v>0</v>
      </c>
      <c r="F153" s="88">
        <v>4.0000000000000002E-4</v>
      </c>
      <c r="G153" s="88">
        <v>966768.56310000003</v>
      </c>
      <c r="H153" s="88">
        <v>12532.0308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8" t="s">
        <v>520</v>
      </c>
      <c r="B154" s="88">
        <v>30701.773700000002</v>
      </c>
      <c r="C154" s="88">
        <v>47.666699999999999</v>
      </c>
      <c r="D154" s="88">
        <v>186.20310000000001</v>
      </c>
      <c r="E154" s="88">
        <v>0</v>
      </c>
      <c r="F154" s="88">
        <v>4.0000000000000002E-4</v>
      </c>
      <c r="G154" s="88">
        <v>928551.99470000004</v>
      </c>
      <c r="H154" s="88">
        <v>12683.712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8"/>
      <c r="B155" s="88"/>
      <c r="C155" s="88"/>
      <c r="D155" s="88"/>
      <c r="E155" s="88"/>
      <c r="F155" s="88"/>
      <c r="G155" s="88"/>
      <c r="H155" s="88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8" t="s">
        <v>521</v>
      </c>
      <c r="B156" s="88">
        <v>416956.74790000002</v>
      </c>
      <c r="C156" s="88">
        <v>671.99850000000004</v>
      </c>
      <c r="D156" s="88">
        <v>2760.4297000000001</v>
      </c>
      <c r="E156" s="88">
        <v>0</v>
      </c>
      <c r="F156" s="88">
        <v>5.1999999999999998E-3</v>
      </c>
      <c r="G156" s="89">
        <v>13766600</v>
      </c>
      <c r="H156" s="88">
        <v>174817.19339999999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8" t="s">
        <v>522</v>
      </c>
      <c r="B157" s="88">
        <v>27783.576099999998</v>
      </c>
      <c r="C157" s="88">
        <v>43.936</v>
      </c>
      <c r="D157" s="88">
        <v>176.02379999999999</v>
      </c>
      <c r="E157" s="88">
        <v>0</v>
      </c>
      <c r="F157" s="88">
        <v>2.9999999999999997E-4</v>
      </c>
      <c r="G157" s="88">
        <v>877821.71829999995</v>
      </c>
      <c r="H157" s="88">
        <v>11561.2754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8" t="s">
        <v>523</v>
      </c>
      <c r="B158" s="88">
        <v>44515.7883</v>
      </c>
      <c r="C158" s="88">
        <v>72.916899999999998</v>
      </c>
      <c r="D158" s="88">
        <v>305.72899999999998</v>
      </c>
      <c r="E158" s="88">
        <v>0</v>
      </c>
      <c r="F158" s="88">
        <v>5.9999999999999995E-4</v>
      </c>
      <c r="G158" s="89">
        <v>1524750</v>
      </c>
      <c r="H158" s="88">
        <v>18785.918600000001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1"/>
      <c r="B160" s="88" t="s">
        <v>524</v>
      </c>
      <c r="C160" s="88" t="s">
        <v>525</v>
      </c>
      <c r="D160" s="88" t="s">
        <v>526</v>
      </c>
      <c r="E160" s="88" t="s">
        <v>527</v>
      </c>
      <c r="F160" s="88" t="s">
        <v>528</v>
      </c>
      <c r="G160" s="88" t="s">
        <v>529</v>
      </c>
      <c r="H160" s="88" t="s">
        <v>530</v>
      </c>
      <c r="I160" s="88" t="s">
        <v>531</v>
      </c>
      <c r="J160" s="88" t="s">
        <v>532</v>
      </c>
      <c r="K160" s="88" t="s">
        <v>533</v>
      </c>
      <c r="L160" s="88" t="s">
        <v>534</v>
      </c>
      <c r="M160" s="88" t="s">
        <v>535</v>
      </c>
      <c r="N160" s="88" t="s">
        <v>536</v>
      </c>
      <c r="O160" s="88" t="s">
        <v>537</v>
      </c>
      <c r="P160" s="88" t="s">
        <v>538</v>
      </c>
      <c r="Q160" s="88" t="s">
        <v>539</v>
      </c>
      <c r="R160" s="88" t="s">
        <v>540</v>
      </c>
      <c r="S160" s="88" t="s">
        <v>541</v>
      </c>
    </row>
    <row r="161" spans="1:19">
      <c r="A161" s="88" t="s">
        <v>510</v>
      </c>
      <c r="B161" s="89">
        <v>123749000000</v>
      </c>
      <c r="C161" s="88">
        <v>118397.84699999999</v>
      </c>
      <c r="D161" s="88" t="s">
        <v>572</v>
      </c>
      <c r="E161" s="88">
        <v>48247.487999999998</v>
      </c>
      <c r="F161" s="88">
        <v>51598.362999999998</v>
      </c>
      <c r="G161" s="88">
        <v>3743.7190000000001</v>
      </c>
      <c r="H161" s="88">
        <v>0</v>
      </c>
      <c r="I161" s="88">
        <v>14798.008</v>
      </c>
      <c r="J161" s="88">
        <v>0</v>
      </c>
      <c r="K161" s="88">
        <v>10.268000000000001</v>
      </c>
      <c r="L161" s="88">
        <v>0</v>
      </c>
      <c r="M161" s="88">
        <v>0</v>
      </c>
      <c r="N161" s="88">
        <v>0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</row>
    <row r="162" spans="1:19">
      <c r="A162" s="88" t="s">
        <v>511</v>
      </c>
      <c r="B162" s="89">
        <v>115191000000</v>
      </c>
      <c r="C162" s="88">
        <v>121177.34299999999</v>
      </c>
      <c r="D162" s="88" t="s">
        <v>573</v>
      </c>
      <c r="E162" s="88">
        <v>48247.487999999998</v>
      </c>
      <c r="F162" s="88">
        <v>51598.362999999998</v>
      </c>
      <c r="G162" s="88">
        <v>3939.973</v>
      </c>
      <c r="H162" s="88">
        <v>0</v>
      </c>
      <c r="I162" s="88">
        <v>17383.078000000001</v>
      </c>
      <c r="J162" s="88">
        <v>0</v>
      </c>
      <c r="K162" s="88">
        <v>8.44</v>
      </c>
      <c r="L162" s="88">
        <v>0</v>
      </c>
      <c r="M162" s="88">
        <v>0</v>
      </c>
      <c r="N162" s="88">
        <v>0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</row>
    <row r="163" spans="1:19">
      <c r="A163" s="88" t="s">
        <v>512</v>
      </c>
      <c r="B163" s="89">
        <v>136121000000</v>
      </c>
      <c r="C163" s="88">
        <v>124823.788</v>
      </c>
      <c r="D163" s="88" t="s">
        <v>671</v>
      </c>
      <c r="E163" s="88">
        <v>48247.487999999998</v>
      </c>
      <c r="F163" s="88">
        <v>51598.362999999998</v>
      </c>
      <c r="G163" s="88">
        <v>3794.4</v>
      </c>
      <c r="H163" s="88">
        <v>0</v>
      </c>
      <c r="I163" s="88">
        <v>21175.096000000001</v>
      </c>
      <c r="J163" s="88">
        <v>0</v>
      </c>
      <c r="K163" s="88">
        <v>8.44</v>
      </c>
      <c r="L163" s="88">
        <v>0</v>
      </c>
      <c r="M163" s="88">
        <v>0</v>
      </c>
      <c r="N163" s="88">
        <v>0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</row>
    <row r="164" spans="1:19">
      <c r="A164" s="88" t="s">
        <v>513</v>
      </c>
      <c r="B164" s="89">
        <v>137372000000</v>
      </c>
      <c r="C164" s="88">
        <v>144726.212</v>
      </c>
      <c r="D164" s="88" t="s">
        <v>574</v>
      </c>
      <c r="E164" s="88">
        <v>48247.487999999998</v>
      </c>
      <c r="F164" s="88">
        <v>50956.165999999997</v>
      </c>
      <c r="G164" s="88">
        <v>5485.0219999999999</v>
      </c>
      <c r="H164" s="88">
        <v>0</v>
      </c>
      <c r="I164" s="88">
        <v>40029.095999999998</v>
      </c>
      <c r="J164" s="88">
        <v>0</v>
      </c>
      <c r="K164" s="88">
        <v>8.44</v>
      </c>
      <c r="L164" s="88">
        <v>0</v>
      </c>
      <c r="M164" s="88">
        <v>0</v>
      </c>
      <c r="N164" s="88">
        <v>0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</row>
    <row r="165" spans="1:19">
      <c r="A165" s="88" t="s">
        <v>284</v>
      </c>
      <c r="B165" s="89">
        <v>157645000000</v>
      </c>
      <c r="C165" s="88">
        <v>163741.20300000001</v>
      </c>
      <c r="D165" s="88" t="s">
        <v>575</v>
      </c>
      <c r="E165" s="88">
        <v>48247.487999999998</v>
      </c>
      <c r="F165" s="88">
        <v>50956.165999999997</v>
      </c>
      <c r="G165" s="88">
        <v>7986.9769999999999</v>
      </c>
      <c r="H165" s="88">
        <v>0</v>
      </c>
      <c r="I165" s="88">
        <v>56542.131999999998</v>
      </c>
      <c r="J165" s="88">
        <v>0</v>
      </c>
      <c r="K165" s="88">
        <v>8.44</v>
      </c>
      <c r="L165" s="88">
        <v>0</v>
      </c>
      <c r="M165" s="88">
        <v>0</v>
      </c>
      <c r="N165" s="88">
        <v>0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</row>
    <row r="166" spans="1:19">
      <c r="A166" s="88" t="s">
        <v>514</v>
      </c>
      <c r="B166" s="89">
        <v>185010000000</v>
      </c>
      <c r="C166" s="88">
        <v>209142.60500000001</v>
      </c>
      <c r="D166" s="88" t="s">
        <v>576</v>
      </c>
      <c r="E166" s="88">
        <v>48247.487999999998</v>
      </c>
      <c r="F166" s="88">
        <v>50956.165999999997</v>
      </c>
      <c r="G166" s="88">
        <v>21490.495999999999</v>
      </c>
      <c r="H166" s="88">
        <v>0</v>
      </c>
      <c r="I166" s="88">
        <v>88440.014999999999</v>
      </c>
      <c r="J166" s="88">
        <v>0</v>
      </c>
      <c r="K166" s="88">
        <v>8.44</v>
      </c>
      <c r="L166" s="88">
        <v>0</v>
      </c>
      <c r="M166" s="88">
        <v>0</v>
      </c>
      <c r="N166" s="88">
        <v>0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</row>
    <row r="167" spans="1:19">
      <c r="A167" s="88" t="s">
        <v>515</v>
      </c>
      <c r="B167" s="89">
        <v>190425000000</v>
      </c>
      <c r="C167" s="88">
        <v>205450.00200000001</v>
      </c>
      <c r="D167" s="88" t="s">
        <v>577</v>
      </c>
      <c r="E167" s="88">
        <v>48247.487999999998</v>
      </c>
      <c r="F167" s="88">
        <v>50956.165999999997</v>
      </c>
      <c r="G167" s="88">
        <v>21233.505000000001</v>
      </c>
      <c r="H167" s="88">
        <v>0</v>
      </c>
      <c r="I167" s="88">
        <v>85004.403000000006</v>
      </c>
      <c r="J167" s="88">
        <v>0</v>
      </c>
      <c r="K167" s="88">
        <v>8.44</v>
      </c>
      <c r="L167" s="88">
        <v>0</v>
      </c>
      <c r="M167" s="88">
        <v>0</v>
      </c>
      <c r="N167" s="88">
        <v>0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</row>
    <row r="168" spans="1:19">
      <c r="A168" s="88" t="s">
        <v>516</v>
      </c>
      <c r="B168" s="89">
        <v>200084000000</v>
      </c>
      <c r="C168" s="88">
        <v>197865.03400000001</v>
      </c>
      <c r="D168" s="88" t="s">
        <v>672</v>
      </c>
      <c r="E168" s="88">
        <v>48247.487999999998</v>
      </c>
      <c r="F168" s="88">
        <v>50956.165999999997</v>
      </c>
      <c r="G168" s="88">
        <v>17318.61</v>
      </c>
      <c r="H168" s="88">
        <v>0</v>
      </c>
      <c r="I168" s="88">
        <v>81334.33</v>
      </c>
      <c r="J168" s="88">
        <v>0</v>
      </c>
      <c r="K168" s="88">
        <v>8.44</v>
      </c>
      <c r="L168" s="88">
        <v>0</v>
      </c>
      <c r="M168" s="88">
        <v>0</v>
      </c>
      <c r="N168" s="88">
        <v>0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</row>
    <row r="169" spans="1:19">
      <c r="A169" s="88" t="s">
        <v>517</v>
      </c>
      <c r="B169" s="89">
        <v>165497000000</v>
      </c>
      <c r="C169" s="88">
        <v>179229.092</v>
      </c>
      <c r="D169" s="88" t="s">
        <v>673</v>
      </c>
      <c r="E169" s="88">
        <v>48247.487999999998</v>
      </c>
      <c r="F169" s="88">
        <v>50956.165999999997</v>
      </c>
      <c r="G169" s="88">
        <v>9993.2080000000005</v>
      </c>
      <c r="H169" s="88">
        <v>0</v>
      </c>
      <c r="I169" s="88">
        <v>70023.789999999994</v>
      </c>
      <c r="J169" s="88">
        <v>0</v>
      </c>
      <c r="K169" s="88">
        <v>8.44</v>
      </c>
      <c r="L169" s="88">
        <v>0</v>
      </c>
      <c r="M169" s="88">
        <v>0</v>
      </c>
      <c r="N169" s="88">
        <v>0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</row>
    <row r="170" spans="1:19">
      <c r="A170" s="88" t="s">
        <v>518</v>
      </c>
      <c r="B170" s="89">
        <v>146703000000</v>
      </c>
      <c r="C170" s="88">
        <v>149635.065</v>
      </c>
      <c r="D170" s="88" t="s">
        <v>674</v>
      </c>
      <c r="E170" s="88">
        <v>48247.487999999998</v>
      </c>
      <c r="F170" s="88">
        <v>50956.165999999997</v>
      </c>
      <c r="G170" s="88">
        <v>6609.7269999999999</v>
      </c>
      <c r="H170" s="88">
        <v>0</v>
      </c>
      <c r="I170" s="88">
        <v>43813.243999999999</v>
      </c>
      <c r="J170" s="88">
        <v>0</v>
      </c>
      <c r="K170" s="88">
        <v>8.44</v>
      </c>
      <c r="L170" s="88">
        <v>0</v>
      </c>
      <c r="M170" s="88">
        <v>0</v>
      </c>
      <c r="N170" s="88">
        <v>0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</row>
    <row r="171" spans="1:19">
      <c r="A171" s="88" t="s">
        <v>519</v>
      </c>
      <c r="B171" s="89">
        <v>126863000000</v>
      </c>
      <c r="C171" s="88">
        <v>123673.96</v>
      </c>
      <c r="D171" s="88" t="s">
        <v>675</v>
      </c>
      <c r="E171" s="88">
        <v>48247.487999999998</v>
      </c>
      <c r="F171" s="88">
        <v>51598.362999999998</v>
      </c>
      <c r="G171" s="88">
        <v>4290.09</v>
      </c>
      <c r="H171" s="88">
        <v>0</v>
      </c>
      <c r="I171" s="88">
        <v>19529.578000000001</v>
      </c>
      <c r="J171" s="88">
        <v>0</v>
      </c>
      <c r="K171" s="88">
        <v>8.44</v>
      </c>
      <c r="L171" s="88">
        <v>0</v>
      </c>
      <c r="M171" s="88">
        <v>0</v>
      </c>
      <c r="N171" s="88">
        <v>0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</row>
    <row r="172" spans="1:19">
      <c r="A172" s="88" t="s">
        <v>520</v>
      </c>
      <c r="B172" s="89">
        <v>121848000000</v>
      </c>
      <c r="C172" s="88">
        <v>122717.85799999999</v>
      </c>
      <c r="D172" s="88" t="s">
        <v>578</v>
      </c>
      <c r="E172" s="88">
        <v>48247.487999999998</v>
      </c>
      <c r="F172" s="88">
        <v>51598.362999999998</v>
      </c>
      <c r="G172" s="88">
        <v>3889.74</v>
      </c>
      <c r="H172" s="88">
        <v>0</v>
      </c>
      <c r="I172" s="88">
        <v>18973.069</v>
      </c>
      <c r="J172" s="88">
        <v>0</v>
      </c>
      <c r="K172" s="88">
        <v>9.1969999999999992</v>
      </c>
      <c r="L172" s="88">
        <v>0</v>
      </c>
      <c r="M172" s="88">
        <v>0</v>
      </c>
      <c r="N172" s="88">
        <v>0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</row>
    <row r="173" spans="1:19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</row>
    <row r="174" spans="1:19">
      <c r="A174" s="88" t="s">
        <v>521</v>
      </c>
      <c r="B174" s="89">
        <v>1806510000000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8">
        <v>0</v>
      </c>
      <c r="M174" s="88">
        <v>0</v>
      </c>
      <c r="N174" s="88">
        <v>0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</row>
    <row r="175" spans="1:19">
      <c r="A175" s="88" t="s">
        <v>522</v>
      </c>
      <c r="B175" s="89">
        <v>115191000000</v>
      </c>
      <c r="C175" s="88">
        <v>118397.84699999999</v>
      </c>
      <c r="D175" s="88"/>
      <c r="E175" s="88">
        <v>48247.487999999998</v>
      </c>
      <c r="F175" s="88">
        <v>50956.165999999997</v>
      </c>
      <c r="G175" s="88">
        <v>3743.7190000000001</v>
      </c>
      <c r="H175" s="88">
        <v>0</v>
      </c>
      <c r="I175" s="88">
        <v>14798.008</v>
      </c>
      <c r="J175" s="88">
        <v>0</v>
      </c>
      <c r="K175" s="88">
        <v>8.44</v>
      </c>
      <c r="L175" s="88">
        <v>0</v>
      </c>
      <c r="M175" s="88">
        <v>0</v>
      </c>
      <c r="N175" s="88">
        <v>0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</row>
    <row r="176" spans="1:19">
      <c r="A176" s="88" t="s">
        <v>523</v>
      </c>
      <c r="B176" s="89">
        <v>200084000000</v>
      </c>
      <c r="C176" s="88">
        <v>209142.60500000001</v>
      </c>
      <c r="D176" s="88"/>
      <c r="E176" s="88">
        <v>48247.487999999998</v>
      </c>
      <c r="F176" s="88">
        <v>51598.362999999998</v>
      </c>
      <c r="G176" s="88">
        <v>21490.495999999999</v>
      </c>
      <c r="H176" s="88">
        <v>0</v>
      </c>
      <c r="I176" s="88">
        <v>88440.014999999999</v>
      </c>
      <c r="J176" s="88">
        <v>0</v>
      </c>
      <c r="K176" s="88">
        <v>10.268000000000001</v>
      </c>
      <c r="L176" s="88">
        <v>0</v>
      </c>
      <c r="M176" s="88">
        <v>0</v>
      </c>
      <c r="N176" s="88">
        <v>0</v>
      </c>
      <c r="O176" s="88">
        <v>0</v>
      </c>
      <c r="P176" s="88">
        <v>0</v>
      </c>
      <c r="Q176" s="88">
        <v>0</v>
      </c>
      <c r="R176" s="88">
        <v>0</v>
      </c>
      <c r="S176" s="88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1"/>
      <c r="B178" s="88" t="s">
        <v>546</v>
      </c>
      <c r="C178" s="88" t="s">
        <v>547</v>
      </c>
      <c r="D178" s="88" t="s">
        <v>548</v>
      </c>
      <c r="E178" s="88" t="s">
        <v>241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8" t="s">
        <v>549</v>
      </c>
      <c r="B179" s="88">
        <v>51180.47</v>
      </c>
      <c r="C179" s="88">
        <v>2371.33</v>
      </c>
      <c r="D179" s="88">
        <v>0</v>
      </c>
      <c r="E179" s="88">
        <v>53551.8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8" t="s">
        <v>550</v>
      </c>
      <c r="B180" s="88">
        <v>10.27</v>
      </c>
      <c r="C180" s="88">
        <v>0.48</v>
      </c>
      <c r="D180" s="88">
        <v>0</v>
      </c>
      <c r="E180" s="88">
        <v>10.75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8" t="s">
        <v>551</v>
      </c>
      <c r="B181" s="88">
        <v>10.27</v>
      </c>
      <c r="C181" s="88">
        <v>0.48</v>
      </c>
      <c r="D181" s="88">
        <v>0</v>
      </c>
      <c r="E181" s="88">
        <v>10.75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96</vt:i4>
      </vt:variant>
    </vt:vector>
  </HeadingPairs>
  <TitlesOfParts>
    <vt:vector size="11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Miami!mdoff01miami</vt:lpstr>
      <vt:lpstr>Miami!mdoff01miami_1</vt:lpstr>
      <vt:lpstr>Miami!mdoff01miami_2</vt:lpstr>
      <vt:lpstr>Miami!mdoff01miami_3</vt:lpstr>
      <vt:lpstr>Miami!mdoff01miami_4</vt:lpstr>
      <vt:lpstr>Miami!mdoff01miami_5</vt:lpstr>
      <vt:lpstr>Houston!mdoff02houston</vt:lpstr>
      <vt:lpstr>Houston!mdoff02houston_1</vt:lpstr>
      <vt:lpstr>Houston!mdoff02houston_2</vt:lpstr>
      <vt:lpstr>Houston!mdoff02houston_3</vt:lpstr>
      <vt:lpstr>Houston!mdoff02houston_4</vt:lpstr>
      <vt:lpstr>Houston!mdoff02houston_5</vt:lpstr>
      <vt:lpstr>Phoenix!mdoff03phoenix</vt:lpstr>
      <vt:lpstr>Phoenix!mdoff03phoenix_1</vt:lpstr>
      <vt:lpstr>Phoenix!mdoff03phoenix_2</vt:lpstr>
      <vt:lpstr>Phoenix!mdoff03phoenix_3</vt:lpstr>
      <vt:lpstr>Phoenix!mdoff03phoenix_4</vt:lpstr>
      <vt:lpstr>Phoenix!mdoff03phoenix_5</vt:lpstr>
      <vt:lpstr>Atlanta!mdoff04atlanta</vt:lpstr>
      <vt:lpstr>Atlanta!mdoff04atlanta_1</vt:lpstr>
      <vt:lpstr>Atlanta!mdoff04atlanta_2</vt:lpstr>
      <vt:lpstr>Atlanta!mdoff04atlanta_3</vt:lpstr>
      <vt:lpstr>Atlanta!mdoff04atlanta_4</vt:lpstr>
      <vt:lpstr>Atlanta!mdoff04atlanta_5</vt:lpstr>
      <vt:lpstr>LosAngeles!mdoff05losangeles</vt:lpstr>
      <vt:lpstr>LosAngeles!mdoff05losangeles_1</vt:lpstr>
      <vt:lpstr>LosAngeles!mdoff05losangeles_2</vt:lpstr>
      <vt:lpstr>LosAngeles!mdoff05losangeles_3</vt:lpstr>
      <vt:lpstr>LosAngeles!mdoff05losangeles_4</vt:lpstr>
      <vt:lpstr>LosAngeles!mdoff05losangeles_5</vt:lpstr>
      <vt:lpstr>LasVegas!mdoff06lasvegas</vt:lpstr>
      <vt:lpstr>LasVegas!mdoff06lasvegas_1</vt:lpstr>
      <vt:lpstr>LasVegas!mdoff06lasvegas_2</vt:lpstr>
      <vt:lpstr>LasVegas!mdoff06lasvegas_3</vt:lpstr>
      <vt:lpstr>LasVegas!mdoff06lasvegas_4</vt:lpstr>
      <vt:lpstr>LasVegas!mdoff06lasvegas_5</vt:lpstr>
      <vt:lpstr>SanFrancisco!mdoff07sanfrancisco</vt:lpstr>
      <vt:lpstr>SanFrancisco!mdoff07sanfrancisco_1</vt:lpstr>
      <vt:lpstr>SanFrancisco!mdoff07sanfrancisco_2</vt:lpstr>
      <vt:lpstr>SanFrancisco!mdoff07sanfrancisco_3</vt:lpstr>
      <vt:lpstr>SanFrancisco!mdoff07sanfrancisco_4</vt:lpstr>
      <vt:lpstr>SanFrancisco!mdoff07sanfrancisco_5</vt:lpstr>
      <vt:lpstr>Baltimore!mdoff08baltimore</vt:lpstr>
      <vt:lpstr>Baltimore!mdoff08baltimore_1</vt:lpstr>
      <vt:lpstr>Baltimore!mdoff08baltimore_2</vt:lpstr>
      <vt:lpstr>Baltimore!mdoff08baltimore_3</vt:lpstr>
      <vt:lpstr>Baltimore!mdoff08baltimore_4</vt:lpstr>
      <vt:lpstr>Baltimore!mdoff08baltimore_5</vt:lpstr>
      <vt:lpstr>Albuquerque!mdoff09albuquerque</vt:lpstr>
      <vt:lpstr>Albuquerque!mdoff09albuquerque_1</vt:lpstr>
      <vt:lpstr>Albuquerque!mdoff09albuquerque_2</vt:lpstr>
      <vt:lpstr>Albuquerque!mdoff09albuquerque_3</vt:lpstr>
      <vt:lpstr>Albuquerque!mdoff09albuquerque_4</vt:lpstr>
      <vt:lpstr>Albuquerque!mdoff09albuquerque_5</vt:lpstr>
      <vt:lpstr>Seattle!mdoff10seattle</vt:lpstr>
      <vt:lpstr>Seattle!mdoff10seattle_1</vt:lpstr>
      <vt:lpstr>Seattle!mdoff10seattle_2</vt:lpstr>
      <vt:lpstr>Seattle!mdoff10seattle_3</vt:lpstr>
      <vt:lpstr>Seattle!mdoff10seattle_4</vt:lpstr>
      <vt:lpstr>Seattle!mdoff10seattle_5</vt:lpstr>
      <vt:lpstr>Chicago!mdoff11chicago</vt:lpstr>
      <vt:lpstr>Chicago!mdoff11chicago_1</vt:lpstr>
      <vt:lpstr>Chicago!mdoff11chicago_2</vt:lpstr>
      <vt:lpstr>Chicago!mdoff11chicago_3</vt:lpstr>
      <vt:lpstr>Chicago!mdoff11chicago_4</vt:lpstr>
      <vt:lpstr>Chicago!mdoff11chicago_5</vt:lpstr>
      <vt:lpstr>Boulder!mdoff12boulder</vt:lpstr>
      <vt:lpstr>Boulder!mdoff12boulder_1</vt:lpstr>
      <vt:lpstr>Boulder!mdoff12boulder_2</vt:lpstr>
      <vt:lpstr>Boulder!mdoff12boulder_3</vt:lpstr>
      <vt:lpstr>Boulder!mdoff12boulder_4</vt:lpstr>
      <vt:lpstr>Boulder!mdoff12boulder_5</vt:lpstr>
      <vt:lpstr>Minneapolis!mdoff13minneapolis</vt:lpstr>
      <vt:lpstr>Minneapolis!mdoff13minneapolis_1</vt:lpstr>
      <vt:lpstr>Minneapolis!mdoff13minneapolis_2</vt:lpstr>
      <vt:lpstr>Minneapolis!mdoff13minneapolis_3</vt:lpstr>
      <vt:lpstr>Minneapolis!mdoff13minneapolis_4</vt:lpstr>
      <vt:lpstr>Minneapolis!mdoff13minneapolis_5</vt:lpstr>
      <vt:lpstr>Helena!mdoff14helena</vt:lpstr>
      <vt:lpstr>Helena!mdoff14helena_1</vt:lpstr>
      <vt:lpstr>Helena!mdoff14helena_2</vt:lpstr>
      <vt:lpstr>Helena!mdoff14helena_3</vt:lpstr>
      <vt:lpstr>Helena!mdoff14helena_4</vt:lpstr>
      <vt:lpstr>Helena!mdoff14helena_5</vt:lpstr>
      <vt:lpstr>Duluth!mdoff15duluth</vt:lpstr>
      <vt:lpstr>Duluth!mdoff15duluth_1</vt:lpstr>
      <vt:lpstr>Duluth!mdoff15duluth_2</vt:lpstr>
      <vt:lpstr>Duluth!mdoff15duluth_3</vt:lpstr>
      <vt:lpstr>Duluth!mdoff15duluth_4</vt:lpstr>
      <vt:lpstr>Duluth!mdoff15duluth_5</vt:lpstr>
      <vt:lpstr>Fairbanks!mdoff16fairbanks</vt:lpstr>
      <vt:lpstr>Fairbanks!mdoff16fairbanks_1</vt:lpstr>
      <vt:lpstr>Fairbanks!mdoff16fairbanks_2</vt:lpstr>
      <vt:lpstr>Fairbanks!mdoff16fairbanks_3</vt:lpstr>
      <vt:lpstr>Fairbanks!mdoff16fairbanks_4</vt:lpstr>
      <vt:lpstr>Fairbanks!mdoff16fairbanks_5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2009-10-30T23:46:23Z</dcterms:modified>
</cp:coreProperties>
</file>