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800" activeTab="23"/>
  </bookViews>
  <sheets>
    <sheet name="BuildingSummary" sheetId="9" r:id="rId1"/>
    <sheet name="ZoneSummary" sheetId="10" r:id="rId2"/>
    <sheet name="LocationSummary" sheetId="8" r:id="rId3"/>
    <sheet name="Miami" sheetId="41" state="veryHidden" r:id="rId4"/>
    <sheet name="Houston" sheetId="40" state="veryHidden" r:id="rId5"/>
    <sheet name="Phoenix" sheetId="39" state="veryHidden" r:id="rId6"/>
    <sheet name="Atlanta" sheetId="38" state="veryHidden" r:id="rId7"/>
    <sheet name="LosAngeles" sheetId="37" state="veryHidden" r:id="rId8"/>
    <sheet name="LasVegas" sheetId="36" state="veryHidden" r:id="rId9"/>
    <sheet name="SanFrancisco" sheetId="35" state="veryHidden" r:id="rId10"/>
    <sheet name="Baltimore" sheetId="34" state="veryHidden" r:id="rId11"/>
    <sheet name="Albuquerque" sheetId="33" state="veryHidden" r:id="rId12"/>
    <sheet name="Seattle" sheetId="32" state="veryHidden" r:id="rId13"/>
    <sheet name="Chicago" sheetId="31" state="veryHidden" r:id="rId14"/>
    <sheet name="Boulder" sheetId="30" state="veryHidden" r:id="rId15"/>
    <sheet name="Minneapolis" sheetId="29" state="veryHidden" r:id="rId16"/>
    <sheet name="Helena" sheetId="28" state="veryHidden" r:id="rId17"/>
    <sheet name="Duluth" sheetId="27" state="veryHidden" r:id="rId18"/>
    <sheet name="Fairbanks" sheetId="26" state="veryHidden" r:id="rId19"/>
    <sheet name="Picture" sheetId="3" r:id="rId20"/>
    <sheet name="Electricity" sheetId="4" r:id="rId21"/>
    <sheet name="Gas" sheetId="5" r:id="rId22"/>
    <sheet name="EUI" sheetId="6" r:id="rId23"/>
    <sheet name="Water" sheetId="43" r:id="rId24"/>
    <sheet name="Carbon" sheetId="42" r:id="rId25"/>
    <sheet name="Schedules" sheetId="17" r:id="rId26"/>
    <sheet name="LghtSch" sheetId="18" r:id="rId27"/>
    <sheet name="EqpSch" sheetId="20" r:id="rId28"/>
    <sheet name="OccSch" sheetId="22" r:id="rId29"/>
    <sheet name="HeatSch" sheetId="24" r:id="rId30"/>
    <sheet name="CoolSch" sheetId="25" r:id="rId31"/>
  </sheets>
  <definedNames>
    <definedName name="outp01miami" localSheetId="3">Miami!$A$1:$S$126</definedName>
    <definedName name="outp02houston" localSheetId="4">Houston!$A$1:$S$126</definedName>
    <definedName name="outp03phoenix" localSheetId="5">Phoenix!$A$1:$S$126</definedName>
    <definedName name="outp04atlanta" localSheetId="6">Atlanta!$A$1:$S$126</definedName>
    <definedName name="outp05losangeles" localSheetId="7">LosAngeles!$A$1:$S$126</definedName>
    <definedName name="outp06lasvegas" localSheetId="8">LasVegas!$A$1:$S$126</definedName>
    <definedName name="outp07sanfrancisco" localSheetId="9">SanFrancisco!$A$1:$S$126</definedName>
    <definedName name="outp08baltimore" localSheetId="10">Baltimore!$A$1:$S$126</definedName>
    <definedName name="outp09albuquerque" localSheetId="11">Albuquerque!$A$1:$S$126</definedName>
    <definedName name="outp10seattle" localSheetId="12">Seattle!$A$1:$S$126</definedName>
    <definedName name="outp11chicago" localSheetId="13">Chicago!$A$1:$S$126</definedName>
    <definedName name="outp12boulder" localSheetId="14">Boulder!$A$1:$S$126</definedName>
    <definedName name="outp13minneapolis" localSheetId="15">Minneapolis!$A$1:$S$126</definedName>
    <definedName name="outp14helena" localSheetId="16">Helena!$A$1:$S$126</definedName>
    <definedName name="outp15duluth" localSheetId="17">Duluth!$A$1:$S$126</definedName>
    <definedName name="outp16fairbanks" localSheetId="18">Fairbanks!$A$1:$S$126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B43" i="8"/>
  <c r="B42"/>
  <c r="C204"/>
  <c r="D204"/>
  <c r="E204"/>
  <c r="F204"/>
  <c r="G204"/>
  <c r="H204"/>
  <c r="I204"/>
  <c r="J204"/>
  <c r="K204"/>
  <c r="L204"/>
  <c r="M204"/>
  <c r="N204"/>
  <c r="O204"/>
  <c r="P204"/>
  <c r="Q204"/>
  <c r="R204"/>
  <c r="C205"/>
  <c r="D205"/>
  <c r="E205"/>
  <c r="F205"/>
  <c r="G205"/>
  <c r="H205"/>
  <c r="I205"/>
  <c r="J205"/>
  <c r="K205"/>
  <c r="L205"/>
  <c r="M205"/>
  <c r="N205"/>
  <c r="O205"/>
  <c r="P205"/>
  <c r="Q205"/>
  <c r="R205"/>
  <c r="C206"/>
  <c r="D206"/>
  <c r="E206"/>
  <c r="F206"/>
  <c r="G206"/>
  <c r="H206"/>
  <c r="I206"/>
  <c r="J206"/>
  <c r="K206"/>
  <c r="L206"/>
  <c r="M206"/>
  <c r="N206"/>
  <c r="O206"/>
  <c r="P206"/>
  <c r="Q206"/>
  <c r="R206"/>
  <c r="C207"/>
  <c r="D207"/>
  <c r="E207"/>
  <c r="F207"/>
  <c r="G207"/>
  <c r="H207"/>
  <c r="I207"/>
  <c r="J207"/>
  <c r="K207"/>
  <c r="L207"/>
  <c r="M207"/>
  <c r="N207"/>
  <c r="O207"/>
  <c r="P207"/>
  <c r="Q207"/>
  <c r="R207"/>
  <c r="C208"/>
  <c r="D208"/>
  <c r="E208"/>
  <c r="F208"/>
  <c r="G208"/>
  <c r="H208"/>
  <c r="I208"/>
  <c r="J208"/>
  <c r="K208"/>
  <c r="L208"/>
  <c r="M208"/>
  <c r="N208"/>
  <c r="O208"/>
  <c r="P208"/>
  <c r="Q208"/>
  <c r="R208"/>
  <c r="C209"/>
  <c r="D209"/>
  <c r="E209"/>
  <c r="F209"/>
  <c r="G209"/>
  <c r="H209"/>
  <c r="I209"/>
  <c r="J209"/>
  <c r="K209"/>
  <c r="L209"/>
  <c r="M209"/>
  <c r="N209"/>
  <c r="O209"/>
  <c r="P209"/>
  <c r="Q209"/>
  <c r="R209"/>
  <c r="C210"/>
  <c r="D210"/>
  <c r="E210"/>
  <c r="F210"/>
  <c r="G210"/>
  <c r="H210"/>
  <c r="I210"/>
  <c r="J210"/>
  <c r="K210"/>
  <c r="L210"/>
  <c r="M210"/>
  <c r="N210"/>
  <c r="O210"/>
  <c r="P210"/>
  <c r="Q210"/>
  <c r="R210"/>
  <c r="C211"/>
  <c r="D211"/>
  <c r="E211"/>
  <c r="F211"/>
  <c r="G211"/>
  <c r="H211"/>
  <c r="I211"/>
  <c r="J211"/>
  <c r="K211"/>
  <c r="L211"/>
  <c r="M211"/>
  <c r="N211"/>
  <c r="O211"/>
  <c r="P211"/>
  <c r="Q211"/>
  <c r="R211"/>
  <c r="C212"/>
  <c r="D212"/>
  <c r="E212"/>
  <c r="F212"/>
  <c r="G212"/>
  <c r="H212"/>
  <c r="I212"/>
  <c r="J212"/>
  <c r="K212"/>
  <c r="L212"/>
  <c r="M212"/>
  <c r="N212"/>
  <c r="O212"/>
  <c r="P212"/>
  <c r="Q212"/>
  <c r="R212"/>
  <c r="C213"/>
  <c r="D213"/>
  <c r="E213"/>
  <c r="F213"/>
  <c r="G213"/>
  <c r="H213"/>
  <c r="I213"/>
  <c r="J213"/>
  <c r="K213"/>
  <c r="L213"/>
  <c r="M213"/>
  <c r="N213"/>
  <c r="O213"/>
  <c r="P213"/>
  <c r="Q213"/>
  <c r="R213"/>
  <c r="C214"/>
  <c r="D214"/>
  <c r="E214"/>
  <c r="F214"/>
  <c r="G214"/>
  <c r="H214"/>
  <c r="I214"/>
  <c r="J214"/>
  <c r="K214"/>
  <c r="L214"/>
  <c r="M214"/>
  <c r="N214"/>
  <c r="O214"/>
  <c r="P214"/>
  <c r="Q214"/>
  <c r="R214"/>
  <c r="C191"/>
  <c r="D191"/>
  <c r="E191"/>
  <c r="F191"/>
  <c r="G191"/>
  <c r="H191"/>
  <c r="I191"/>
  <c r="J191"/>
  <c r="K191"/>
  <c r="L191"/>
  <c r="M191"/>
  <c r="N191"/>
  <c r="O191"/>
  <c r="P191"/>
  <c r="Q191"/>
  <c r="R191"/>
  <c r="C192"/>
  <c r="D192"/>
  <c r="E192"/>
  <c r="F192"/>
  <c r="G192"/>
  <c r="H192"/>
  <c r="I192"/>
  <c r="J192"/>
  <c r="K192"/>
  <c r="L192"/>
  <c r="M192"/>
  <c r="N192"/>
  <c r="O192"/>
  <c r="P192"/>
  <c r="Q192"/>
  <c r="R192"/>
  <c r="C193"/>
  <c r="D193"/>
  <c r="E193"/>
  <c r="F193"/>
  <c r="G193"/>
  <c r="H193"/>
  <c r="I193"/>
  <c r="J193"/>
  <c r="K193"/>
  <c r="L193"/>
  <c r="M193"/>
  <c r="N193"/>
  <c r="O193"/>
  <c r="P193"/>
  <c r="Q193"/>
  <c r="R193"/>
  <c r="C194"/>
  <c r="D194"/>
  <c r="E194"/>
  <c r="F194"/>
  <c r="G194"/>
  <c r="H194"/>
  <c r="I194"/>
  <c r="J194"/>
  <c r="K194"/>
  <c r="L194"/>
  <c r="M194"/>
  <c r="N194"/>
  <c r="O194"/>
  <c r="P194"/>
  <c r="Q194"/>
  <c r="R194"/>
  <c r="C195"/>
  <c r="D195"/>
  <c r="E195"/>
  <c r="F195"/>
  <c r="G195"/>
  <c r="H195"/>
  <c r="I195"/>
  <c r="J195"/>
  <c r="K195"/>
  <c r="L195"/>
  <c r="M195"/>
  <c r="N195"/>
  <c r="O195"/>
  <c r="P195"/>
  <c r="Q195"/>
  <c r="R195"/>
  <c r="C196"/>
  <c r="D196"/>
  <c r="E196"/>
  <c r="F196"/>
  <c r="G196"/>
  <c r="H196"/>
  <c r="I196"/>
  <c r="J196"/>
  <c r="K196"/>
  <c r="L196"/>
  <c r="M196"/>
  <c r="N196"/>
  <c r="O196"/>
  <c r="P196"/>
  <c r="Q196"/>
  <c r="R196"/>
  <c r="C197"/>
  <c r="D197"/>
  <c r="E197"/>
  <c r="F197"/>
  <c r="G197"/>
  <c r="H197"/>
  <c r="I197"/>
  <c r="J197"/>
  <c r="K197"/>
  <c r="L197"/>
  <c r="M197"/>
  <c r="N197"/>
  <c r="O197"/>
  <c r="P197"/>
  <c r="Q197"/>
  <c r="R197"/>
  <c r="C198"/>
  <c r="D198"/>
  <c r="E198"/>
  <c r="F198"/>
  <c r="G198"/>
  <c r="H198"/>
  <c r="I198"/>
  <c r="J198"/>
  <c r="K198"/>
  <c r="L198"/>
  <c r="M198"/>
  <c r="N198"/>
  <c r="O198"/>
  <c r="P198"/>
  <c r="Q198"/>
  <c r="R198"/>
  <c r="C199"/>
  <c r="D199"/>
  <c r="E199"/>
  <c r="F199"/>
  <c r="G199"/>
  <c r="H199"/>
  <c r="I199"/>
  <c r="J199"/>
  <c r="K199"/>
  <c r="L199"/>
  <c r="M199"/>
  <c r="N199"/>
  <c r="O199"/>
  <c r="P199"/>
  <c r="Q199"/>
  <c r="R199"/>
  <c r="C200"/>
  <c r="D200"/>
  <c r="E200"/>
  <c r="F200"/>
  <c r="G200"/>
  <c r="H200"/>
  <c r="I200"/>
  <c r="J200"/>
  <c r="K200"/>
  <c r="L200"/>
  <c r="M200"/>
  <c r="N200"/>
  <c r="O200"/>
  <c r="P200"/>
  <c r="Q200"/>
  <c r="R200"/>
  <c r="C201"/>
  <c r="D201"/>
  <c r="E201"/>
  <c r="F201"/>
  <c r="G201"/>
  <c r="H201"/>
  <c r="I201"/>
  <c r="J201"/>
  <c r="K201"/>
  <c r="L201"/>
  <c r="M201"/>
  <c r="N201"/>
  <c r="O201"/>
  <c r="P201"/>
  <c r="Q201"/>
  <c r="R201"/>
  <c r="R190"/>
  <c r="Q190"/>
  <c r="P190"/>
  <c r="O190"/>
  <c r="N190"/>
  <c r="M190"/>
  <c r="L190"/>
  <c r="K190"/>
  <c r="J190"/>
  <c r="I190"/>
  <c r="H190"/>
  <c r="G190"/>
  <c r="F190"/>
  <c r="E190"/>
  <c r="D190"/>
  <c r="C190"/>
  <c r="R203"/>
  <c r="Q203"/>
  <c r="P203"/>
  <c r="O203"/>
  <c r="N203"/>
  <c r="M203"/>
  <c r="L203"/>
  <c r="K203"/>
  <c r="J203"/>
  <c r="I203"/>
  <c r="H203"/>
  <c r="G203"/>
  <c r="F203"/>
  <c r="E203"/>
  <c r="D203"/>
  <c r="C203"/>
  <c r="R221"/>
  <c r="Q221"/>
  <c r="P221"/>
  <c r="O221"/>
  <c r="N221"/>
  <c r="M221"/>
  <c r="L221"/>
  <c r="K221"/>
  <c r="J221"/>
  <c r="I221"/>
  <c r="G221"/>
  <c r="F221"/>
  <c r="E221"/>
  <c r="D221"/>
  <c r="C221"/>
  <c r="R227"/>
  <c r="Q227"/>
  <c r="P227"/>
  <c r="O227"/>
  <c r="N227"/>
  <c r="M227"/>
  <c r="L227"/>
  <c r="K227"/>
  <c r="J227"/>
  <c r="I227"/>
  <c r="G227"/>
  <c r="F227"/>
  <c r="E227"/>
  <c r="D227"/>
  <c r="C227"/>
  <c r="R226"/>
  <c r="Q226"/>
  <c r="P226"/>
  <c r="O226"/>
  <c r="N226"/>
  <c r="M226"/>
  <c r="L226"/>
  <c r="K226"/>
  <c r="J226"/>
  <c r="I226"/>
  <c r="G226"/>
  <c r="F226"/>
  <c r="E226"/>
  <c r="D226"/>
  <c r="C226"/>
  <c r="R225"/>
  <c r="Q225"/>
  <c r="P225"/>
  <c r="O225"/>
  <c r="N225"/>
  <c r="M225"/>
  <c r="L225"/>
  <c r="K225"/>
  <c r="J225"/>
  <c r="I225"/>
  <c r="G225"/>
  <c r="F225"/>
  <c r="E225"/>
  <c r="D225"/>
  <c r="C225"/>
  <c r="R224"/>
  <c r="Q224"/>
  <c r="P224"/>
  <c r="O224"/>
  <c r="N224"/>
  <c r="M224"/>
  <c r="L224"/>
  <c r="K224"/>
  <c r="J224"/>
  <c r="I224"/>
  <c r="G224"/>
  <c r="F224"/>
  <c r="E224"/>
  <c r="D224"/>
  <c r="C224"/>
  <c r="R223"/>
  <c r="Q223"/>
  <c r="P223"/>
  <c r="O223"/>
  <c r="N223"/>
  <c r="M223"/>
  <c r="L223"/>
  <c r="K223"/>
  <c r="J223"/>
  <c r="I223"/>
  <c r="G223"/>
  <c r="F223"/>
  <c r="E223"/>
  <c r="D223"/>
  <c r="C223"/>
  <c r="R222"/>
  <c r="Q222"/>
  <c r="P222"/>
  <c r="O222"/>
  <c r="N222"/>
  <c r="M222"/>
  <c r="L222"/>
  <c r="K222"/>
  <c r="J222"/>
  <c r="I222"/>
  <c r="G222"/>
  <c r="F222"/>
  <c r="E222"/>
  <c r="D222"/>
  <c r="C222"/>
  <c r="R53"/>
  <c r="Q53"/>
  <c r="P53"/>
  <c r="O53"/>
  <c r="N53"/>
  <c r="M53"/>
  <c r="L53"/>
  <c r="K53"/>
  <c r="J53"/>
  <c r="I53"/>
  <c r="H53"/>
  <c r="G53"/>
  <c r="F53"/>
  <c r="E53"/>
  <c r="D53"/>
  <c r="C53"/>
  <c r="P50"/>
  <c r="O50"/>
  <c r="N50"/>
  <c r="M50"/>
  <c r="L50"/>
  <c r="K50"/>
  <c r="J50"/>
  <c r="I50"/>
  <c r="H50"/>
  <c r="G50"/>
  <c r="F50"/>
  <c r="E50"/>
  <c r="D50"/>
  <c r="C50"/>
  <c r="R55"/>
  <c r="Q55"/>
  <c r="P55"/>
  <c r="O55"/>
  <c r="N55"/>
  <c r="M55"/>
  <c r="L55"/>
  <c r="K55"/>
  <c r="J55"/>
  <c r="I55"/>
  <c r="H55"/>
  <c r="G55"/>
  <c r="F55"/>
  <c r="E55"/>
  <c r="D55"/>
  <c r="C55"/>
  <c r="R52"/>
  <c r="Q52"/>
  <c r="P52"/>
  <c r="O52"/>
  <c r="N52"/>
  <c r="M52"/>
  <c r="L52"/>
  <c r="K52"/>
  <c r="J52"/>
  <c r="I52"/>
  <c r="H52"/>
  <c r="G52"/>
  <c r="F52"/>
  <c r="E52"/>
  <c r="D52"/>
  <c r="C52"/>
  <c r="R49"/>
  <c r="Q49"/>
  <c r="P49"/>
  <c r="O49"/>
  <c r="N49"/>
  <c r="M49"/>
  <c r="L49"/>
  <c r="K49"/>
  <c r="J49"/>
  <c r="I49"/>
  <c r="H49"/>
  <c r="G49"/>
  <c r="F49"/>
  <c r="E49"/>
  <c r="D49"/>
  <c r="C49"/>
  <c r="R219"/>
  <c r="R218"/>
  <c r="R217"/>
  <c r="R216"/>
  <c r="R187"/>
  <c r="R186"/>
  <c r="R185"/>
  <c r="R184"/>
  <c r="R183"/>
  <c r="R182"/>
  <c r="R181"/>
  <c r="R180"/>
  <c r="R179"/>
  <c r="R178"/>
  <c r="R177"/>
  <c r="R176"/>
  <c r="R175"/>
  <c r="R174"/>
  <c r="R173"/>
  <c r="R172"/>
  <c r="R170"/>
  <c r="R169"/>
  <c r="R168"/>
  <c r="R167"/>
  <c r="R166"/>
  <c r="R165"/>
  <c r="R164"/>
  <c r="R163"/>
  <c r="R162"/>
  <c r="R161"/>
  <c r="R160"/>
  <c r="R159"/>
  <c r="R158"/>
  <c r="R157"/>
  <c r="R156"/>
  <c r="R154"/>
  <c r="R153"/>
  <c r="R152"/>
  <c r="R151"/>
  <c r="R150"/>
  <c r="R149"/>
  <c r="R148"/>
  <c r="R147"/>
  <c r="R146"/>
  <c r="R145"/>
  <c r="R144"/>
  <c r="R143"/>
  <c r="R142"/>
  <c r="R141"/>
  <c r="R140"/>
  <c r="R138"/>
  <c r="R137"/>
  <c r="R136"/>
  <c r="R135"/>
  <c r="R134"/>
  <c r="R133"/>
  <c r="R132"/>
  <c r="R131"/>
  <c r="R130"/>
  <c r="R129"/>
  <c r="R128"/>
  <c r="R127"/>
  <c r="R126"/>
  <c r="R125"/>
  <c r="R124"/>
  <c r="R121"/>
  <c r="R120"/>
  <c r="R119"/>
  <c r="R118"/>
  <c r="R117"/>
  <c r="R116"/>
  <c r="R115"/>
  <c r="R114"/>
  <c r="R113"/>
  <c r="R112"/>
  <c r="R111"/>
  <c r="R110"/>
  <c r="R109"/>
  <c r="R108"/>
  <c r="R107"/>
  <c r="R106"/>
  <c r="R104"/>
  <c r="R103"/>
  <c r="R102"/>
  <c r="R101"/>
  <c r="R100"/>
  <c r="R99"/>
  <c r="R98"/>
  <c r="R97"/>
  <c r="R96"/>
  <c r="R95"/>
  <c r="R94"/>
  <c r="R93"/>
  <c r="R92"/>
  <c r="R91"/>
  <c r="R90"/>
  <c r="R88"/>
  <c r="R87"/>
  <c r="R86"/>
  <c r="R85"/>
  <c r="R84"/>
  <c r="R83"/>
  <c r="R82"/>
  <c r="R81"/>
  <c r="R80"/>
  <c r="R79"/>
  <c r="R78"/>
  <c r="R77"/>
  <c r="R76"/>
  <c r="R75"/>
  <c r="R74"/>
  <c r="R72"/>
  <c r="R71"/>
  <c r="R70"/>
  <c r="R69"/>
  <c r="R68"/>
  <c r="R67"/>
  <c r="R66"/>
  <c r="R65"/>
  <c r="R64"/>
  <c r="R63"/>
  <c r="R62"/>
  <c r="R61"/>
  <c r="R60"/>
  <c r="R59"/>
  <c r="R58"/>
  <c r="R50"/>
  <c r="R46"/>
  <c r="R45"/>
  <c r="R40"/>
  <c r="R39"/>
  <c r="R37"/>
  <c r="R36"/>
  <c r="R33"/>
  <c r="R32"/>
  <c r="R30"/>
  <c r="R29"/>
  <c r="R25"/>
  <c r="R17"/>
  <c r="R16"/>
  <c r="R15"/>
  <c r="R13"/>
  <c r="R10"/>
  <c r="Q219"/>
  <c r="Q218"/>
  <c r="Q217"/>
  <c r="Q216"/>
  <c r="Q187"/>
  <c r="Q186"/>
  <c r="Q185"/>
  <c r="Q184"/>
  <c r="Q183"/>
  <c r="Q182"/>
  <c r="Q181"/>
  <c r="Q180"/>
  <c r="Q179"/>
  <c r="Q178"/>
  <c r="Q177"/>
  <c r="Q176"/>
  <c r="Q175"/>
  <c r="Q174"/>
  <c r="Q173"/>
  <c r="Q172"/>
  <c r="Q170"/>
  <c r="Q169"/>
  <c r="Q168"/>
  <c r="Q167"/>
  <c r="Q166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4"/>
  <c r="Q143"/>
  <c r="Q142"/>
  <c r="Q141"/>
  <c r="Q140"/>
  <c r="Q138"/>
  <c r="Q137"/>
  <c r="Q136"/>
  <c r="Q135"/>
  <c r="Q134"/>
  <c r="Q133"/>
  <c r="Q132"/>
  <c r="Q131"/>
  <c r="Q130"/>
  <c r="Q129"/>
  <c r="Q128"/>
  <c r="Q127"/>
  <c r="Q126"/>
  <c r="Q125"/>
  <c r="Q124"/>
  <c r="Q121"/>
  <c r="Q120"/>
  <c r="Q119"/>
  <c r="Q118"/>
  <c r="Q117"/>
  <c r="Q116"/>
  <c r="Q115"/>
  <c r="Q114"/>
  <c r="Q113"/>
  <c r="Q112"/>
  <c r="Q111"/>
  <c r="Q110"/>
  <c r="Q109"/>
  <c r="Q108"/>
  <c r="Q107"/>
  <c r="Q106"/>
  <c r="Q104"/>
  <c r="Q103"/>
  <c r="Q102"/>
  <c r="Q101"/>
  <c r="Q100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8"/>
  <c r="Q77"/>
  <c r="Q76"/>
  <c r="Q75"/>
  <c r="Q74"/>
  <c r="Q72"/>
  <c r="Q71"/>
  <c r="Q70"/>
  <c r="Q69"/>
  <c r="Q68"/>
  <c r="Q67"/>
  <c r="Q66"/>
  <c r="Q65"/>
  <c r="Q64"/>
  <c r="Q63"/>
  <c r="Q62"/>
  <c r="Q61"/>
  <c r="Q60"/>
  <c r="Q59"/>
  <c r="Q58"/>
  <c r="Q50"/>
  <c r="Q46"/>
  <c r="Q45"/>
  <c r="Q40"/>
  <c r="Q39"/>
  <c r="Q37"/>
  <c r="Q36"/>
  <c r="Q33"/>
  <c r="Q32"/>
  <c r="Q30"/>
  <c r="Q29"/>
  <c r="Q25"/>
  <c r="Q17"/>
  <c r="Q16"/>
  <c r="Q15"/>
  <c r="Q13"/>
  <c r="Q10"/>
  <c r="P219"/>
  <c r="P218"/>
  <c r="P217"/>
  <c r="P216"/>
  <c r="P187"/>
  <c r="P186"/>
  <c r="P185"/>
  <c r="P184"/>
  <c r="P183"/>
  <c r="P182"/>
  <c r="P181"/>
  <c r="P180"/>
  <c r="P179"/>
  <c r="P178"/>
  <c r="P177"/>
  <c r="P176"/>
  <c r="P175"/>
  <c r="P174"/>
  <c r="P173"/>
  <c r="P172"/>
  <c r="P170"/>
  <c r="P169"/>
  <c r="P168"/>
  <c r="P167"/>
  <c r="P166"/>
  <c r="P165"/>
  <c r="P164"/>
  <c r="P163"/>
  <c r="P162"/>
  <c r="P161"/>
  <c r="P160"/>
  <c r="P159"/>
  <c r="P158"/>
  <c r="P157"/>
  <c r="P156"/>
  <c r="P154"/>
  <c r="P153"/>
  <c r="P152"/>
  <c r="P151"/>
  <c r="P150"/>
  <c r="P149"/>
  <c r="P148"/>
  <c r="P147"/>
  <c r="P146"/>
  <c r="P145"/>
  <c r="P144"/>
  <c r="P143"/>
  <c r="P142"/>
  <c r="P141"/>
  <c r="P140"/>
  <c r="P138"/>
  <c r="P137"/>
  <c r="P136"/>
  <c r="P135"/>
  <c r="P134"/>
  <c r="P133"/>
  <c r="P132"/>
  <c r="P131"/>
  <c r="P130"/>
  <c r="P129"/>
  <c r="P128"/>
  <c r="P127"/>
  <c r="P126"/>
  <c r="P125"/>
  <c r="P124"/>
  <c r="P121"/>
  <c r="P120"/>
  <c r="P119"/>
  <c r="P118"/>
  <c r="P117"/>
  <c r="P116"/>
  <c r="P115"/>
  <c r="P114"/>
  <c r="P113"/>
  <c r="P112"/>
  <c r="P111"/>
  <c r="P110"/>
  <c r="P109"/>
  <c r="P108"/>
  <c r="P107"/>
  <c r="P106"/>
  <c r="P104"/>
  <c r="P103"/>
  <c r="P102"/>
  <c r="P101"/>
  <c r="P100"/>
  <c r="P99"/>
  <c r="P98"/>
  <c r="P97"/>
  <c r="P96"/>
  <c r="P95"/>
  <c r="P94"/>
  <c r="P93"/>
  <c r="P92"/>
  <c r="P91"/>
  <c r="P90"/>
  <c r="P88"/>
  <c r="P87"/>
  <c r="P86"/>
  <c r="P85"/>
  <c r="P84"/>
  <c r="P83"/>
  <c r="P82"/>
  <c r="P81"/>
  <c r="P80"/>
  <c r="P79"/>
  <c r="P78"/>
  <c r="P77"/>
  <c r="P76"/>
  <c r="P75"/>
  <c r="P74"/>
  <c r="P72"/>
  <c r="P71"/>
  <c r="P70"/>
  <c r="P69"/>
  <c r="P68"/>
  <c r="P67"/>
  <c r="P66"/>
  <c r="P65"/>
  <c r="P64"/>
  <c r="P63"/>
  <c r="P62"/>
  <c r="P61"/>
  <c r="P60"/>
  <c r="P59"/>
  <c r="P58"/>
  <c r="P46"/>
  <c r="P45"/>
  <c r="P40"/>
  <c r="P39"/>
  <c r="P37"/>
  <c r="P36"/>
  <c r="P33"/>
  <c r="P32"/>
  <c r="P30"/>
  <c r="P29"/>
  <c r="P25"/>
  <c r="P17"/>
  <c r="P16"/>
  <c r="P15"/>
  <c r="P13"/>
  <c r="P10"/>
  <c r="O219"/>
  <c r="O218"/>
  <c r="O217"/>
  <c r="O216"/>
  <c r="O187"/>
  <c r="O186"/>
  <c r="O185"/>
  <c r="O184"/>
  <c r="O183"/>
  <c r="O182"/>
  <c r="O181"/>
  <c r="O180"/>
  <c r="O179"/>
  <c r="O178"/>
  <c r="O177"/>
  <c r="O176"/>
  <c r="O175"/>
  <c r="O174"/>
  <c r="O173"/>
  <c r="O172"/>
  <c r="O170"/>
  <c r="O169"/>
  <c r="O168"/>
  <c r="O167"/>
  <c r="O166"/>
  <c r="O165"/>
  <c r="O164"/>
  <c r="O163"/>
  <c r="O162"/>
  <c r="O161"/>
  <c r="O160"/>
  <c r="O159"/>
  <c r="O158"/>
  <c r="O157"/>
  <c r="O156"/>
  <c r="O154"/>
  <c r="O153"/>
  <c r="O152"/>
  <c r="O151"/>
  <c r="O150"/>
  <c r="O149"/>
  <c r="O148"/>
  <c r="O147"/>
  <c r="O146"/>
  <c r="O145"/>
  <c r="O144"/>
  <c r="O143"/>
  <c r="O142"/>
  <c r="O141"/>
  <c r="O140"/>
  <c r="O138"/>
  <c r="O137"/>
  <c r="O136"/>
  <c r="O135"/>
  <c r="O134"/>
  <c r="O133"/>
  <c r="O132"/>
  <c r="O131"/>
  <c r="O130"/>
  <c r="O129"/>
  <c r="O128"/>
  <c r="O127"/>
  <c r="O126"/>
  <c r="O125"/>
  <c r="O124"/>
  <c r="O121"/>
  <c r="O120"/>
  <c r="O119"/>
  <c r="O118"/>
  <c r="O117"/>
  <c r="O116"/>
  <c r="O115"/>
  <c r="O114"/>
  <c r="O113"/>
  <c r="O112"/>
  <c r="O111"/>
  <c r="O110"/>
  <c r="O109"/>
  <c r="O108"/>
  <c r="O107"/>
  <c r="O106"/>
  <c r="O104"/>
  <c r="O103"/>
  <c r="O102"/>
  <c r="O101"/>
  <c r="O100"/>
  <c r="O99"/>
  <c r="O98"/>
  <c r="O97"/>
  <c r="O96"/>
  <c r="O95"/>
  <c r="O94"/>
  <c r="O93"/>
  <c r="O92"/>
  <c r="O91"/>
  <c r="O90"/>
  <c r="O88"/>
  <c r="O87"/>
  <c r="O86"/>
  <c r="O85"/>
  <c r="O84"/>
  <c r="O83"/>
  <c r="O82"/>
  <c r="O81"/>
  <c r="O80"/>
  <c r="O79"/>
  <c r="O78"/>
  <c r="O77"/>
  <c r="O76"/>
  <c r="O75"/>
  <c r="O74"/>
  <c r="O72"/>
  <c r="O71"/>
  <c r="O70"/>
  <c r="O69"/>
  <c r="O68"/>
  <c r="O67"/>
  <c r="O66"/>
  <c r="O65"/>
  <c r="O64"/>
  <c r="O63"/>
  <c r="O62"/>
  <c r="O61"/>
  <c r="O60"/>
  <c r="O59"/>
  <c r="O58"/>
  <c r="O46"/>
  <c r="O45"/>
  <c r="O40"/>
  <c r="O39"/>
  <c r="O37"/>
  <c r="O36"/>
  <c r="O33"/>
  <c r="O32"/>
  <c r="O30"/>
  <c r="O29"/>
  <c r="O25"/>
  <c r="O17"/>
  <c r="O16"/>
  <c r="O15"/>
  <c r="O13"/>
  <c r="O10"/>
  <c r="N219"/>
  <c r="N218"/>
  <c r="N217"/>
  <c r="N216"/>
  <c r="N187"/>
  <c r="N186"/>
  <c r="N185"/>
  <c r="N184"/>
  <c r="N183"/>
  <c r="N182"/>
  <c r="N181"/>
  <c r="N180"/>
  <c r="N179"/>
  <c r="N178"/>
  <c r="N177"/>
  <c r="N176"/>
  <c r="N175"/>
  <c r="N174"/>
  <c r="N173"/>
  <c r="N172"/>
  <c r="N170"/>
  <c r="N169"/>
  <c r="N168"/>
  <c r="N167"/>
  <c r="N166"/>
  <c r="N165"/>
  <c r="N164"/>
  <c r="N163"/>
  <c r="N162"/>
  <c r="N161"/>
  <c r="N160"/>
  <c r="N159"/>
  <c r="N158"/>
  <c r="N157"/>
  <c r="N156"/>
  <c r="N154"/>
  <c r="N153"/>
  <c r="N152"/>
  <c r="N151"/>
  <c r="N150"/>
  <c r="N149"/>
  <c r="N148"/>
  <c r="N147"/>
  <c r="N146"/>
  <c r="N145"/>
  <c r="N144"/>
  <c r="N143"/>
  <c r="N142"/>
  <c r="N141"/>
  <c r="N140"/>
  <c r="N138"/>
  <c r="N137"/>
  <c r="N136"/>
  <c r="N135"/>
  <c r="N134"/>
  <c r="N133"/>
  <c r="N132"/>
  <c r="N131"/>
  <c r="N130"/>
  <c r="N129"/>
  <c r="N128"/>
  <c r="N127"/>
  <c r="N126"/>
  <c r="N125"/>
  <c r="N124"/>
  <c r="N121"/>
  <c r="N120"/>
  <c r="N119"/>
  <c r="N118"/>
  <c r="N117"/>
  <c r="N116"/>
  <c r="N115"/>
  <c r="N114"/>
  <c r="N113"/>
  <c r="N112"/>
  <c r="N111"/>
  <c r="N110"/>
  <c r="N109"/>
  <c r="N108"/>
  <c r="N107"/>
  <c r="N106"/>
  <c r="N104"/>
  <c r="N103"/>
  <c r="N102"/>
  <c r="N101"/>
  <c r="N100"/>
  <c r="N99"/>
  <c r="N98"/>
  <c r="N97"/>
  <c r="N96"/>
  <c r="N95"/>
  <c r="N94"/>
  <c r="N93"/>
  <c r="N92"/>
  <c r="N91"/>
  <c r="N90"/>
  <c r="N88"/>
  <c r="N87"/>
  <c r="N86"/>
  <c r="N85"/>
  <c r="N84"/>
  <c r="N83"/>
  <c r="N82"/>
  <c r="N81"/>
  <c r="N80"/>
  <c r="N79"/>
  <c r="N78"/>
  <c r="N77"/>
  <c r="N76"/>
  <c r="N75"/>
  <c r="N74"/>
  <c r="N72"/>
  <c r="N71"/>
  <c r="N70"/>
  <c r="N69"/>
  <c r="N68"/>
  <c r="N67"/>
  <c r="N66"/>
  <c r="N65"/>
  <c r="N64"/>
  <c r="N63"/>
  <c r="N62"/>
  <c r="N61"/>
  <c r="N60"/>
  <c r="N59"/>
  <c r="N58"/>
  <c r="N46"/>
  <c r="N45"/>
  <c r="N40"/>
  <c r="N39"/>
  <c r="N37"/>
  <c r="N36"/>
  <c r="N33"/>
  <c r="N32"/>
  <c r="N30"/>
  <c r="N29"/>
  <c r="N25"/>
  <c r="N17"/>
  <c r="N16"/>
  <c r="N15"/>
  <c r="N13"/>
  <c r="N10"/>
  <c r="M219"/>
  <c r="M218"/>
  <c r="M217"/>
  <c r="M216"/>
  <c r="M187"/>
  <c r="M186"/>
  <c r="M185"/>
  <c r="M184"/>
  <c r="M183"/>
  <c r="M182"/>
  <c r="M181"/>
  <c r="M180"/>
  <c r="M179"/>
  <c r="M178"/>
  <c r="M177"/>
  <c r="M176"/>
  <c r="M175"/>
  <c r="M174"/>
  <c r="M173"/>
  <c r="M172"/>
  <c r="M170"/>
  <c r="M169"/>
  <c r="M168"/>
  <c r="M167"/>
  <c r="M166"/>
  <c r="M165"/>
  <c r="M164"/>
  <c r="M163"/>
  <c r="M162"/>
  <c r="M161"/>
  <c r="M160"/>
  <c r="M159"/>
  <c r="M158"/>
  <c r="M157"/>
  <c r="M156"/>
  <c r="M154"/>
  <c r="M153"/>
  <c r="M152"/>
  <c r="M151"/>
  <c r="M150"/>
  <c r="M149"/>
  <c r="M148"/>
  <c r="M147"/>
  <c r="M146"/>
  <c r="M145"/>
  <c r="M144"/>
  <c r="M143"/>
  <c r="M142"/>
  <c r="M141"/>
  <c r="M140"/>
  <c r="M138"/>
  <c r="M137"/>
  <c r="M136"/>
  <c r="M135"/>
  <c r="M134"/>
  <c r="M133"/>
  <c r="M132"/>
  <c r="M131"/>
  <c r="M130"/>
  <c r="M129"/>
  <c r="M128"/>
  <c r="M127"/>
  <c r="M126"/>
  <c r="M125"/>
  <c r="M124"/>
  <c r="M121"/>
  <c r="M120"/>
  <c r="M119"/>
  <c r="M118"/>
  <c r="M117"/>
  <c r="M116"/>
  <c r="M115"/>
  <c r="M114"/>
  <c r="M113"/>
  <c r="M112"/>
  <c r="M111"/>
  <c r="M110"/>
  <c r="M109"/>
  <c r="M108"/>
  <c r="M107"/>
  <c r="M106"/>
  <c r="M104"/>
  <c r="M103"/>
  <c r="M102"/>
  <c r="M101"/>
  <c r="M100"/>
  <c r="M99"/>
  <c r="M98"/>
  <c r="M97"/>
  <c r="M96"/>
  <c r="M95"/>
  <c r="M94"/>
  <c r="M93"/>
  <c r="M92"/>
  <c r="M91"/>
  <c r="M90"/>
  <c r="M88"/>
  <c r="M87"/>
  <c r="M86"/>
  <c r="M85"/>
  <c r="M84"/>
  <c r="M83"/>
  <c r="M82"/>
  <c r="M81"/>
  <c r="M80"/>
  <c r="M79"/>
  <c r="M78"/>
  <c r="M77"/>
  <c r="M76"/>
  <c r="M75"/>
  <c r="M74"/>
  <c r="M72"/>
  <c r="M71"/>
  <c r="M70"/>
  <c r="M69"/>
  <c r="M68"/>
  <c r="M67"/>
  <c r="M66"/>
  <c r="M65"/>
  <c r="M64"/>
  <c r="M63"/>
  <c r="M62"/>
  <c r="M61"/>
  <c r="M60"/>
  <c r="M59"/>
  <c r="M58"/>
  <c r="M46"/>
  <c r="M45"/>
  <c r="M40"/>
  <c r="M39"/>
  <c r="M37"/>
  <c r="M36"/>
  <c r="M33"/>
  <c r="M32"/>
  <c r="M30"/>
  <c r="M29"/>
  <c r="M25"/>
  <c r="M17"/>
  <c r="M16"/>
  <c r="M15"/>
  <c r="M13"/>
  <c r="M10"/>
  <c r="L219"/>
  <c r="L218"/>
  <c r="L217"/>
  <c r="L216"/>
  <c r="L187"/>
  <c r="L186"/>
  <c r="L185"/>
  <c r="L184"/>
  <c r="L183"/>
  <c r="L182"/>
  <c r="L181"/>
  <c r="L180"/>
  <c r="L179"/>
  <c r="L178"/>
  <c r="L177"/>
  <c r="L176"/>
  <c r="L175"/>
  <c r="L174"/>
  <c r="L173"/>
  <c r="L172"/>
  <c r="L170"/>
  <c r="L169"/>
  <c r="L168"/>
  <c r="L167"/>
  <c r="L166"/>
  <c r="L165"/>
  <c r="L164"/>
  <c r="L163"/>
  <c r="L162"/>
  <c r="L161"/>
  <c r="L160"/>
  <c r="L159"/>
  <c r="L158"/>
  <c r="L157"/>
  <c r="L156"/>
  <c r="L154"/>
  <c r="L153"/>
  <c r="L152"/>
  <c r="L151"/>
  <c r="L150"/>
  <c r="L149"/>
  <c r="L148"/>
  <c r="L147"/>
  <c r="L146"/>
  <c r="L145"/>
  <c r="L144"/>
  <c r="L143"/>
  <c r="L142"/>
  <c r="L141"/>
  <c r="L140"/>
  <c r="L138"/>
  <c r="L137"/>
  <c r="L136"/>
  <c r="L135"/>
  <c r="L134"/>
  <c r="L133"/>
  <c r="L132"/>
  <c r="L131"/>
  <c r="L130"/>
  <c r="L129"/>
  <c r="L128"/>
  <c r="L127"/>
  <c r="L126"/>
  <c r="L125"/>
  <c r="L124"/>
  <c r="L121"/>
  <c r="L120"/>
  <c r="L119"/>
  <c r="L118"/>
  <c r="L117"/>
  <c r="L116"/>
  <c r="L115"/>
  <c r="L114"/>
  <c r="L113"/>
  <c r="L112"/>
  <c r="L111"/>
  <c r="L110"/>
  <c r="L109"/>
  <c r="L108"/>
  <c r="L107"/>
  <c r="L106"/>
  <c r="L104"/>
  <c r="L103"/>
  <c r="L102"/>
  <c r="L101"/>
  <c r="L100"/>
  <c r="L99"/>
  <c r="L98"/>
  <c r="L97"/>
  <c r="L96"/>
  <c r="L95"/>
  <c r="L94"/>
  <c r="L93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2"/>
  <c r="L71"/>
  <c r="L70"/>
  <c r="L69"/>
  <c r="L68"/>
  <c r="L67"/>
  <c r="L66"/>
  <c r="L65"/>
  <c r="L64"/>
  <c r="L63"/>
  <c r="L62"/>
  <c r="L61"/>
  <c r="L60"/>
  <c r="L59"/>
  <c r="L58"/>
  <c r="L46"/>
  <c r="L45"/>
  <c r="L40"/>
  <c r="L39"/>
  <c r="L37"/>
  <c r="L36"/>
  <c r="L33"/>
  <c r="L32"/>
  <c r="L30"/>
  <c r="L29"/>
  <c r="L25"/>
  <c r="L17"/>
  <c r="L16"/>
  <c r="L15"/>
  <c r="L13"/>
  <c r="L10"/>
  <c r="K219"/>
  <c r="K218"/>
  <c r="K217"/>
  <c r="K216"/>
  <c r="K187"/>
  <c r="K186"/>
  <c r="K185"/>
  <c r="K184"/>
  <c r="K183"/>
  <c r="K182"/>
  <c r="K181"/>
  <c r="K180"/>
  <c r="K179"/>
  <c r="K178"/>
  <c r="K177"/>
  <c r="K176"/>
  <c r="K175"/>
  <c r="K174"/>
  <c r="K173"/>
  <c r="K172"/>
  <c r="K170"/>
  <c r="K169"/>
  <c r="K168"/>
  <c r="K167"/>
  <c r="K166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4"/>
  <c r="K143"/>
  <c r="K142"/>
  <c r="K141"/>
  <c r="K140"/>
  <c r="K138"/>
  <c r="K137"/>
  <c r="K136"/>
  <c r="K135"/>
  <c r="K134"/>
  <c r="K133"/>
  <c r="K132"/>
  <c r="K131"/>
  <c r="K130"/>
  <c r="K129"/>
  <c r="K128"/>
  <c r="K127"/>
  <c r="K126"/>
  <c r="K125"/>
  <c r="K124"/>
  <c r="K121"/>
  <c r="K120"/>
  <c r="K119"/>
  <c r="K118"/>
  <c r="K117"/>
  <c r="K116"/>
  <c r="K115"/>
  <c r="K114"/>
  <c r="K113"/>
  <c r="K112"/>
  <c r="K111"/>
  <c r="K110"/>
  <c r="K109"/>
  <c r="K108"/>
  <c r="K107"/>
  <c r="K106"/>
  <c r="K104"/>
  <c r="K103"/>
  <c r="K102"/>
  <c r="K101"/>
  <c r="K100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46"/>
  <c r="K45"/>
  <c r="K40"/>
  <c r="K39"/>
  <c r="K37"/>
  <c r="K36"/>
  <c r="K33"/>
  <c r="K32"/>
  <c r="K30"/>
  <c r="K29"/>
  <c r="K25"/>
  <c r="K17"/>
  <c r="K16"/>
  <c r="K15"/>
  <c r="K13"/>
  <c r="K10"/>
  <c r="J219"/>
  <c r="J218"/>
  <c r="J217"/>
  <c r="J216"/>
  <c r="J187"/>
  <c r="J186"/>
  <c r="J185"/>
  <c r="J184"/>
  <c r="J183"/>
  <c r="J182"/>
  <c r="J181"/>
  <c r="J180"/>
  <c r="J179"/>
  <c r="J178"/>
  <c r="J177"/>
  <c r="J176"/>
  <c r="J175"/>
  <c r="J174"/>
  <c r="J173"/>
  <c r="J172"/>
  <c r="J170"/>
  <c r="J169"/>
  <c r="J168"/>
  <c r="J167"/>
  <c r="J166"/>
  <c r="J165"/>
  <c r="J164"/>
  <c r="J163"/>
  <c r="J162"/>
  <c r="J161"/>
  <c r="J160"/>
  <c r="J159"/>
  <c r="J158"/>
  <c r="J157"/>
  <c r="J156"/>
  <c r="J154"/>
  <c r="J153"/>
  <c r="J152"/>
  <c r="J151"/>
  <c r="J150"/>
  <c r="J149"/>
  <c r="J148"/>
  <c r="J147"/>
  <c r="J146"/>
  <c r="J145"/>
  <c r="J144"/>
  <c r="J143"/>
  <c r="J142"/>
  <c r="J141"/>
  <c r="J140"/>
  <c r="J138"/>
  <c r="J137"/>
  <c r="J136"/>
  <c r="J135"/>
  <c r="J134"/>
  <c r="J133"/>
  <c r="J132"/>
  <c r="J131"/>
  <c r="J130"/>
  <c r="J129"/>
  <c r="J128"/>
  <c r="J127"/>
  <c r="J126"/>
  <c r="J125"/>
  <c r="J124"/>
  <c r="J121"/>
  <c r="J120"/>
  <c r="J119"/>
  <c r="J118"/>
  <c r="J117"/>
  <c r="J116"/>
  <c r="J115"/>
  <c r="J114"/>
  <c r="J113"/>
  <c r="J112"/>
  <c r="J111"/>
  <c r="J110"/>
  <c r="J109"/>
  <c r="J108"/>
  <c r="J107"/>
  <c r="J106"/>
  <c r="J104"/>
  <c r="J103"/>
  <c r="J102"/>
  <c r="J101"/>
  <c r="J100"/>
  <c r="J99"/>
  <c r="J98"/>
  <c r="J97"/>
  <c r="J96"/>
  <c r="J95"/>
  <c r="J94"/>
  <c r="J93"/>
  <c r="J92"/>
  <c r="J91"/>
  <c r="J90"/>
  <c r="J88"/>
  <c r="J87"/>
  <c r="J86"/>
  <c r="J85"/>
  <c r="J84"/>
  <c r="J83"/>
  <c r="J82"/>
  <c r="J81"/>
  <c r="J80"/>
  <c r="J79"/>
  <c r="J78"/>
  <c r="J77"/>
  <c r="J76"/>
  <c r="J75"/>
  <c r="J74"/>
  <c r="J72"/>
  <c r="J71"/>
  <c r="J70"/>
  <c r="J69"/>
  <c r="J68"/>
  <c r="J67"/>
  <c r="J66"/>
  <c r="J65"/>
  <c r="J64"/>
  <c r="J63"/>
  <c r="J62"/>
  <c r="J61"/>
  <c r="J60"/>
  <c r="J59"/>
  <c r="J58"/>
  <c r="J46"/>
  <c r="J45"/>
  <c r="J40"/>
  <c r="J39"/>
  <c r="J37"/>
  <c r="J36"/>
  <c r="J33"/>
  <c r="J32"/>
  <c r="J30"/>
  <c r="J29"/>
  <c r="J25"/>
  <c r="J17"/>
  <c r="J16"/>
  <c r="J15"/>
  <c r="J13"/>
  <c r="J10"/>
  <c r="I219"/>
  <c r="I218"/>
  <c r="I217"/>
  <c r="I216"/>
  <c r="I187"/>
  <c r="I186"/>
  <c r="I185"/>
  <c r="I184"/>
  <c r="I183"/>
  <c r="I182"/>
  <c r="I181"/>
  <c r="I180"/>
  <c r="I179"/>
  <c r="I178"/>
  <c r="I177"/>
  <c r="I176"/>
  <c r="I175"/>
  <c r="I174"/>
  <c r="I173"/>
  <c r="I172"/>
  <c r="I170"/>
  <c r="I169"/>
  <c r="I168"/>
  <c r="I167"/>
  <c r="I166"/>
  <c r="I165"/>
  <c r="I164"/>
  <c r="I163"/>
  <c r="I162"/>
  <c r="I161"/>
  <c r="I160"/>
  <c r="I159"/>
  <c r="I158"/>
  <c r="I157"/>
  <c r="I156"/>
  <c r="I154"/>
  <c r="I153"/>
  <c r="I152"/>
  <c r="I151"/>
  <c r="I150"/>
  <c r="I149"/>
  <c r="I148"/>
  <c r="I147"/>
  <c r="I146"/>
  <c r="I145"/>
  <c r="I144"/>
  <c r="I143"/>
  <c r="I142"/>
  <c r="I141"/>
  <c r="I140"/>
  <c r="I138"/>
  <c r="I137"/>
  <c r="I136"/>
  <c r="I135"/>
  <c r="I134"/>
  <c r="I133"/>
  <c r="I132"/>
  <c r="I131"/>
  <c r="I130"/>
  <c r="I129"/>
  <c r="I128"/>
  <c r="I127"/>
  <c r="I126"/>
  <c r="I125"/>
  <c r="I124"/>
  <c r="I121"/>
  <c r="I120"/>
  <c r="I119"/>
  <c r="I118"/>
  <c r="I117"/>
  <c r="I116"/>
  <c r="I115"/>
  <c r="I114"/>
  <c r="I113"/>
  <c r="I112"/>
  <c r="I111"/>
  <c r="I110"/>
  <c r="I109"/>
  <c r="I108"/>
  <c r="I107"/>
  <c r="I106"/>
  <c r="I104"/>
  <c r="I103"/>
  <c r="I102"/>
  <c r="I101"/>
  <c r="I100"/>
  <c r="I99"/>
  <c r="I98"/>
  <c r="I97"/>
  <c r="I96"/>
  <c r="I95"/>
  <c r="I94"/>
  <c r="I93"/>
  <c r="I92"/>
  <c r="I91"/>
  <c r="I90"/>
  <c r="I88"/>
  <c r="I87"/>
  <c r="I86"/>
  <c r="I85"/>
  <c r="I84"/>
  <c r="I83"/>
  <c r="I82"/>
  <c r="I81"/>
  <c r="I80"/>
  <c r="I79"/>
  <c r="I78"/>
  <c r="I77"/>
  <c r="I76"/>
  <c r="I75"/>
  <c r="I74"/>
  <c r="I72"/>
  <c r="I71"/>
  <c r="I70"/>
  <c r="I69"/>
  <c r="I68"/>
  <c r="I67"/>
  <c r="I66"/>
  <c r="I65"/>
  <c r="I64"/>
  <c r="I63"/>
  <c r="I62"/>
  <c r="I61"/>
  <c r="I60"/>
  <c r="I59"/>
  <c r="I58"/>
  <c r="I46"/>
  <c r="I45"/>
  <c r="I40"/>
  <c r="I39"/>
  <c r="I37"/>
  <c r="I36"/>
  <c r="I33"/>
  <c r="I32"/>
  <c r="I30"/>
  <c r="I29"/>
  <c r="I25"/>
  <c r="I17"/>
  <c r="I16"/>
  <c r="I15"/>
  <c r="I13"/>
  <c r="I10"/>
  <c r="H227"/>
  <c r="H226"/>
  <c r="H225"/>
  <c r="H224"/>
  <c r="H223"/>
  <c r="H222"/>
  <c r="H221"/>
  <c r="H219"/>
  <c r="H218"/>
  <c r="H217"/>
  <c r="H216"/>
  <c r="H187"/>
  <c r="H186"/>
  <c r="H185"/>
  <c r="H184"/>
  <c r="H183"/>
  <c r="H182"/>
  <c r="H181"/>
  <c r="H180"/>
  <c r="H179"/>
  <c r="H178"/>
  <c r="H177"/>
  <c r="H176"/>
  <c r="H175"/>
  <c r="H174"/>
  <c r="H173"/>
  <c r="H172"/>
  <c r="H170"/>
  <c r="H169"/>
  <c r="H168"/>
  <c r="H167"/>
  <c r="H166"/>
  <c r="H165"/>
  <c r="H164"/>
  <c r="H163"/>
  <c r="H162"/>
  <c r="H161"/>
  <c r="H160"/>
  <c r="H159"/>
  <c r="H158"/>
  <c r="H157"/>
  <c r="H156"/>
  <c r="H154"/>
  <c r="H153"/>
  <c r="H152"/>
  <c r="H151"/>
  <c r="H150"/>
  <c r="H149"/>
  <c r="H148"/>
  <c r="H147"/>
  <c r="H146"/>
  <c r="H145"/>
  <c r="H144"/>
  <c r="H143"/>
  <c r="H142"/>
  <c r="H141"/>
  <c r="H140"/>
  <c r="H138"/>
  <c r="H137"/>
  <c r="H136"/>
  <c r="H135"/>
  <c r="H134"/>
  <c r="H133"/>
  <c r="H132"/>
  <c r="H131"/>
  <c r="H130"/>
  <c r="H129"/>
  <c r="H128"/>
  <c r="H127"/>
  <c r="H126"/>
  <c r="H125"/>
  <c r="H124"/>
  <c r="H121"/>
  <c r="H120"/>
  <c r="H119"/>
  <c r="H118"/>
  <c r="H117"/>
  <c r="H116"/>
  <c r="H115"/>
  <c r="H114"/>
  <c r="H113"/>
  <c r="H112"/>
  <c r="H111"/>
  <c r="H110"/>
  <c r="H109"/>
  <c r="H108"/>
  <c r="H107"/>
  <c r="H106"/>
  <c r="H104"/>
  <c r="H103"/>
  <c r="H102"/>
  <c r="H101"/>
  <c r="H100"/>
  <c r="H99"/>
  <c r="H98"/>
  <c r="H97"/>
  <c r="H96"/>
  <c r="H95"/>
  <c r="H94"/>
  <c r="H93"/>
  <c r="H92"/>
  <c r="H91"/>
  <c r="H90"/>
  <c r="H88"/>
  <c r="H87"/>
  <c r="H86"/>
  <c r="H85"/>
  <c r="H84"/>
  <c r="H83"/>
  <c r="H82"/>
  <c r="H81"/>
  <c r="H80"/>
  <c r="H79"/>
  <c r="H78"/>
  <c r="H77"/>
  <c r="H76"/>
  <c r="H75"/>
  <c r="H74"/>
  <c r="H72"/>
  <c r="H71"/>
  <c r="H70"/>
  <c r="H69"/>
  <c r="H68"/>
  <c r="H67"/>
  <c r="H66"/>
  <c r="H65"/>
  <c r="H64"/>
  <c r="H63"/>
  <c r="H62"/>
  <c r="H61"/>
  <c r="H60"/>
  <c r="H59"/>
  <c r="H58"/>
  <c r="H46"/>
  <c r="H45"/>
  <c r="H40"/>
  <c r="H39"/>
  <c r="H37"/>
  <c r="H36"/>
  <c r="H33"/>
  <c r="H32"/>
  <c r="H30"/>
  <c r="H29"/>
  <c r="H25"/>
  <c r="H17"/>
  <c r="H16"/>
  <c r="H15"/>
  <c r="H13"/>
  <c r="H10"/>
  <c r="G219"/>
  <c r="G218"/>
  <c r="G217"/>
  <c r="G216"/>
  <c r="G187"/>
  <c r="G186"/>
  <c r="G185"/>
  <c r="G184"/>
  <c r="G183"/>
  <c r="G182"/>
  <c r="G181"/>
  <c r="G180"/>
  <c r="G179"/>
  <c r="G178"/>
  <c r="G177"/>
  <c r="G176"/>
  <c r="G175"/>
  <c r="G174"/>
  <c r="G173"/>
  <c r="G172"/>
  <c r="G170"/>
  <c r="G169"/>
  <c r="G168"/>
  <c r="G167"/>
  <c r="G166"/>
  <c r="G165"/>
  <c r="G164"/>
  <c r="G163"/>
  <c r="G162"/>
  <c r="G161"/>
  <c r="G160"/>
  <c r="G159"/>
  <c r="G158"/>
  <c r="G157"/>
  <c r="G156"/>
  <c r="G154"/>
  <c r="G153"/>
  <c r="G152"/>
  <c r="G151"/>
  <c r="G150"/>
  <c r="G149"/>
  <c r="G148"/>
  <c r="G147"/>
  <c r="G146"/>
  <c r="G145"/>
  <c r="G144"/>
  <c r="G143"/>
  <c r="G142"/>
  <c r="G141"/>
  <c r="G140"/>
  <c r="G138"/>
  <c r="G137"/>
  <c r="G136"/>
  <c r="G135"/>
  <c r="G134"/>
  <c r="G133"/>
  <c r="G132"/>
  <c r="G131"/>
  <c r="G130"/>
  <c r="G129"/>
  <c r="G128"/>
  <c r="G127"/>
  <c r="G126"/>
  <c r="G125"/>
  <c r="G124"/>
  <c r="G121"/>
  <c r="G120"/>
  <c r="G119"/>
  <c r="G118"/>
  <c r="G117"/>
  <c r="G116"/>
  <c r="G115"/>
  <c r="G114"/>
  <c r="G113"/>
  <c r="G112"/>
  <c r="G111"/>
  <c r="G110"/>
  <c r="G109"/>
  <c r="G108"/>
  <c r="G107"/>
  <c r="G106"/>
  <c r="G104"/>
  <c r="G103"/>
  <c r="G102"/>
  <c r="G101"/>
  <c r="G100"/>
  <c r="G99"/>
  <c r="G98"/>
  <c r="G97"/>
  <c r="G96"/>
  <c r="G95"/>
  <c r="G94"/>
  <c r="G93"/>
  <c r="G92"/>
  <c r="G91"/>
  <c r="G90"/>
  <c r="G88"/>
  <c r="G87"/>
  <c r="G86"/>
  <c r="G85"/>
  <c r="G84"/>
  <c r="G83"/>
  <c r="G82"/>
  <c r="G81"/>
  <c r="G80"/>
  <c r="G79"/>
  <c r="G78"/>
  <c r="G77"/>
  <c r="G76"/>
  <c r="G75"/>
  <c r="G74"/>
  <c r="G72"/>
  <c r="G71"/>
  <c r="G70"/>
  <c r="G69"/>
  <c r="G68"/>
  <c r="G67"/>
  <c r="G66"/>
  <c r="G65"/>
  <c r="G64"/>
  <c r="G63"/>
  <c r="G62"/>
  <c r="G61"/>
  <c r="G60"/>
  <c r="G59"/>
  <c r="G58"/>
  <c r="G46"/>
  <c r="G45"/>
  <c r="G40"/>
  <c r="G39"/>
  <c r="G37"/>
  <c r="G36"/>
  <c r="G33"/>
  <c r="G32"/>
  <c r="G30"/>
  <c r="G29"/>
  <c r="G25"/>
  <c r="G17"/>
  <c r="G16"/>
  <c r="G15"/>
  <c r="G13"/>
  <c r="G10"/>
  <c r="F219"/>
  <c r="F218"/>
  <c r="F217"/>
  <c r="F216"/>
  <c r="F187"/>
  <c r="F186"/>
  <c r="F185"/>
  <c r="F184"/>
  <c r="F183"/>
  <c r="F182"/>
  <c r="F181"/>
  <c r="F180"/>
  <c r="F179"/>
  <c r="F178"/>
  <c r="F177"/>
  <c r="F176"/>
  <c r="F175"/>
  <c r="F174"/>
  <c r="F173"/>
  <c r="F172"/>
  <c r="F170"/>
  <c r="F169"/>
  <c r="F168"/>
  <c r="F167"/>
  <c r="F166"/>
  <c r="F165"/>
  <c r="F164"/>
  <c r="F163"/>
  <c r="F162"/>
  <c r="F161"/>
  <c r="F160"/>
  <c r="F159"/>
  <c r="F158"/>
  <c r="F157"/>
  <c r="F156"/>
  <c r="F154"/>
  <c r="F153"/>
  <c r="F152"/>
  <c r="F151"/>
  <c r="F150"/>
  <c r="F149"/>
  <c r="F148"/>
  <c r="F147"/>
  <c r="F146"/>
  <c r="F145"/>
  <c r="F144"/>
  <c r="F143"/>
  <c r="F142"/>
  <c r="F141"/>
  <c r="F140"/>
  <c r="F138"/>
  <c r="F137"/>
  <c r="F136"/>
  <c r="F135"/>
  <c r="F134"/>
  <c r="F133"/>
  <c r="F132"/>
  <c r="F131"/>
  <c r="F130"/>
  <c r="F129"/>
  <c r="F128"/>
  <c r="F127"/>
  <c r="F126"/>
  <c r="F125"/>
  <c r="F124"/>
  <c r="F121"/>
  <c r="F120"/>
  <c r="F119"/>
  <c r="F118"/>
  <c r="F117"/>
  <c r="F116"/>
  <c r="F115"/>
  <c r="F114"/>
  <c r="F113"/>
  <c r="F112"/>
  <c r="F111"/>
  <c r="F110"/>
  <c r="F109"/>
  <c r="F108"/>
  <c r="F107"/>
  <c r="F106"/>
  <c r="F104"/>
  <c r="F103"/>
  <c r="F102"/>
  <c r="F101"/>
  <c r="F100"/>
  <c r="F99"/>
  <c r="F98"/>
  <c r="F97"/>
  <c r="F96"/>
  <c r="F95"/>
  <c r="F94"/>
  <c r="F93"/>
  <c r="F92"/>
  <c r="F91"/>
  <c r="F90"/>
  <c r="F88"/>
  <c r="F87"/>
  <c r="F86"/>
  <c r="F85"/>
  <c r="F84"/>
  <c r="F83"/>
  <c r="F82"/>
  <c r="F81"/>
  <c r="F80"/>
  <c r="F79"/>
  <c r="F78"/>
  <c r="F77"/>
  <c r="F76"/>
  <c r="F75"/>
  <c r="F74"/>
  <c r="F72"/>
  <c r="F71"/>
  <c r="F70"/>
  <c r="F69"/>
  <c r="F68"/>
  <c r="F67"/>
  <c r="F66"/>
  <c r="F65"/>
  <c r="F64"/>
  <c r="F63"/>
  <c r="F62"/>
  <c r="F61"/>
  <c r="F60"/>
  <c r="F59"/>
  <c r="F58"/>
  <c r="F46"/>
  <c r="F45"/>
  <c r="F40"/>
  <c r="F39"/>
  <c r="F37"/>
  <c r="F36"/>
  <c r="F33"/>
  <c r="F32"/>
  <c r="F30"/>
  <c r="F29"/>
  <c r="F25"/>
  <c r="F17"/>
  <c r="F16"/>
  <c r="F15"/>
  <c r="F13"/>
  <c r="F10"/>
  <c r="E219"/>
  <c r="E218"/>
  <c r="E217"/>
  <c r="E216"/>
  <c r="E187"/>
  <c r="E186"/>
  <c r="E185"/>
  <c r="E184"/>
  <c r="E183"/>
  <c r="E182"/>
  <c r="E181"/>
  <c r="E180"/>
  <c r="E179"/>
  <c r="E178"/>
  <c r="E177"/>
  <c r="E176"/>
  <c r="E175"/>
  <c r="E174"/>
  <c r="E173"/>
  <c r="E172"/>
  <c r="E170"/>
  <c r="E169"/>
  <c r="E168"/>
  <c r="E167"/>
  <c r="E166"/>
  <c r="E165"/>
  <c r="E164"/>
  <c r="E163"/>
  <c r="E162"/>
  <c r="E161"/>
  <c r="E160"/>
  <c r="E159"/>
  <c r="E158"/>
  <c r="E157"/>
  <c r="E156"/>
  <c r="E154"/>
  <c r="E153"/>
  <c r="E152"/>
  <c r="E151"/>
  <c r="E150"/>
  <c r="E149"/>
  <c r="E148"/>
  <c r="E147"/>
  <c r="E146"/>
  <c r="E145"/>
  <c r="E144"/>
  <c r="E143"/>
  <c r="E142"/>
  <c r="E141"/>
  <c r="E140"/>
  <c r="E138"/>
  <c r="E137"/>
  <c r="E136"/>
  <c r="E135"/>
  <c r="E134"/>
  <c r="E133"/>
  <c r="E132"/>
  <c r="E131"/>
  <c r="E130"/>
  <c r="E129"/>
  <c r="E128"/>
  <c r="E127"/>
  <c r="E126"/>
  <c r="E125"/>
  <c r="E124"/>
  <c r="E121"/>
  <c r="E120"/>
  <c r="E119"/>
  <c r="E118"/>
  <c r="E117"/>
  <c r="E116"/>
  <c r="E115"/>
  <c r="E114"/>
  <c r="E113"/>
  <c r="E112"/>
  <c r="E111"/>
  <c r="E110"/>
  <c r="E109"/>
  <c r="E108"/>
  <c r="E107"/>
  <c r="E106"/>
  <c r="E104"/>
  <c r="E103"/>
  <c r="E102"/>
  <c r="E101"/>
  <c r="E100"/>
  <c r="E99"/>
  <c r="E98"/>
  <c r="E97"/>
  <c r="E96"/>
  <c r="E95"/>
  <c r="E94"/>
  <c r="E93"/>
  <c r="E92"/>
  <c r="E91"/>
  <c r="E90"/>
  <c r="E88"/>
  <c r="E87"/>
  <c r="E86"/>
  <c r="E85"/>
  <c r="E84"/>
  <c r="E83"/>
  <c r="E82"/>
  <c r="E81"/>
  <c r="E80"/>
  <c r="E79"/>
  <c r="E78"/>
  <c r="E77"/>
  <c r="E76"/>
  <c r="E75"/>
  <c r="E74"/>
  <c r="E72"/>
  <c r="E71"/>
  <c r="E70"/>
  <c r="E69"/>
  <c r="E68"/>
  <c r="E67"/>
  <c r="E66"/>
  <c r="E65"/>
  <c r="E64"/>
  <c r="E63"/>
  <c r="E62"/>
  <c r="E61"/>
  <c r="E60"/>
  <c r="E59"/>
  <c r="E58"/>
  <c r="E46"/>
  <c r="E45"/>
  <c r="E40"/>
  <c r="E39"/>
  <c r="E37"/>
  <c r="E36"/>
  <c r="E33"/>
  <c r="E32"/>
  <c r="E30"/>
  <c r="E29"/>
  <c r="E25"/>
  <c r="E17"/>
  <c r="E16"/>
  <c r="E15"/>
  <c r="E13"/>
  <c r="E10"/>
  <c r="D219"/>
  <c r="D218"/>
  <c r="D217"/>
  <c r="D216"/>
  <c r="D187"/>
  <c r="D186"/>
  <c r="D185"/>
  <c r="D184"/>
  <c r="D183"/>
  <c r="D182"/>
  <c r="D181"/>
  <c r="D180"/>
  <c r="D179"/>
  <c r="D178"/>
  <c r="D177"/>
  <c r="D176"/>
  <c r="D175"/>
  <c r="D174"/>
  <c r="D173"/>
  <c r="D172"/>
  <c r="D170"/>
  <c r="D169"/>
  <c r="D168"/>
  <c r="D167"/>
  <c r="D166"/>
  <c r="D165"/>
  <c r="D164"/>
  <c r="D163"/>
  <c r="D162"/>
  <c r="D161"/>
  <c r="D160"/>
  <c r="D159"/>
  <c r="D158"/>
  <c r="D157"/>
  <c r="D156"/>
  <c r="D154"/>
  <c r="D153"/>
  <c r="D152"/>
  <c r="D151"/>
  <c r="D150"/>
  <c r="D149"/>
  <c r="D148"/>
  <c r="D147"/>
  <c r="D146"/>
  <c r="D145"/>
  <c r="D144"/>
  <c r="D143"/>
  <c r="D142"/>
  <c r="D141"/>
  <c r="D140"/>
  <c r="D138"/>
  <c r="D137"/>
  <c r="D136"/>
  <c r="D135"/>
  <c r="D134"/>
  <c r="D133"/>
  <c r="D132"/>
  <c r="D131"/>
  <c r="D130"/>
  <c r="D129"/>
  <c r="D128"/>
  <c r="D127"/>
  <c r="D126"/>
  <c r="D125"/>
  <c r="D124"/>
  <c r="D121"/>
  <c r="D120"/>
  <c r="D119"/>
  <c r="D118"/>
  <c r="D117"/>
  <c r="D116"/>
  <c r="D115"/>
  <c r="D114"/>
  <c r="D113"/>
  <c r="D112"/>
  <c r="D111"/>
  <c r="D110"/>
  <c r="D109"/>
  <c r="D108"/>
  <c r="D107"/>
  <c r="D106"/>
  <c r="D104"/>
  <c r="D103"/>
  <c r="D102"/>
  <c r="D101"/>
  <c r="D100"/>
  <c r="D99"/>
  <c r="D98"/>
  <c r="D97"/>
  <c r="D96"/>
  <c r="D95"/>
  <c r="D94"/>
  <c r="D93"/>
  <c r="D92"/>
  <c r="D91"/>
  <c r="D90"/>
  <c r="D88"/>
  <c r="D87"/>
  <c r="D86"/>
  <c r="D85"/>
  <c r="D84"/>
  <c r="D83"/>
  <c r="D82"/>
  <c r="D81"/>
  <c r="D80"/>
  <c r="D79"/>
  <c r="D78"/>
  <c r="D77"/>
  <c r="D76"/>
  <c r="D75"/>
  <c r="D74"/>
  <c r="D72"/>
  <c r="D71"/>
  <c r="D70"/>
  <c r="D69"/>
  <c r="D68"/>
  <c r="D67"/>
  <c r="D66"/>
  <c r="D65"/>
  <c r="D64"/>
  <c r="D63"/>
  <c r="D62"/>
  <c r="D61"/>
  <c r="D60"/>
  <c r="D59"/>
  <c r="D58"/>
  <c r="D46"/>
  <c r="D45"/>
  <c r="D40"/>
  <c r="D39"/>
  <c r="D37"/>
  <c r="D36"/>
  <c r="D33"/>
  <c r="D32"/>
  <c r="D30"/>
  <c r="D29"/>
  <c r="D25"/>
  <c r="D17"/>
  <c r="D16"/>
  <c r="D15"/>
  <c r="D13"/>
  <c r="D10"/>
  <c r="C219"/>
  <c r="C218"/>
  <c r="C217"/>
  <c r="C216"/>
  <c r="C187"/>
  <c r="C186"/>
  <c r="C185"/>
  <c r="C184"/>
  <c r="C183"/>
  <c r="C182"/>
  <c r="C181"/>
  <c r="C180"/>
  <c r="C179"/>
  <c r="C178"/>
  <c r="C177"/>
  <c r="C176"/>
  <c r="C175"/>
  <c r="C174"/>
  <c r="C173"/>
  <c r="C172"/>
  <c r="C170"/>
  <c r="C169"/>
  <c r="C168"/>
  <c r="C167"/>
  <c r="C166"/>
  <c r="C165"/>
  <c r="C164"/>
  <c r="C163"/>
  <c r="C162"/>
  <c r="C161"/>
  <c r="C160"/>
  <c r="C159"/>
  <c r="C158"/>
  <c r="C157"/>
  <c r="C156"/>
  <c r="C154"/>
  <c r="C153"/>
  <c r="C152"/>
  <c r="C151"/>
  <c r="C150"/>
  <c r="C149"/>
  <c r="C148"/>
  <c r="C147"/>
  <c r="C146"/>
  <c r="C145"/>
  <c r="C144"/>
  <c r="C143"/>
  <c r="C142"/>
  <c r="C141"/>
  <c r="C140"/>
  <c r="C138"/>
  <c r="C137"/>
  <c r="C136"/>
  <c r="C135"/>
  <c r="C134"/>
  <c r="C133"/>
  <c r="C132"/>
  <c r="C131"/>
  <c r="C130"/>
  <c r="C129"/>
  <c r="C128"/>
  <c r="C127"/>
  <c r="C126"/>
  <c r="C125"/>
  <c r="C124"/>
  <c r="C121"/>
  <c r="C120"/>
  <c r="C119"/>
  <c r="C118"/>
  <c r="C117"/>
  <c r="C116"/>
  <c r="C115"/>
  <c r="C114"/>
  <c r="C113"/>
  <c r="C112"/>
  <c r="C111"/>
  <c r="C110"/>
  <c r="C109"/>
  <c r="C108"/>
  <c r="C107"/>
  <c r="C106"/>
  <c r="C104"/>
  <c r="C103"/>
  <c r="C102"/>
  <c r="C101"/>
  <c r="C100"/>
  <c r="C9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2"/>
  <c r="C71"/>
  <c r="C70"/>
  <c r="C69"/>
  <c r="C68"/>
  <c r="C67"/>
  <c r="C66"/>
  <c r="C65"/>
  <c r="C64"/>
  <c r="C63"/>
  <c r="C62"/>
  <c r="C61"/>
  <c r="C60"/>
  <c r="C59"/>
  <c r="C58"/>
  <c r="C46"/>
  <c r="C45"/>
  <c r="B46"/>
  <c r="B45"/>
  <c r="C40"/>
  <c r="C39"/>
  <c r="B40"/>
  <c r="B39"/>
  <c r="C37"/>
  <c r="C36"/>
  <c r="B37"/>
  <c r="B36"/>
  <c r="C33"/>
  <c r="C32"/>
  <c r="B33"/>
  <c r="B32"/>
  <c r="C30"/>
  <c r="C29"/>
  <c r="B30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C41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OutP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2" name="Connection1" type="4" refreshedVersion="3" background="1" saveData="1">
    <webPr sourceData="1" parsePre="1" consecutive="1" xl2000="1" url="file:///C:/Projects/Benchmarks/branches/v1.1_3.1/OutP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3" name="Connection10" type="4" refreshedVersion="3" background="1" saveData="1">
    <webPr sourceData="1" parsePre="1" consecutive="1" xl2000="1" url="file:///C:/Projects/Benchmarks/branches/v1.1_3.1/OutP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4" name="Connection11" type="4" refreshedVersion="3" background="1" saveData="1">
    <webPr sourceData="1" parsePre="1" consecutive="1" xl2000="1" url="file:///C:/Projects/Benchmarks/branches/v1.1_3.1/OutP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5" name="Connection12" type="4" refreshedVersion="3" background="1" saveData="1">
    <webPr sourceData="1" parsePre="1" consecutive="1" xl2000="1" url="file:///C:/Projects/Benchmarks/branches/v1.1_3.1/OutP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6" name="Connection13" type="4" refreshedVersion="3" background="1" saveData="1">
    <webPr sourceData="1" parsePre="1" consecutive="1" xl2000="1" url="file:///C:/Projects/Benchmarks/branches/v1.1_3.1/OutP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7" name="Connection14" type="4" refreshedVersion="3" background="1" saveData="1">
    <webPr sourceData="1" parsePre="1" consecutive="1" xl2000="1" url="file:///C:/Projects/Benchmarks/branches/v1.1_3.1/OutP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8" name="Connection15" type="4" refreshedVersion="3" background="1" saveData="1">
    <webPr sourceData="1" parsePre="1" consecutive="1" xl2000="1" url="file:///C:/Projects/Benchmarks/branches/v1.1_3.1/OutP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9" name="Connection2" type="4" refreshedVersion="3" background="1" saveData="1">
    <webPr sourceData="1" parsePre="1" consecutive="1" xl2000="1" url="file:///C:/Projects/Benchmarks/branches/v1.1_3.1/OutP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0" name="Connection3" type="4" refreshedVersion="3" background="1" saveData="1">
    <webPr sourceData="1" parsePre="1" consecutive="1" xl2000="1" url="file:///C:/Projects/Benchmarks/branches/v1.1_3.1/OutP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1" name="Connection4" type="4" refreshedVersion="3" background="1" saveData="1">
    <webPr sourceData="1" parsePre="1" consecutive="1" xl2000="1" url="file:///C:/Projects/Benchmarks/branches/v1.1_3.1/OutP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2" name="Connection5" type="4" refreshedVersion="3" background="1" saveData="1">
    <webPr sourceData="1" parsePre="1" consecutive="1" xl2000="1" url="file:///C:/Projects/Benchmarks/branches/v1.1_3.1/OutP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3" name="Connection6" type="4" refreshedVersion="3" background="1" saveData="1">
    <webPr sourceData="1" parsePre="1" consecutive="1" xl2000="1" url="file:///C:/Projects/Benchmarks/branches/v1.1_3.1/OutP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4" name="Connection7" type="4" refreshedVersion="3" background="1" saveData="1">
    <webPr sourceData="1" parsePre="1" consecutive="1" xl2000="1" url="file:///C:/Projects/Benchmarks/branches/v1.1_3.1/OutP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5" name="Connection8" type="4" refreshedVersion="3" background="1" saveData="1">
    <webPr sourceData="1" parsePre="1" consecutive="1" xl2000="1" url="file:///C:/Projects/Benchmarks/branches/v1.1_3.1/OutP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  <connection id="16" name="Connection9" type="4" refreshedVersion="3" background="1" saveData="1">
    <webPr sourceData="1" parsePre="1" consecutive="1" xl2000="1" url="file:///C:/Projects/Benchmarks/branches/v1.1_3.1/OutP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1"/>
        <x v="60"/>
        <x v="80"/>
      </tables>
    </webPr>
  </connection>
</connections>
</file>

<file path=xl/sharedStrings.xml><?xml version="1.0" encoding="utf-8"?>
<sst xmlns="http://schemas.openxmlformats.org/spreadsheetml/2006/main" count="5045" uniqueCount="642">
  <si>
    <t>single zone per floor</t>
  </si>
  <si>
    <t>PSZ-AC</t>
  </si>
  <si>
    <t>CAV</t>
  </si>
  <si>
    <t>Kitchen_Elec_Equip_SCH</t>
  </si>
  <si>
    <t>Weekday</t>
  </si>
  <si>
    <t>Kitchen_Gas_Equip_SCH</t>
  </si>
  <si>
    <t>WD, Sat</t>
  </si>
  <si>
    <t>Kitchen_Exhaust_SCH</t>
  </si>
  <si>
    <t>INFIL_QUARTER_ON_SCH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</si>
  <si>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</si>
  <si>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</si>
  <si>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</si>
  <si>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</si>
  <si>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</si>
  <si>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</si>
  <si>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</si>
  <si>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</si>
  <si>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</si>
  <si>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</si>
  <si>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</si>
  <si>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</si>
  <si>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</si>
  <si>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</si>
  <si>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</si>
  <si>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</si>
  <si>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</si>
  <si>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</si>
  <si>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</si>
  <si>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</si>
  <si>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</si>
  <si>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</si>
  <si>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</si>
  <si>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</si>
  <si>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</si>
  <si>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</si>
  <si>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</si>
  <si>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</si>
  <si>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</si>
  <si>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</si>
  <si>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</si>
  <si>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</si>
  <si>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</si>
  <si>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</si>
  <si>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</si>
  <si>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</si>
  <si>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</si>
  <si>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</si>
  <si>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</si>
  <si>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</si>
  <si>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</si>
  <si>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</si>
  <si>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</si>
  <si>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</si>
  <si>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</si>
  <si>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</si>
  <si>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</si>
  <si>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</si>
  <si>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</si>
  <si>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</si>
  <si>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</si>
  <si>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</si>
  <si>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</si>
  <si>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</si>
  <si>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</si>
  <si>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</si>
  <si>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</si>
  <si>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</si>
  <si>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</si>
  <si>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</si>
  <si>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</si>
  <si>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</si>
  <si>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</si>
  <si>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</si>
  <si>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</si>
  <si>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</si>
  <si>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</si>
  <si>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</si>
  <si>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</si>
  <si>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</si>
  <si>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</si>
  <si>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</si>
  <si>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</si>
  <si>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</si>
  <si>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</si>
  <si>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</si>
  <si>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</si>
  <si>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</si>
  <si>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</si>
  <si>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</si>
  <si>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</si>
  <si>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</si>
  <si>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</si>
  <si>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</si>
  <si>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</si>
  <si>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</si>
  <si>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</si>
  <si>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</si>
  <si>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</si>
  <si>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</si>
  <si>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</si>
  <si>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</si>
  <si>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</si>
  <si>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</si>
  <si>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</si>
  <si>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</si>
  <si>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</si>
  <si>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</si>
  <si>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</si>
  <si>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</si>
  <si>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</si>
  <si>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</si>
  <si>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</si>
  <si>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</si>
  <si>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</si>
  <si>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</si>
  <si>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</si>
  <si>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</si>
  <si>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</si>
  <si>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</si>
  <si>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</si>
  <si>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</si>
  <si>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</si>
  <si>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ALWAYS_ON</t>
  </si>
  <si>
    <t>INFIL_HALF_ON_SCH</t>
  </si>
  <si>
    <t>DOE Commercial Building Benchmark - Outpatient Health Care</t>
  </si>
  <si>
    <t>Hours_of_operation</t>
  </si>
  <si>
    <t>Through 12/31</t>
  </si>
  <si>
    <t>All</t>
  </si>
  <si>
    <t>Fraction</t>
  </si>
  <si>
    <t>ALWAYS_OFF</t>
  </si>
  <si>
    <t>HVACOperationSchd</t>
  </si>
  <si>
    <t>WD</t>
  </si>
  <si>
    <t>SummerDesign</t>
  </si>
  <si>
    <t>WinterDesign</t>
  </si>
  <si>
    <t>Sat</t>
  </si>
  <si>
    <t>Sun, Hol, Other</t>
  </si>
  <si>
    <t>BLDG_LIGHT_EXTD_SCH</t>
  </si>
  <si>
    <t>BLDG_OCC_EXTD_SCH</t>
  </si>
  <si>
    <t>BLDG_EQUIP_EXTD_SCH</t>
  </si>
  <si>
    <t>BLDG_ELEVATORS</t>
  </si>
  <si>
    <t>WD, SummerDesign</t>
  </si>
  <si>
    <t>Sat, WinterDesign</t>
  </si>
  <si>
    <t>BLDG_SWH_EXTD_SCH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</si>
  <si>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</si>
  <si>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</si>
  <si>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</si>
  <si>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</si>
  <si>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</si>
  <si>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</si>
  <si>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</si>
  <si>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</si>
  <si>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SummerDesign, WinterDesign</t>
  </si>
  <si>
    <t>SHADING_SCH</t>
  </si>
  <si>
    <t>PlantOnSched</t>
  </si>
  <si>
    <t>On/Off</t>
  </si>
  <si>
    <t>FAN_SCH</t>
  </si>
  <si>
    <t>ReheatCoilAvailSched</t>
  </si>
  <si>
    <t>CoolingCoilAvailSched</t>
  </si>
  <si>
    <t>Temperature</t>
  </si>
  <si>
    <t>Humidity Setpoint Schedule</t>
  </si>
  <si>
    <t>Humidity</t>
  </si>
  <si>
    <t>MinOA_MotorizedDamper_Sched</t>
  </si>
  <si>
    <t>MinOA_Sched</t>
  </si>
  <si>
    <t>Dual Zone Control Type Sched</t>
  </si>
  <si>
    <t>Control Type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</si>
  <si>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</si>
  <si>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</si>
  <si>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</si>
  <si>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</si>
  <si>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</si>
  <si>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</si>
  <si>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</si>
  <si>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</si>
  <si>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</si>
  <si>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</si>
  <si>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</si>
  <si>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</si>
  <si>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</si>
  <si>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</si>
  <si>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</si>
  <si>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</si>
  <si>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</si>
  <si>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</si>
  <si>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</si>
  <si>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</si>
  <si>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</si>
  <si>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</si>
  <si>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</si>
  <si>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</si>
  <si>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</si>
  <si>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</si>
  <si>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</si>
  <si>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</si>
  <si>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</si>
  <si>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</si>
  <si>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</si>
  <si>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</si>
  <si>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</si>
  <si>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</si>
  <si>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</si>
  <si>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</si>
  <si>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</si>
  <si>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</si>
  <si>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</si>
  <si>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</si>
  <si>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</si>
  <si>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</si>
  <si>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</si>
  <si>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</si>
  <si>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</si>
  <si>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</si>
  <si>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</si>
  <si>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</si>
  <si>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</si>
  <si>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</si>
  <si>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</si>
  <si>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</si>
  <si>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</si>
  <si>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</si>
  <si>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</si>
  <si>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</si>
  <si>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</si>
  <si>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</si>
  <si>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</si>
  <si>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</si>
  <si>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</si>
  <si>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</si>
  <si>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</si>
  <si>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</si>
  <si>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</si>
  <si>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</si>
  <si>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</si>
  <si>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</si>
  <si>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</si>
  <si>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See Benchmark Technical Report</t>
  </si>
  <si>
    <t>Gas furnace</t>
  </si>
  <si>
    <t>PACU</t>
  </si>
  <si>
    <t>gas water heater</t>
  </si>
  <si>
    <t>gas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</si>
  <si>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</si>
  <si>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</si>
  <si>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</si>
  <si>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</si>
  <si>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</si>
  <si>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</si>
  <si>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</si>
  <si>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</si>
  <si>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</si>
  <si>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</si>
  <si>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</si>
  <si>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</si>
  <si>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</si>
  <si>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</si>
  <si>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</si>
  <si>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</si>
  <si>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</si>
  <si>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t>Hours Per Day</t>
  </si>
  <si>
    <t>Hours Per Week</t>
  </si>
  <si>
    <t>Hours Per Year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</si>
  <si>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</si>
  <si>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</si>
  <si>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</si>
  <si>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</si>
  <si>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</si>
  <si>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</si>
  <si>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</si>
  <si>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</si>
  <si>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</si>
  <si>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</si>
  <si>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</si>
  <si>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</si>
  <si>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</si>
  <si>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</si>
  <si>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</si>
  <si>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</si>
  <si>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</si>
  <si>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</si>
  <si>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Outpatient Health Care</t>
  </si>
  <si>
    <t>Health care, outpatient</t>
  </si>
  <si>
    <t>First_floor</t>
  </si>
  <si>
    <t>Second_floor</t>
  </si>
  <si>
    <t>Attic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</si>
  <si>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</si>
  <si>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</si>
  <si>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</si>
  <si>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</si>
  <si>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</si>
  <si>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</si>
  <si>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</si>
  <si>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</si>
  <si>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</si>
  <si>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</si>
  <si>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</si>
  <si>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</si>
  <si>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</si>
  <si>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</si>
  <si>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</si>
  <si>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</si>
  <si>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</si>
  <si>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</si>
  <si>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</si>
  <si>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</si>
  <si>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</si>
  <si>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</si>
  <si>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</si>
  <si>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</si>
  <si>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</si>
  <si>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</si>
  <si>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</si>
  <si>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</si>
  <si>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</si>
  <si>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</si>
  <si>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</si>
  <si>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</si>
  <si>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</si>
  <si>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FIRST_FLOOR_WALL_NORTH</t>
  </si>
  <si>
    <t>EXT-WALLS</t>
  </si>
  <si>
    <t>N</t>
  </si>
  <si>
    <t>FIRST_FLOOR_WALL_EAST</t>
  </si>
  <si>
    <t>E</t>
  </si>
  <si>
    <t>FIRST_FLOOR_WALL_SOUTH</t>
  </si>
  <si>
    <t>S</t>
  </si>
  <si>
    <t>FIRST_FLOOR_WALL_WEST</t>
  </si>
  <si>
    <t>W</t>
  </si>
  <si>
    <t>FIRST_FLOOR_FLOOR</t>
  </si>
  <si>
    <t>EXT-SLAB</t>
  </si>
  <si>
    <t>SECOND_FLOOR_WALL_NORTH</t>
  </si>
  <si>
    <t>SECOND_FLOOR_WALL_EAST</t>
  </si>
  <si>
    <t>SECOND_FLOOR_WALL_SOUTH</t>
  </si>
  <si>
    <t>SECOND_FLOOR_WALL_WEST</t>
  </si>
  <si>
    <t>WEST-ROOF</t>
  </si>
  <si>
    <t>ATTIC-ROOF</t>
  </si>
  <si>
    <t>EAST-ROOF</t>
  </si>
  <si>
    <t>SOUTH-ROOF</t>
  </si>
  <si>
    <t>NORTH-ROOF</t>
  </si>
  <si>
    <t>PSZ-AC_2:1_UNITARY_PACKAGE_COOLCOIL</t>
  </si>
  <si>
    <t>Coil:Cooling:DX:SingleSpeed</t>
  </si>
  <si>
    <t>PSZ-AC_1:2_UNITARY_PACKAGE_COOLCOIL</t>
  </si>
  <si>
    <t>Motor Heat In Air Fraction</t>
  </si>
  <si>
    <t>End Use</t>
  </si>
  <si>
    <t>PSZ-AC_2:1_UNITARY_PACKAGE_FAN</t>
  </si>
  <si>
    <t>Fan:OnOff</t>
  </si>
  <si>
    <t>PSZ-AC_1:2_UNITARY_PACKAGE_FAN</t>
  </si>
  <si>
    <t>Nominal Capacity [W]</t>
  </si>
  <si>
    <t>PSZ-AC_2:1_UNITARY_PACKAGE_HEATCOIL</t>
  </si>
  <si>
    <t>PSZ-AC_1:2_UNITARY_PACKAGE_HEATCOIL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</si>
  <si>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</si>
  <si>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</si>
  <si>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</si>
  <si>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</si>
  <si>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</si>
  <si>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</si>
  <si>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</si>
  <si>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</si>
  <si>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</si>
  <si>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</si>
  <si>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</si>
  <si>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</si>
  <si>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</si>
  <si>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</si>
  <si>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</si>
  <si>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Coil:Heating:Gas</t>
  </si>
  <si>
    <t>Total Efficiency [W/W]</t>
  </si>
  <si>
    <t>Delta Pressure [pa]</t>
  </si>
  <si>
    <t>Max Flow Rate [m3/s]</t>
  </si>
  <si>
    <t>Rated Power [W]</t>
  </si>
  <si>
    <t>Unitary Fans</t>
  </si>
  <si>
    <t>Chicago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</si>
  <si>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</si>
  <si>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</si>
  <si>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</si>
  <si>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</si>
  <si>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</si>
  <si>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</si>
  <si>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</si>
  <si>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</si>
  <si>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</si>
  <si>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</si>
  <si>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</si>
  <si>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</si>
  <si>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</si>
  <si>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FIRST_FLOOR</t>
  </si>
  <si>
    <t>SECOND_FLOOR</t>
  </si>
  <si>
    <t>ATTIC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</si>
  <si>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</si>
  <si>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</si>
  <si>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</si>
  <si>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</si>
  <si>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</si>
  <si>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</si>
  <si>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</si>
  <si>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</si>
  <si>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FIRST_FLOOR_WALL_NORTH_WINDOW</t>
  </si>
  <si>
    <t>WINDOW_NORTH</t>
  </si>
  <si>
    <t>FIRST_FLOOR_WALL_EAST_WINDOW</t>
  </si>
  <si>
    <t>WINDOW_EAST</t>
  </si>
  <si>
    <t>FIRST_FLOOR_WALL_SOUTH_WINDOW</t>
  </si>
  <si>
    <t>WINDOW_SOUTH</t>
  </si>
  <si>
    <t>FIRST_FLOOR_WALL_WEST_WINDOW</t>
  </si>
  <si>
    <t>WINDOW_WEST</t>
  </si>
  <si>
    <t>SECOND_FLOOR_WALL_NORTH_WINDOW</t>
  </si>
  <si>
    <t>SECOND_FLOOR_WALL_EAST_WINDOW</t>
  </si>
  <si>
    <t>SECOND_FLOOR_WALL_SOUTH_WINDOW</t>
  </si>
  <si>
    <t>SECOND_FLOOR_WALL_WEST_WINDOW</t>
  </si>
  <si>
    <t>Total or Average</t>
  </si>
  <si>
    <t>North Total or Average</t>
  </si>
  <si>
    <t>Non-North Total or Average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</si>
  <si>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</si>
  <si>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</si>
  <si>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</si>
  <si>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</si>
  <si>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</si>
  <si>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</si>
  <si>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</si>
  <si>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</si>
  <si>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</si>
  <si>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</si>
  <si>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</si>
  <si>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</si>
  <si>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</si>
  <si>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</si>
  <si>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</si>
  <si>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</si>
  <si>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</si>
  <si>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</si>
  <si>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</si>
  <si>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</si>
  <si>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</si>
  <si>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</si>
  <si>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</si>
  <si>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</si>
  <si>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</si>
  <si>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</si>
  <si>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</si>
  <si>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</si>
  <si>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</si>
  <si>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</si>
  <si>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</si>
  <si>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</si>
  <si>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</si>
  <si>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</si>
  <si>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</si>
  <si>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</si>
  <si>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</si>
  <si>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</si>
  <si>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</si>
  <si>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</si>
  <si>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</si>
  <si>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</si>
  <si>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</si>
  <si>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[Invalid/Undefined]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</si>
  <si>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</si>
  <si>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</si>
  <si>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</si>
  <si>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</si>
  <si>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</si>
  <si>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</si>
  <si>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</si>
  <si>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</si>
  <si>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</si>
  <si>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06-JAN-13:00</t>
  </si>
  <si>
    <t>22-FEB-15:00</t>
  </si>
  <si>
    <t>13-MAR-14:00</t>
  </si>
  <si>
    <t>03-APR-14:39</t>
  </si>
  <si>
    <t>24-MAY-14:00</t>
  </si>
  <si>
    <t>28-JUN-14:00</t>
  </si>
  <si>
    <t>13-JUL-14:00</t>
  </si>
  <si>
    <t>21-AUG-14:00</t>
  </si>
  <si>
    <t>01-SEP-14:00</t>
  </si>
  <si>
    <t>06-OCT-14:00</t>
  </si>
  <si>
    <t>07-NOV-14:00</t>
  </si>
  <si>
    <t>19-DEC-14:30</t>
  </si>
  <si>
    <t>Electric</t>
  </si>
  <si>
    <t>Gas</t>
  </si>
  <si>
    <t>Cost ($)</t>
  </si>
  <si>
    <t>Cost per Total Building Area ($/m2)</t>
  </si>
  <si>
    <t>Cost per Net Conditioned Building Area ($/m2)</t>
  </si>
  <si>
    <t>03-JAN-14:30</t>
  </si>
  <si>
    <t>23-FEB-15:30</t>
  </si>
  <si>
    <t>28-MAR-14:00</t>
  </si>
  <si>
    <t>21-APR-14:00</t>
  </si>
  <si>
    <t>18-MAY-14:00</t>
  </si>
  <si>
    <t>13-JUN-14:00</t>
  </si>
  <si>
    <t>18-JUL-12:00</t>
  </si>
  <si>
    <t>31-AUG-14:30</t>
  </si>
  <si>
    <t>15-SEP-14:00</t>
  </si>
  <si>
    <t>12-OCT-14:00</t>
  </si>
  <si>
    <t>03-NOV-14:39</t>
  </si>
  <si>
    <t>19-DEC-15:30</t>
  </si>
  <si>
    <t>26-JAN-15:00</t>
  </si>
  <si>
    <t>28-FEB-15:00</t>
  </si>
  <si>
    <t>17-MAR-14:00</t>
  </si>
  <si>
    <t>26-APR-14:00</t>
  </si>
  <si>
    <t>30-MAY-14:00</t>
  </si>
  <si>
    <t>08-JUN-14:00</t>
  </si>
  <si>
    <t>19-JUL-14:00</t>
  </si>
  <si>
    <t>01-AUG-14:00</t>
  </si>
  <si>
    <t>08-SEP-14:30</t>
  </si>
  <si>
    <t>03-OCT-12:30</t>
  </si>
  <si>
    <t>13-NOV-15:39</t>
  </si>
  <si>
    <t>11-DEC-15:00</t>
  </si>
  <si>
    <t>23-JAN-15:00</t>
  </si>
  <si>
    <t>22-FEB-14:00</t>
  </si>
  <si>
    <t>14-APR-14:00</t>
  </si>
  <si>
    <t>15-MAY-14:00</t>
  </si>
  <si>
    <t>19-JUN-14:00</t>
  </si>
  <si>
    <t>03-JUL-14:00</t>
  </si>
  <si>
    <t>17-AUG-13:00</t>
  </si>
  <si>
    <t>11-SEP-13:00</t>
  </si>
  <si>
    <t>22-NOV-14:00</t>
  </si>
  <si>
    <t>05-DEC-14:00</t>
  </si>
  <si>
    <t>26-JAN-13:00</t>
  </si>
  <si>
    <t>13-FEB-11:00</t>
  </si>
  <si>
    <t>31-MAR-14:50</t>
  </si>
  <si>
    <t>11-APR-13:00</t>
  </si>
  <si>
    <t>30-MAY-12:00</t>
  </si>
  <si>
    <t>28-JUN-13:00</t>
  </si>
  <si>
    <t>20-JUL-14:00</t>
  </si>
  <si>
    <t>09-AUG-14:50</t>
  </si>
  <si>
    <t>07-SEP-09:00</t>
  </si>
  <si>
    <t>05-OCT-10:20</t>
  </si>
  <si>
    <t>20-NOV-13:00</t>
  </si>
  <si>
    <t>19-DEC-13:09</t>
  </si>
  <si>
    <t>18-JAN-14:00</t>
  </si>
  <si>
    <t>08-FEB-15:00</t>
  </si>
  <si>
    <t>31-MAR-14:00</t>
  </si>
  <si>
    <t>31-MAY-14:00</t>
  </si>
  <si>
    <t>27-JUN-14:00</t>
  </si>
  <si>
    <t>24-JUL-14:00</t>
  </si>
  <si>
    <t>04-AUG-14:00</t>
  </si>
  <si>
    <t>03-OCT-14:00</t>
  </si>
  <si>
    <t>10-NOV-14:39</t>
  </si>
  <si>
    <t>27-JAN-15:39</t>
  </si>
  <si>
    <t>15-FEB-15:00</t>
  </si>
  <si>
    <t>01-MAR-13:09</t>
  </si>
  <si>
    <t>13-APR-14:00</t>
  </si>
  <si>
    <t>17-MAY-13:00</t>
  </si>
  <si>
    <t>16-JUN-14:00</t>
  </si>
  <si>
    <t>03-JUL-12:00</t>
  </si>
  <si>
    <t>15-AUG-12:20</t>
  </si>
  <si>
    <t>28-SEP-14:00</t>
  </si>
  <si>
    <t>13-OCT-14:00</t>
  </si>
  <si>
    <t>08-NOV-14:30</t>
  </si>
  <si>
    <t>07-DEC-14:00</t>
  </si>
  <si>
    <t>05-JAN-15:09</t>
  </si>
  <si>
    <t>09-MAR-15:00</t>
  </si>
  <si>
    <t>04-APR-14:00</t>
  </si>
  <si>
    <t>30-JUN-14:00</t>
  </si>
  <si>
    <t>25-JUL-13:50</t>
  </si>
  <si>
    <t>17-AUG-14:00</t>
  </si>
  <si>
    <t>08-SEP-14:00</t>
  </si>
  <si>
    <t>03-NOV-14:20</t>
  </si>
  <si>
    <t>06-DEC-15:09</t>
  </si>
  <si>
    <t>14-FEB-15:00</t>
  </si>
  <si>
    <t>02-MAR-14:00</t>
  </si>
  <si>
    <t>29-JUN-14:00</t>
  </si>
  <si>
    <t>31-JUL-14:00</t>
  </si>
  <si>
    <t>01-AUG-14:30</t>
  </si>
  <si>
    <t>05-SEP-13:09</t>
  </si>
  <si>
    <t>08-NOV-15:20</t>
  </si>
  <si>
    <t>08-DEC-15:20</t>
  </si>
  <si>
    <t>31-JAN-09:50</t>
  </si>
  <si>
    <t>21-FEB-13:00</t>
  </si>
  <si>
    <t>29-MAR-14:00</t>
  </si>
  <si>
    <t>14-APR-13:00</t>
  </si>
  <si>
    <t>04-MAY-14:00</t>
  </si>
  <si>
    <t>07-AUG-14:00</t>
  </si>
  <si>
    <t>17-OCT-12:00</t>
  </si>
  <si>
    <t>29-NOV-09:50</t>
  </si>
  <si>
    <t>01-DEC-11:30</t>
  </si>
  <si>
    <t>19-JAN-15:00</t>
  </si>
  <si>
    <t>07-APR-14:00</t>
  </si>
  <si>
    <t>30-MAY-09:00</t>
  </si>
  <si>
    <t>08-JUN-12:00</t>
  </si>
  <si>
    <t>07-SEP-12:00</t>
  </si>
  <si>
    <t>31-OCT-11:00</t>
  </si>
  <si>
    <t>02-NOV-14:39</t>
  </si>
  <si>
    <t>05-DEC-15:09</t>
  </si>
  <si>
    <t>24-JAN-13:00</t>
  </si>
  <si>
    <t>16-FEB-15:09</t>
  </si>
  <si>
    <t>30-MAR-14:00</t>
  </si>
  <si>
    <t>25-APR-14:00</t>
  </si>
  <si>
    <t>23-MAY-14:00</t>
  </si>
  <si>
    <t>28-JUN-13:39</t>
  </si>
  <si>
    <t>26-JUL-12:39</t>
  </si>
  <si>
    <t>30-AUG-13:00</t>
  </si>
  <si>
    <t>06-SEP-14:50</t>
  </si>
  <si>
    <t>05-OCT-14:00</t>
  </si>
  <si>
    <t>10-NOV-13:00</t>
  </si>
  <si>
    <t>27-DEC-15:39</t>
  </si>
  <si>
    <t>19-JAN-14:50</t>
  </si>
  <si>
    <t>16-FEB-15:00</t>
  </si>
  <si>
    <t>23-MAR-14:00</t>
  </si>
  <si>
    <t>14-JUL-12:00</t>
  </si>
  <si>
    <t>23-AUG-13:00</t>
  </si>
  <si>
    <t>22-SEP-14:00</t>
  </si>
  <si>
    <t>02-NOV-14:00</t>
  </si>
  <si>
    <t>10-JAN-15:00</t>
  </si>
  <si>
    <t>02-FEB-14:00</t>
  </si>
  <si>
    <t>06-APR-14:00</t>
  </si>
  <si>
    <t>16-MAY-14:00</t>
  </si>
  <si>
    <t>21-JUL-14:00</t>
  </si>
  <si>
    <t>09-AUG-14:00</t>
  </si>
  <si>
    <t>28-NOV-15:30</t>
  </si>
  <si>
    <t>06-DEC-15:39</t>
  </si>
  <si>
    <t>20-JAN-15:30</t>
  </si>
  <si>
    <t>17-FEB-15:00</t>
  </si>
  <si>
    <t>24-MAR-10:00</t>
  </si>
  <si>
    <t>14-JUN-10:00</t>
  </si>
  <si>
    <t>12-JUL-12:00</t>
  </si>
  <si>
    <t>11-AUG-14:00</t>
  </si>
  <si>
    <t>07-SEP-13:50</t>
  </si>
  <si>
    <t>10-NOV-15:00</t>
  </si>
  <si>
    <t>01-DEC-14:50</t>
  </si>
  <si>
    <t>18-JAN-15:20</t>
  </si>
  <si>
    <t>28-FEB-11:00</t>
  </si>
  <si>
    <t>10-MAR-15:00</t>
  </si>
  <si>
    <t>27-APR-09:39</t>
  </si>
  <si>
    <t>21-JUN-14:00</t>
  </si>
  <si>
    <t>11-JUL-14:00</t>
  </si>
  <si>
    <t>15-AUG-14:39</t>
  </si>
  <si>
    <t>07-SEP-14:00</t>
  </si>
  <si>
    <t>14-NOV-15:00</t>
  </si>
  <si>
    <t>18-DEC-15:00</t>
  </si>
  <si>
    <t>HVAC Control - Economizer</t>
  </si>
  <si>
    <t>NoEconomizer</t>
  </si>
  <si>
    <t>DifferentialDryBulb</t>
  </si>
  <si>
    <t>Building Summary Outpatient Health Care new construction version 1.1_3.1</t>
  </si>
  <si>
    <t>MinRelHumSetSch</t>
  </si>
  <si>
    <t>MaxRelHumSetSch</t>
  </si>
  <si>
    <t>First_floor Water Equipment Latent fract sched</t>
  </si>
  <si>
    <t>First_floor Water Equipment Sensible fract sched</t>
  </si>
  <si>
    <t>First_floor Water Equipment Temp Sched</t>
  </si>
  <si>
    <t>First_floor Water Equipment Hot Supply Temp Sched</t>
  </si>
  <si>
    <t>Second_floor Water Equipment Latent fract sched</t>
  </si>
  <si>
    <t>Second_floor Water Equipment Sensible fract sched</t>
  </si>
  <si>
    <t>Second_floor Water Equipment Temp Sched</t>
  </si>
  <si>
    <t>Second_floor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</si>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</sst>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top" wrapText="1"/>
    </xf>
    <xf numFmtId="1" fontId="5" fillId="0" borderId="0" xfId="0" applyNumberFormat="1" applyFont="1" applyAlignment="1">
      <alignment horizontal="center" vertical="top"/>
    </xf>
    <xf numFmtId="1" fontId="5" fillId="0" borderId="0" xfId="0" applyNumberFormat="1" applyFont="1" applyAlignment="1">
      <alignment horizontal="center" vertical="top" wrapText="1"/>
    </xf>
    <xf numFmtId="0" fontId="7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6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6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wrapText="1"/>
    </xf>
    <xf numFmtId="2" fontId="17" fillId="2" borderId="0" xfId="5" applyNumberFormat="1" applyFont="1" applyFill="1" applyBorder="1" applyAlignment="1">
      <alignment horizontal="center" wrapText="1"/>
    </xf>
    <xf numFmtId="2" fontId="17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4" applyFont="1"/>
    <xf numFmtId="0" fontId="3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2" fillId="0" borderId="0" xfId="3"/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top" wrapText="1"/>
    </xf>
    <xf numFmtId="4" fontId="4" fillId="2" borderId="0" xfId="0" applyNumberFormat="1" applyFont="1" applyFill="1" applyAlignment="1">
      <alignment vertical="top" wrapText="1"/>
    </xf>
    <xf numFmtId="167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vertical="top"/>
    </xf>
    <xf numFmtId="4" fontId="5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4" fontId="5" fillId="0" borderId="0" xfId="0" applyNumberFormat="1" applyFont="1" applyAlignment="1">
      <alignment horizontal="left" vertical="top" wrapText="1"/>
    </xf>
    <xf numFmtId="4" fontId="4" fillId="3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vertical="top"/>
    </xf>
    <xf numFmtId="165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LocationSummary!$B$59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70144.444444444438</c:v>
                </c:pt>
                <c:pt idx="1">
                  <c:v>56872.222222222219</c:v>
                </c:pt>
                <c:pt idx="2">
                  <c:v>51616.666666666664</c:v>
                </c:pt>
                <c:pt idx="3">
                  <c:v>45763.888888888891</c:v>
                </c:pt>
                <c:pt idx="4">
                  <c:v>20950</c:v>
                </c:pt>
                <c:pt idx="5">
                  <c:v>39850</c:v>
                </c:pt>
                <c:pt idx="6">
                  <c:v>8302.7777777777774</c:v>
                </c:pt>
                <c:pt idx="7">
                  <c:v>40072.222222222219</c:v>
                </c:pt>
                <c:pt idx="8">
                  <c:v>25791.666666666668</c:v>
                </c:pt>
                <c:pt idx="9">
                  <c:v>8161.1111111111113</c:v>
                </c:pt>
                <c:pt idx="10">
                  <c:v>25130.555555555555</c:v>
                </c:pt>
                <c:pt idx="11">
                  <c:v>19186.111111111109</c:v>
                </c:pt>
                <c:pt idx="12">
                  <c:v>23872.222222222223</c:v>
                </c:pt>
                <c:pt idx="13">
                  <c:v>14000</c:v>
                </c:pt>
                <c:pt idx="14">
                  <c:v>15766.666666666666</c:v>
                </c:pt>
                <c:pt idx="15">
                  <c:v>12261.111111111111</c:v>
                </c:pt>
              </c:numCache>
            </c:numRef>
          </c:val>
        </c:ser>
        <c:ser>
          <c:idx val="4"/>
          <c:order val="1"/>
          <c:tx>
            <c:strRef>
              <c:f>LocationSummary!$B$60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30513.888888888891</c:v>
                </c:pt>
                <c:pt idx="1">
                  <c:v>30513.888888888891</c:v>
                </c:pt>
                <c:pt idx="2">
                  <c:v>30513.888888888891</c:v>
                </c:pt>
                <c:pt idx="3">
                  <c:v>30513.888888888891</c:v>
                </c:pt>
                <c:pt idx="4">
                  <c:v>30513.888888888891</c:v>
                </c:pt>
                <c:pt idx="5">
                  <c:v>30513.888888888891</c:v>
                </c:pt>
                <c:pt idx="6">
                  <c:v>30513.888888888891</c:v>
                </c:pt>
                <c:pt idx="7">
                  <c:v>30513.888888888891</c:v>
                </c:pt>
                <c:pt idx="8">
                  <c:v>30513.888888888891</c:v>
                </c:pt>
                <c:pt idx="9">
                  <c:v>30513.888888888891</c:v>
                </c:pt>
                <c:pt idx="10">
                  <c:v>30513.888888888891</c:v>
                </c:pt>
                <c:pt idx="11">
                  <c:v>30513.888888888891</c:v>
                </c:pt>
                <c:pt idx="12">
                  <c:v>30513.888888888891</c:v>
                </c:pt>
                <c:pt idx="13">
                  <c:v>30513.888888888891</c:v>
                </c:pt>
                <c:pt idx="14">
                  <c:v>30513.888888888891</c:v>
                </c:pt>
                <c:pt idx="15">
                  <c:v>30513.888888888891</c:v>
                </c:pt>
              </c:numCache>
            </c:numRef>
          </c:val>
        </c:ser>
        <c:ser>
          <c:idx val="6"/>
          <c:order val="2"/>
          <c:tx>
            <c:strRef>
              <c:f>LocationSummary!$B$61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3"/>
          <c:tx>
            <c:strRef>
              <c:f>LocationSummary!$B$62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175630.55555555556</c:v>
                </c:pt>
                <c:pt idx="1">
                  <c:v>175630.55555555556</c:v>
                </c:pt>
                <c:pt idx="2">
                  <c:v>175630.55555555556</c:v>
                </c:pt>
                <c:pt idx="3">
                  <c:v>175630.55555555556</c:v>
                </c:pt>
                <c:pt idx="4">
                  <c:v>175630.55555555556</c:v>
                </c:pt>
                <c:pt idx="5">
                  <c:v>175630.55555555556</c:v>
                </c:pt>
                <c:pt idx="6">
                  <c:v>175630.55555555556</c:v>
                </c:pt>
                <c:pt idx="7">
                  <c:v>175630.55555555556</c:v>
                </c:pt>
                <c:pt idx="8">
                  <c:v>175630.55555555556</c:v>
                </c:pt>
                <c:pt idx="9">
                  <c:v>175630.55555555556</c:v>
                </c:pt>
                <c:pt idx="10">
                  <c:v>175630.55555555556</c:v>
                </c:pt>
                <c:pt idx="11">
                  <c:v>175630.55555555556</c:v>
                </c:pt>
                <c:pt idx="12">
                  <c:v>175630.55555555556</c:v>
                </c:pt>
                <c:pt idx="13">
                  <c:v>175630.55555555556</c:v>
                </c:pt>
                <c:pt idx="14">
                  <c:v>175630.55555555556</c:v>
                </c:pt>
                <c:pt idx="15">
                  <c:v>175630.55555555556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30588.888888888891</c:v>
                </c:pt>
                <c:pt idx="1">
                  <c:v>25394.444444444445</c:v>
                </c:pt>
                <c:pt idx="2">
                  <c:v>41616.666666666664</c:v>
                </c:pt>
                <c:pt idx="3">
                  <c:v>22391.666666666668</c:v>
                </c:pt>
                <c:pt idx="4">
                  <c:v>54380.555555555555</c:v>
                </c:pt>
                <c:pt idx="5">
                  <c:v>40341.666666666664</c:v>
                </c:pt>
                <c:pt idx="6">
                  <c:v>36872.222222222226</c:v>
                </c:pt>
                <c:pt idx="7">
                  <c:v>19750</c:v>
                </c:pt>
                <c:pt idx="8">
                  <c:v>42363.888888888891</c:v>
                </c:pt>
                <c:pt idx="9">
                  <c:v>33733.333333333336</c:v>
                </c:pt>
                <c:pt idx="10">
                  <c:v>30819.444444444445</c:v>
                </c:pt>
                <c:pt idx="11">
                  <c:v>39191.666666666664</c:v>
                </c:pt>
                <c:pt idx="12">
                  <c:v>30347.222222222223</c:v>
                </c:pt>
                <c:pt idx="13">
                  <c:v>32866.666666666664</c:v>
                </c:pt>
                <c:pt idx="14">
                  <c:v>27222.222222222223</c:v>
                </c:pt>
                <c:pt idx="15">
                  <c:v>22550</c:v>
                </c:pt>
              </c:numCache>
            </c:numRef>
          </c:val>
        </c:ser>
        <c:overlap val="100"/>
        <c:axId val="75920512"/>
        <c:axId val="75922048"/>
      </c:barChart>
      <c:catAx>
        <c:axId val="759205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2048"/>
        <c:crosses val="autoZero"/>
        <c:auto val="1"/>
        <c:lblAlgn val="ctr"/>
        <c:lblOffset val="50"/>
        <c:tickLblSkip val="1"/>
        <c:tickMarkSkip val="1"/>
      </c:catAx>
      <c:valAx>
        <c:axId val="75922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05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9885312615612283"/>
          <c:y val="4.7852093529092019E-2"/>
          <c:w val="0.93303736588975095"/>
          <c:h val="0.265361609570418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19E-2"/>
          <c:y val="9.6247960848287226E-2"/>
          <c:w val="0.89900110987791215"/>
          <c:h val="0.776508972267537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Schedules!$E$72:$AB$72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39777152"/>
        <c:axId val="139779456"/>
      </c:barChart>
      <c:catAx>
        <c:axId val="13977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9456"/>
        <c:crosses val="autoZero"/>
        <c:auto val="1"/>
        <c:lblAlgn val="ctr"/>
        <c:lblOffset val="100"/>
        <c:tickLblSkip val="1"/>
        <c:tickMarkSkip val="1"/>
      </c:catAx>
      <c:valAx>
        <c:axId val="1397794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2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7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14095449500574"/>
          <c:y val="0.11092985318107668"/>
          <c:w val="0.14317425083240923"/>
          <c:h val="0.11092985318107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LocationSummary!$B$74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0</c:v>
                </c:pt>
                <c:pt idx="1">
                  <c:v>5300</c:v>
                </c:pt>
                <c:pt idx="2">
                  <c:v>1470</c:v>
                </c:pt>
                <c:pt idx="3">
                  <c:v>6750</c:v>
                </c:pt>
                <c:pt idx="4">
                  <c:v>10</c:v>
                </c:pt>
                <c:pt idx="5">
                  <c:v>1410</c:v>
                </c:pt>
                <c:pt idx="6">
                  <c:v>2290</c:v>
                </c:pt>
                <c:pt idx="7">
                  <c:v>17690</c:v>
                </c:pt>
                <c:pt idx="8">
                  <c:v>7670</c:v>
                </c:pt>
                <c:pt idx="9">
                  <c:v>8930</c:v>
                </c:pt>
                <c:pt idx="10">
                  <c:v>23900</c:v>
                </c:pt>
                <c:pt idx="11">
                  <c:v>13850</c:v>
                </c:pt>
                <c:pt idx="12">
                  <c:v>47830</c:v>
                </c:pt>
                <c:pt idx="13">
                  <c:v>34490</c:v>
                </c:pt>
                <c:pt idx="14">
                  <c:v>54030</c:v>
                </c:pt>
                <c:pt idx="15">
                  <c:v>147060</c:v>
                </c:pt>
              </c:numCache>
            </c:numRef>
          </c:val>
        </c:ser>
        <c:ser>
          <c:idx val="4"/>
          <c:order val="1"/>
          <c:tx>
            <c:strRef>
              <c:f>LocationSummary!$B$85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16010.000000000002</c:v>
                </c:pt>
                <c:pt idx="1">
                  <c:v>18010</c:v>
                </c:pt>
                <c:pt idx="2">
                  <c:v>16860</c:v>
                </c:pt>
                <c:pt idx="3">
                  <c:v>19950</c:v>
                </c:pt>
                <c:pt idx="4">
                  <c:v>19580</c:v>
                </c:pt>
                <c:pt idx="5">
                  <c:v>18250</c:v>
                </c:pt>
                <c:pt idx="6">
                  <c:v>21240</c:v>
                </c:pt>
                <c:pt idx="7">
                  <c:v>21480</c:v>
                </c:pt>
                <c:pt idx="8">
                  <c:v>21190</c:v>
                </c:pt>
                <c:pt idx="9">
                  <c:v>22280</c:v>
                </c:pt>
                <c:pt idx="10">
                  <c:v>22810</c:v>
                </c:pt>
                <c:pt idx="11">
                  <c:v>22750</c:v>
                </c:pt>
                <c:pt idx="12">
                  <c:v>23960</c:v>
                </c:pt>
                <c:pt idx="13">
                  <c:v>24180</c:v>
                </c:pt>
                <c:pt idx="14">
                  <c:v>25870</c:v>
                </c:pt>
                <c:pt idx="15">
                  <c:v>28180</c:v>
                </c:pt>
              </c:numCache>
            </c:numRef>
          </c:val>
        </c:ser>
        <c:overlap val="100"/>
        <c:axId val="76559872"/>
        <c:axId val="76561408"/>
      </c:barChart>
      <c:catAx>
        <c:axId val="765598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1408"/>
        <c:crosses val="autoZero"/>
        <c:auto val="1"/>
        <c:lblAlgn val="ctr"/>
        <c:lblOffset val="50"/>
        <c:tickLblSkip val="1"/>
        <c:tickMarkSkip val="1"/>
      </c:catAx>
      <c:valAx>
        <c:axId val="76561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598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2202283849918645E-2"/>
          <c:w val="0.23418423973362973"/>
          <c:h val="0.137030995106035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59"/>
          <c:y val="4.730831973898858E-2"/>
          <c:w val="0.85571587125416326"/>
          <c:h val="0.7177814029363798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LocationSummary!$B$125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271.67294244217322</c:v>
                </c:pt>
                <c:pt idx="1">
                  <c:v>220.26896180742335</c:v>
                </c:pt>
                <c:pt idx="2">
                  <c:v>199.91393222162452</c:v>
                </c:pt>
                <c:pt idx="3">
                  <c:v>177.24583109198494</c:v>
                </c:pt>
                <c:pt idx="4">
                  <c:v>81.14039806347499</c:v>
                </c:pt>
                <c:pt idx="5">
                  <c:v>154.3410435718128</c:v>
                </c:pt>
                <c:pt idx="6">
                  <c:v>32.157073695535232</c:v>
                </c:pt>
                <c:pt idx="7">
                  <c:v>155.20172135556751</c:v>
                </c:pt>
                <c:pt idx="8">
                  <c:v>99.892415277030665</c:v>
                </c:pt>
                <c:pt idx="9">
                  <c:v>31.60839160839161</c:v>
                </c:pt>
                <c:pt idx="10">
                  <c:v>97.331898870360405</c:v>
                </c:pt>
                <c:pt idx="11">
                  <c:v>74.308768154922006</c:v>
                </c:pt>
                <c:pt idx="12">
                  <c:v>92.458310919849382</c:v>
                </c:pt>
                <c:pt idx="13">
                  <c:v>54.222700376546527</c:v>
                </c:pt>
                <c:pt idx="14">
                  <c:v>61.065088757396452</c:v>
                </c:pt>
                <c:pt idx="15">
                  <c:v>47.487896718665951</c:v>
                </c:pt>
              </c:numCache>
            </c:numRef>
          </c:val>
        </c:ser>
        <c:ser>
          <c:idx val="0"/>
          <c:order val="1"/>
          <c:tx>
            <c:strRef>
              <c:f>LocationSummary!$B$126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118.18181818181819</c:v>
                </c:pt>
                <c:pt idx="1">
                  <c:v>118.18181818181819</c:v>
                </c:pt>
                <c:pt idx="2">
                  <c:v>118.18181818181819</c:v>
                </c:pt>
                <c:pt idx="3">
                  <c:v>118.18181818181819</c:v>
                </c:pt>
                <c:pt idx="4">
                  <c:v>118.18181818181819</c:v>
                </c:pt>
                <c:pt idx="5">
                  <c:v>118.18181818181819</c:v>
                </c:pt>
                <c:pt idx="6">
                  <c:v>118.18181818181819</c:v>
                </c:pt>
                <c:pt idx="7">
                  <c:v>118.18181818181819</c:v>
                </c:pt>
                <c:pt idx="8">
                  <c:v>118.18181818181819</c:v>
                </c:pt>
                <c:pt idx="9">
                  <c:v>118.18181818181819</c:v>
                </c:pt>
                <c:pt idx="10">
                  <c:v>118.18181818181819</c:v>
                </c:pt>
                <c:pt idx="11">
                  <c:v>118.18181818181819</c:v>
                </c:pt>
                <c:pt idx="12">
                  <c:v>118.18181818181819</c:v>
                </c:pt>
                <c:pt idx="13">
                  <c:v>118.18181818181819</c:v>
                </c:pt>
                <c:pt idx="14">
                  <c:v>118.18181818181819</c:v>
                </c:pt>
                <c:pt idx="15">
                  <c:v>118.18181818181819</c:v>
                </c:pt>
              </c:numCache>
            </c:numRef>
          </c:val>
        </c:ser>
        <c:ser>
          <c:idx val="1"/>
          <c:order val="2"/>
          <c:tx>
            <c:strRef>
              <c:f>LocationSummary!$B$127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LocationSummary!$B$128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680.22592791823558</c:v>
                </c:pt>
                <c:pt idx="1">
                  <c:v>680.22592791823558</c:v>
                </c:pt>
                <c:pt idx="2">
                  <c:v>680.22592791823558</c:v>
                </c:pt>
                <c:pt idx="3">
                  <c:v>680.22592791823558</c:v>
                </c:pt>
                <c:pt idx="4">
                  <c:v>680.22592791823558</c:v>
                </c:pt>
                <c:pt idx="5">
                  <c:v>680.22592791823558</c:v>
                </c:pt>
                <c:pt idx="6">
                  <c:v>680.22592791823558</c:v>
                </c:pt>
                <c:pt idx="7">
                  <c:v>680.22592791823558</c:v>
                </c:pt>
                <c:pt idx="8">
                  <c:v>680.22592791823558</c:v>
                </c:pt>
                <c:pt idx="9">
                  <c:v>680.22592791823558</c:v>
                </c:pt>
                <c:pt idx="10">
                  <c:v>680.22592791823558</c:v>
                </c:pt>
                <c:pt idx="11">
                  <c:v>680.22592791823558</c:v>
                </c:pt>
                <c:pt idx="12">
                  <c:v>680.22592791823558</c:v>
                </c:pt>
                <c:pt idx="13">
                  <c:v>680.22592791823558</c:v>
                </c:pt>
                <c:pt idx="14">
                  <c:v>680.22592791823558</c:v>
                </c:pt>
                <c:pt idx="15">
                  <c:v>680.22592791823558</c:v>
                </c:pt>
              </c:numCache>
            </c:numRef>
          </c:val>
        </c:ser>
        <c:ser>
          <c:idx val="4"/>
          <c:order val="4"/>
          <c:tx>
            <c:strRef>
              <c:f>LocationSummary!$B$130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118.47229693383539</c:v>
                </c:pt>
                <c:pt idx="1">
                  <c:v>98.353953738569118</c:v>
                </c:pt>
                <c:pt idx="2">
                  <c:v>161.18343195266272</c:v>
                </c:pt>
                <c:pt idx="3">
                  <c:v>86.724045185583648</c:v>
                </c:pt>
                <c:pt idx="4">
                  <c:v>210.6186121570737</c:v>
                </c:pt>
                <c:pt idx="5">
                  <c:v>156.2452931683701</c:v>
                </c:pt>
                <c:pt idx="6">
                  <c:v>142.80796126949974</c:v>
                </c:pt>
                <c:pt idx="7">
                  <c:v>76.492738031199565</c:v>
                </c:pt>
                <c:pt idx="8">
                  <c:v>164.07746100053794</c:v>
                </c:pt>
                <c:pt idx="9">
                  <c:v>130.6508875739645</c:v>
                </c:pt>
                <c:pt idx="10">
                  <c:v>119.3652501344809</c:v>
                </c:pt>
                <c:pt idx="11">
                  <c:v>151.79128563743947</c:v>
                </c:pt>
                <c:pt idx="12">
                  <c:v>117.53630984400215</c:v>
                </c:pt>
                <c:pt idx="13">
                  <c:v>127.29424421732114</c:v>
                </c:pt>
                <c:pt idx="14">
                  <c:v>105.43302850995158</c:v>
                </c:pt>
                <c:pt idx="15">
                  <c:v>87.337278106508876</c:v>
                </c:pt>
              </c:numCache>
            </c:numRef>
          </c:val>
        </c:ser>
        <c:ser>
          <c:idx val="5"/>
          <c:order val="5"/>
          <c:tx>
            <c:strRef>
              <c:f>LocationSummary!$B$140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0</c:v>
                </c:pt>
                <c:pt idx="1">
                  <c:v>5.7019903173749329</c:v>
                </c:pt>
                <c:pt idx="2">
                  <c:v>1.5814954276492739</c:v>
                </c:pt>
                <c:pt idx="3">
                  <c:v>7.2619688004303393</c:v>
                </c:pt>
                <c:pt idx="4">
                  <c:v>1.0758472296933835E-2</c:v>
                </c:pt>
                <c:pt idx="5">
                  <c:v>1.5169445938676709</c:v>
                </c:pt>
                <c:pt idx="6">
                  <c:v>2.4636901559978481</c:v>
                </c:pt>
                <c:pt idx="7">
                  <c:v>19.031737493275955</c:v>
                </c:pt>
                <c:pt idx="8">
                  <c:v>8.2517482517482517</c:v>
                </c:pt>
                <c:pt idx="9">
                  <c:v>9.6073157611619155</c:v>
                </c:pt>
                <c:pt idx="10">
                  <c:v>25.712748789671867</c:v>
                </c:pt>
                <c:pt idx="11">
                  <c:v>14.900484131253362</c:v>
                </c:pt>
                <c:pt idx="12">
                  <c:v>51.457772996234532</c:v>
                </c:pt>
                <c:pt idx="13">
                  <c:v>37.1059709521248</c:v>
                </c:pt>
                <c:pt idx="14">
                  <c:v>58.128025820333512</c:v>
                </c:pt>
                <c:pt idx="15">
                  <c:v>158.21409359870898</c:v>
                </c:pt>
              </c:numCache>
            </c:numRef>
          </c:val>
        </c:ser>
        <c:ser>
          <c:idx val="6"/>
          <c:order val="6"/>
          <c:tx>
            <c:strRef>
              <c:f>LocationSummary!$B$151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17.224314147391073</c:v>
                </c:pt>
                <c:pt idx="1">
                  <c:v>19.376008606777837</c:v>
                </c:pt>
                <c:pt idx="2">
                  <c:v>18.138784292630447</c:v>
                </c:pt>
                <c:pt idx="3">
                  <c:v>21.463152232383003</c:v>
                </c:pt>
                <c:pt idx="4">
                  <c:v>21.065088757396449</c:v>
                </c:pt>
                <c:pt idx="5">
                  <c:v>19.634211941904251</c:v>
                </c:pt>
                <c:pt idx="6">
                  <c:v>22.850995158687468</c:v>
                </c:pt>
                <c:pt idx="7">
                  <c:v>23.109198493813878</c:v>
                </c:pt>
                <c:pt idx="8">
                  <c:v>22.797202797202797</c:v>
                </c:pt>
                <c:pt idx="9">
                  <c:v>23.969876277568584</c:v>
                </c:pt>
                <c:pt idx="10">
                  <c:v>24.540075309306079</c:v>
                </c:pt>
                <c:pt idx="11">
                  <c:v>24.475524475524477</c:v>
                </c:pt>
                <c:pt idx="12">
                  <c:v>25.777299623453469</c:v>
                </c:pt>
                <c:pt idx="13">
                  <c:v>26.013986013986013</c:v>
                </c:pt>
                <c:pt idx="14">
                  <c:v>27.832167832167833</c:v>
                </c:pt>
                <c:pt idx="15">
                  <c:v>30.317374932759549</c:v>
                </c:pt>
              </c:numCache>
            </c:numRef>
          </c:val>
        </c:ser>
        <c:overlap val="100"/>
        <c:axId val="76669696"/>
        <c:axId val="76672000"/>
      </c:barChart>
      <c:catAx>
        <c:axId val="766696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2000"/>
        <c:crosses val="autoZero"/>
        <c:auto val="1"/>
        <c:lblAlgn val="ctr"/>
        <c:lblOffset val="50"/>
        <c:tickLblSkip val="1"/>
        <c:tickMarkSkip val="1"/>
      </c:catAx>
      <c:valAx>
        <c:axId val="766720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48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9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222345541990395"/>
          <c:y val="1.0875475802066348E-3"/>
          <c:w val="0.66629670736219049"/>
          <c:h val="0.152256661228928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801701812800591"/>
          <c:y val="4.6764545948885267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LocationSummary!$B$219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LocationSummary!$C$219:$R$219</c:f>
              <c:numCache>
                <c:formatCode>#,##0.00</c:formatCode>
                <c:ptCount val="16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</c:numCache>
            </c:numRef>
          </c:val>
        </c:ser>
        <c:ser>
          <c:idx val="0"/>
          <c:order val="1"/>
          <c:tx>
            <c:strRef>
              <c:f>LocationSummary!$B$227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LocationSummary!$C$227:$R$227</c:f>
              <c:numCache>
                <c:formatCode>#,##0.00</c:formatCode>
                <c:ptCount val="16"/>
                <c:pt idx="0">
                  <c:v>162.57142379999999</c:v>
                </c:pt>
                <c:pt idx="1">
                  <c:v>469.28035180000001</c:v>
                </c:pt>
                <c:pt idx="2">
                  <c:v>8892.8000000000011</c:v>
                </c:pt>
                <c:pt idx="3">
                  <c:v>1712.6200000000001</c:v>
                </c:pt>
                <c:pt idx="4">
                  <c:v>4942.0600000000004</c:v>
                </c:pt>
                <c:pt idx="5">
                  <c:v>7855.32</c:v>
                </c:pt>
                <c:pt idx="6">
                  <c:v>4412.59</c:v>
                </c:pt>
                <c:pt idx="7">
                  <c:v>60.384611800000002</c:v>
                </c:pt>
                <c:pt idx="8">
                  <c:v>1245.55</c:v>
                </c:pt>
                <c:pt idx="9">
                  <c:v>2534.16</c:v>
                </c:pt>
                <c:pt idx="10">
                  <c:v>406.62364110000004</c:v>
                </c:pt>
                <c:pt idx="11">
                  <c:v>1201.1500000000001</c:v>
                </c:pt>
                <c:pt idx="12">
                  <c:v>403.9393182</c:v>
                </c:pt>
                <c:pt idx="13">
                  <c:v>16026.9</c:v>
                </c:pt>
                <c:pt idx="14">
                  <c:v>386.51443420000004</c:v>
                </c:pt>
                <c:pt idx="15">
                  <c:v>246.17855290000003</c:v>
                </c:pt>
              </c:numCache>
            </c:numRef>
          </c:val>
        </c:ser>
        <c:overlap val="100"/>
        <c:axId val="79518336"/>
        <c:axId val="79573376"/>
      </c:barChart>
      <c:catAx>
        <c:axId val="795183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3376"/>
        <c:crosses val="autoZero"/>
        <c:auto val="1"/>
        <c:lblAlgn val="ctr"/>
        <c:lblOffset val="50"/>
        <c:tickLblSkip val="1"/>
        <c:tickMarkSkip val="1"/>
      </c:catAx>
      <c:valAx>
        <c:axId val="79573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8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8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08502363952564"/>
          <c:y val="6.7427949972811305E-2"/>
          <c:w val="0.28982005995088572"/>
          <c:h val="8.4966238926496337E-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80170181280059"/>
          <c:y val="4.2414355628058717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84450.149000000005</c:v>
                </c:pt>
                <c:pt idx="1">
                  <c:v>96623.364300000001</c:v>
                </c:pt>
                <c:pt idx="2">
                  <c:v>90704.9614</c:v>
                </c:pt>
                <c:pt idx="3">
                  <c:v>84975.982399999994</c:v>
                </c:pt>
                <c:pt idx="4">
                  <c:v>33248.050900000002</c:v>
                </c:pt>
                <c:pt idx="5">
                  <c:v>96928.310899999997</c:v>
                </c:pt>
                <c:pt idx="6">
                  <c:v>29794.8858</c:v>
                </c:pt>
                <c:pt idx="7">
                  <c:v>72479.107499999998</c:v>
                </c:pt>
                <c:pt idx="8">
                  <c:v>112572.163</c:v>
                </c:pt>
                <c:pt idx="9">
                  <c:v>18628.481400000001</c:v>
                </c:pt>
                <c:pt idx="10">
                  <c:v>140577.6188</c:v>
                </c:pt>
                <c:pt idx="11">
                  <c:v>108717.34420000001</c:v>
                </c:pt>
                <c:pt idx="12">
                  <c:v>90415.340899999996</c:v>
                </c:pt>
                <c:pt idx="13">
                  <c:v>93518.217600000004</c:v>
                </c:pt>
                <c:pt idx="14">
                  <c:v>86717.118900000001</c:v>
                </c:pt>
                <c:pt idx="15">
                  <c:v>70961.610400000005</c:v>
                </c:pt>
              </c:numCache>
            </c:numRef>
          </c:val>
        </c:ser>
        <c:overlap val="100"/>
        <c:axId val="107976192"/>
        <c:axId val="107977728"/>
      </c:barChart>
      <c:catAx>
        <c:axId val="1079761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7728"/>
        <c:crosses val="autoZero"/>
        <c:auto val="1"/>
        <c:lblAlgn val="ctr"/>
        <c:lblOffset val="50"/>
        <c:tickLblSkip val="1"/>
        <c:tickMarkSkip val="1"/>
      </c:catAx>
      <c:valAx>
        <c:axId val="107977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61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29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36454144"/>
        <c:axId val="136456448"/>
      </c:barChart>
      <c:catAx>
        <c:axId val="13645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6448"/>
        <c:crosses val="autoZero"/>
        <c:auto val="1"/>
        <c:lblAlgn val="ctr"/>
        <c:lblOffset val="100"/>
        <c:tickLblSkip val="1"/>
        <c:tickMarkSkip val="1"/>
      </c:catAx>
      <c:valAx>
        <c:axId val="13645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88E-3"/>
              <c:y val="0.41924959216965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4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1"/>
          <c:y val="0.15497553017944568"/>
          <c:w val="0.17425083240843553"/>
          <c:h val="0.13376835236541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19E-2"/>
          <c:y val="9.6247960848287226E-2"/>
          <c:w val="0.89900110987791215"/>
          <c:h val="0.776508972267537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Schedules!$E$22:$AB$22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Schedules!$D$25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Schedules!$D$26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37538560"/>
        <c:axId val="139129216"/>
      </c:barChart>
      <c:catAx>
        <c:axId val="13753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29216"/>
        <c:crosses val="autoZero"/>
        <c:auto val="1"/>
        <c:lblAlgn val="ctr"/>
        <c:lblOffset val="100"/>
        <c:tickLblSkip val="1"/>
        <c:tickMarkSkip val="1"/>
      </c:catAx>
      <c:valAx>
        <c:axId val="139129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385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73"/>
          <c:y val="0.16476345840130546"/>
          <c:w val="0.17425083240843611"/>
          <c:h val="0.133768352365415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19E-2"/>
          <c:y val="9.6247960848287226E-2"/>
          <c:w val="0.89900110987791215"/>
          <c:h val="0.776508972267537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9318400"/>
        <c:axId val="139331456"/>
      </c:barChart>
      <c:catAx>
        <c:axId val="13931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1456"/>
        <c:crosses val="autoZero"/>
        <c:auto val="1"/>
        <c:lblAlgn val="ctr"/>
        <c:lblOffset val="100"/>
        <c:tickLblSkip val="1"/>
        <c:tickMarkSkip val="1"/>
      </c:catAx>
      <c:valAx>
        <c:axId val="139331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8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29"/>
          <c:w val="0.17425083240843511"/>
          <c:h val="0.133768352365415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11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Schedules!$E$71:$AB$71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39366784"/>
        <c:axId val="139452800"/>
      </c:barChart>
      <c:catAx>
        <c:axId val="13936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2800"/>
        <c:crosses val="autoZero"/>
        <c:auto val="1"/>
        <c:lblAlgn val="ctr"/>
        <c:lblOffset val="100"/>
        <c:tickLblSkip val="1"/>
        <c:tickMarkSkip val="1"/>
      </c:catAx>
      <c:valAx>
        <c:axId val="1394528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0.11092985318107668"/>
          <c:w val="0.11875693673695872"/>
          <c:h val="7.504078303425773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Construction&amp;COutpatient Health Care&amp;RVersion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104775</xdr:rowOff>
    </xdr:from>
    <xdr:to>
      <xdr:col>11</xdr:col>
      <xdr:colOff>466725</xdr:colOff>
      <xdr:row>30</xdr:row>
      <xdr:rowOff>57150</xdr:rowOff>
    </xdr:to>
    <xdr:pic>
      <xdr:nvPicPr>
        <xdr:cNvPr id="10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04850"/>
          <a:ext cx="6334125" cy="3419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outp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15" activePane="bottomLeft" state="frozen"/>
      <selection activeCell="B2" sqref="B2"/>
      <selection pane="bottomLeft" activeCell="A2" sqref="A2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627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221</v>
      </c>
      <c r="D2" s="30" t="s">
        <v>222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9</v>
      </c>
    </row>
    <row r="4" spans="1:18">
      <c r="B4" s="34" t="s">
        <v>10</v>
      </c>
      <c r="C4" s="32" t="s">
        <v>277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27</v>
      </c>
      <c r="C5" s="32" t="s">
        <v>28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29</v>
      </c>
      <c r="C6" s="32" t="s">
        <v>278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31</v>
      </c>
    </row>
    <row r="8" spans="1:18" ht="14.25">
      <c r="B8" s="34" t="s">
        <v>259</v>
      </c>
      <c r="C8" s="32">
        <v>929.5</v>
      </c>
      <c r="D8" s="35" t="s">
        <v>223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32</v>
      </c>
      <c r="C9" s="32" t="s">
        <v>224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33</v>
      </c>
      <c r="C10" s="36">
        <v>1.5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34</v>
      </c>
      <c r="C11" s="32">
        <v>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35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225</v>
      </c>
      <c r="C13" s="39">
        <v>0.15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226</v>
      </c>
      <c r="C14" s="39">
        <v>0.15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227</v>
      </c>
      <c r="C15" s="39">
        <v>0.15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228</v>
      </c>
      <c r="C16" s="39">
        <v>0.15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172</v>
      </c>
      <c r="C17" s="39">
        <v>0.15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36</v>
      </c>
      <c r="C18" s="36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37</v>
      </c>
      <c r="C19" s="32" t="s">
        <v>38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39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40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229</v>
      </c>
      <c r="C22" s="39">
        <v>3.05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230</v>
      </c>
      <c r="C23" s="39">
        <v>3.05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B24" s="34" t="s">
        <v>231</v>
      </c>
      <c r="C24" s="28" t="s">
        <v>281</v>
      </c>
      <c r="D24" s="35" t="s">
        <v>223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41</v>
      </c>
    </row>
    <row r="26" spans="1:18">
      <c r="B26" s="31" t="s">
        <v>42</v>
      </c>
    </row>
    <row r="27" spans="1:18">
      <c r="B27" s="34" t="s">
        <v>43</v>
      </c>
      <c r="C27" s="32" t="s">
        <v>232</v>
      </c>
      <c r="D27" s="35" t="s">
        <v>223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260</v>
      </c>
      <c r="C28" s="42">
        <v>536.66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261</v>
      </c>
      <c r="C29" s="42">
        <v>456.22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44</v>
      </c>
      <c r="C30" s="43">
        <v>0.51348144746158408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45</v>
      </c>
    </row>
    <row r="32" spans="1:18">
      <c r="B32" s="34" t="s">
        <v>43</v>
      </c>
      <c r="C32" s="28" t="s">
        <v>281</v>
      </c>
      <c r="D32" s="35" t="s">
        <v>223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260</v>
      </c>
      <c r="C33" s="32">
        <v>508.48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261</v>
      </c>
      <c r="C34" s="32">
        <v>508.48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46</v>
      </c>
      <c r="C35" s="39">
        <v>0.48651855253841597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262</v>
      </c>
    </row>
    <row r="37" spans="2:18">
      <c r="B37" s="34" t="s">
        <v>225</v>
      </c>
      <c r="C37" s="44">
        <v>24.14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226</v>
      </c>
      <c r="C38" s="44">
        <v>16.079999999999998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227</v>
      </c>
      <c r="C39" s="44">
        <v>24.14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228</v>
      </c>
      <c r="C40" s="44">
        <v>16.079999999999998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263</v>
      </c>
      <c r="C41" s="44">
        <f>SUM(C37:C40)</f>
        <v>80.44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264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50</v>
      </c>
    </row>
    <row r="44" spans="2:18" ht="14.25">
      <c r="B44" s="34" t="s">
        <v>265</v>
      </c>
      <c r="C44" s="32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264</v>
      </c>
      <c r="C45" s="32">
        <v>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51</v>
      </c>
    </row>
    <row r="47" spans="2:18">
      <c r="B47" s="34" t="s">
        <v>52</v>
      </c>
      <c r="C47" s="32" t="s">
        <v>53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54</v>
      </c>
      <c r="C48" s="64" t="s">
        <v>306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265</v>
      </c>
      <c r="C49" s="32">
        <v>464.75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55</v>
      </c>
    </row>
    <row r="51" spans="1:18">
      <c r="B51" s="34" t="s">
        <v>54</v>
      </c>
      <c r="C51" s="32" t="s">
        <v>56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265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57</v>
      </c>
    </row>
    <row r="54" spans="1:18">
      <c r="B54" s="34" t="s">
        <v>54</v>
      </c>
      <c r="C54" s="32" t="s">
        <v>233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265</v>
      </c>
      <c r="C55" s="32">
        <v>1859.01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266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58</v>
      </c>
    </row>
    <row r="58" spans="1:18">
      <c r="B58" s="34" t="s">
        <v>59</v>
      </c>
      <c r="C58" s="39">
        <v>0.3</v>
      </c>
      <c r="D58" s="41" t="s">
        <v>234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60</v>
      </c>
    </row>
    <row r="60" spans="1:18">
      <c r="B60" s="46" t="s">
        <v>61</v>
      </c>
      <c r="C60" s="32" t="s">
        <v>1</v>
      </c>
      <c r="D60" s="35" t="s">
        <v>223</v>
      </c>
    </row>
    <row r="61" spans="1:18">
      <c r="B61" s="34" t="s">
        <v>62</v>
      </c>
      <c r="C61" s="32" t="s">
        <v>235</v>
      </c>
      <c r="D61" s="35" t="s">
        <v>223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63</v>
      </c>
      <c r="C62" s="32" t="s">
        <v>236</v>
      </c>
      <c r="D62" s="35" t="s">
        <v>223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64</v>
      </c>
      <c r="C63" s="32" t="s">
        <v>2</v>
      </c>
      <c r="D63" s="35" t="s">
        <v>223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71</v>
      </c>
    </row>
    <row r="65" spans="2:18">
      <c r="B65" s="34" t="s">
        <v>72</v>
      </c>
      <c r="C65" s="32" t="s">
        <v>237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73</v>
      </c>
      <c r="C66" s="32" t="s">
        <v>238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74</v>
      </c>
      <c r="C67" s="32">
        <v>80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239</v>
      </c>
      <c r="C68" s="32">
        <v>60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267</v>
      </c>
      <c r="C69" s="32">
        <v>10.029999999999999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928.28</v>
      </c>
      <c r="C2" s="86">
        <v>998.68</v>
      </c>
      <c r="D2" s="86">
        <v>998.68</v>
      </c>
    </row>
    <row r="3" spans="1:7">
      <c r="A3" s="86" t="s">
        <v>308</v>
      </c>
      <c r="B3" s="86">
        <v>928.28</v>
      </c>
      <c r="C3" s="86">
        <v>998.68</v>
      </c>
      <c r="D3" s="86">
        <v>998.68</v>
      </c>
    </row>
    <row r="4" spans="1:7">
      <c r="A4" s="86" t="s">
        <v>309</v>
      </c>
      <c r="B4" s="86">
        <v>2825.89</v>
      </c>
      <c r="C4" s="86">
        <v>3040.21</v>
      </c>
      <c r="D4" s="86">
        <v>3040.21</v>
      </c>
    </row>
    <row r="5" spans="1:7">
      <c r="A5" s="86" t="s">
        <v>310</v>
      </c>
      <c r="B5" s="86">
        <v>2825.89</v>
      </c>
      <c r="C5" s="86">
        <v>3040.21</v>
      </c>
      <c r="D5" s="86">
        <v>3040.21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2.29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29.89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132.74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21.24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904.75</v>
      </c>
      <c r="C28" s="86">
        <v>23.53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6.49</v>
      </c>
      <c r="F54" s="86">
        <v>0.61</v>
      </c>
      <c r="G54" s="86">
        <v>0.61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6.49</v>
      </c>
      <c r="F55" s="86">
        <v>0.39100000000000001</v>
      </c>
      <c r="G55" s="86">
        <v>0.39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6.49</v>
      </c>
      <c r="F56" s="86">
        <v>0.39100000000000001</v>
      </c>
      <c r="G56" s="86">
        <v>0.39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6.49</v>
      </c>
      <c r="F57" s="86">
        <v>0.39100000000000001</v>
      </c>
      <c r="G57" s="86">
        <v>0.39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6.49</v>
      </c>
      <c r="F58" s="86">
        <v>0.61</v>
      </c>
      <c r="G58" s="86">
        <v>0.61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6.49</v>
      </c>
      <c r="F59" s="86">
        <v>0.39100000000000001</v>
      </c>
      <c r="G59" s="86">
        <v>0.39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6.49</v>
      </c>
      <c r="F60" s="86">
        <v>0.39100000000000001</v>
      </c>
      <c r="G60" s="86">
        <v>0.39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6.49</v>
      </c>
      <c r="F61" s="86">
        <v>0.39100000000000001</v>
      </c>
      <c r="G61" s="86">
        <v>0.39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6.49</v>
      </c>
      <c r="F62" s="86">
        <v>0.45600000000000002</v>
      </c>
      <c r="G62" s="86">
        <v>0.45600000000000002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6.49</v>
      </c>
      <c r="F63" s="86">
        <v>0.61</v>
      </c>
      <c r="G63" s="86">
        <v>0.61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6.49</v>
      </c>
      <c r="F64" s="86">
        <v>0.39100000000000001</v>
      </c>
      <c r="G64" s="86">
        <v>0.39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59466.35</v>
      </c>
      <c r="D70" s="86">
        <v>47493.11</v>
      </c>
      <c r="E70" s="86">
        <v>11973.24</v>
      </c>
      <c r="F70" s="86">
        <v>0.8</v>
      </c>
      <c r="G70" s="86">
        <v>4.37</v>
      </c>
    </row>
    <row r="71" spans="1:8">
      <c r="A71" s="86" t="s">
        <v>337</v>
      </c>
      <c r="B71" s="86" t="s">
        <v>336</v>
      </c>
      <c r="C71" s="86">
        <v>29205.119999999999</v>
      </c>
      <c r="D71" s="86">
        <v>23324.83</v>
      </c>
      <c r="E71" s="86">
        <v>5880.3</v>
      </c>
      <c r="F71" s="86">
        <v>0.8</v>
      </c>
      <c r="G71" s="86">
        <v>3.74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8987.6</v>
      </c>
      <c r="D74" s="86">
        <v>0.8</v>
      </c>
    </row>
    <row r="75" spans="1:8">
      <c r="A75" s="86" t="s">
        <v>345</v>
      </c>
      <c r="B75" s="86" t="s">
        <v>361</v>
      </c>
      <c r="C75" s="86">
        <v>15598.75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3.59</v>
      </c>
      <c r="F78" s="86">
        <v>6852.18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1.76</v>
      </c>
      <c r="F79" s="86">
        <v>1929.46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6027.8456999999999</v>
      </c>
      <c r="C88" s="86">
        <v>5.1669</v>
      </c>
      <c r="D88" s="86">
        <v>54.703600000000002</v>
      </c>
      <c r="E88" s="86">
        <v>0</v>
      </c>
      <c r="F88" s="86">
        <v>0</v>
      </c>
      <c r="G88" s="86">
        <v>330067.65379999997</v>
      </c>
      <c r="H88" s="86">
        <v>2253.1459</v>
      </c>
    </row>
    <row r="89" spans="1:8">
      <c r="A89" s="86" t="s">
        <v>429</v>
      </c>
      <c r="B89" s="86">
        <v>5702.9249</v>
      </c>
      <c r="C89" s="86">
        <v>4.8851000000000004</v>
      </c>
      <c r="D89" s="86">
        <v>52.356900000000003</v>
      </c>
      <c r="E89" s="86">
        <v>0</v>
      </c>
      <c r="F89" s="86">
        <v>0</v>
      </c>
      <c r="G89" s="86">
        <v>315910.4743</v>
      </c>
      <c r="H89" s="86">
        <v>2133.5306999999998</v>
      </c>
    </row>
    <row r="90" spans="1:8">
      <c r="A90" s="86" t="s">
        <v>430</v>
      </c>
      <c r="B90" s="86">
        <v>6533.5302000000001</v>
      </c>
      <c r="C90" s="86">
        <v>5.5967000000000002</v>
      </c>
      <c r="D90" s="86">
        <v>59.956299999999999</v>
      </c>
      <c r="E90" s="86">
        <v>0</v>
      </c>
      <c r="F90" s="86">
        <v>0</v>
      </c>
      <c r="G90" s="86">
        <v>361763.48340000003</v>
      </c>
      <c r="H90" s="86">
        <v>2444.19</v>
      </c>
    </row>
    <row r="91" spans="1:8">
      <c r="A91" s="86" t="s">
        <v>431</v>
      </c>
      <c r="B91" s="86">
        <v>6312.0181000000002</v>
      </c>
      <c r="C91" s="86">
        <v>5.4066000000000001</v>
      </c>
      <c r="D91" s="86">
        <v>57.990600000000001</v>
      </c>
      <c r="E91" s="86">
        <v>0</v>
      </c>
      <c r="F91" s="86">
        <v>0</v>
      </c>
      <c r="G91" s="86">
        <v>349903.2647</v>
      </c>
      <c r="H91" s="86">
        <v>2361.5270999999998</v>
      </c>
    </row>
    <row r="92" spans="1:8">
      <c r="A92" s="86" t="s">
        <v>282</v>
      </c>
      <c r="B92" s="86">
        <v>6935.3494000000001</v>
      </c>
      <c r="C92" s="86">
        <v>5.94</v>
      </c>
      <c r="D92" s="86">
        <v>63.7958</v>
      </c>
      <c r="E92" s="86">
        <v>0</v>
      </c>
      <c r="F92" s="86">
        <v>0</v>
      </c>
      <c r="G92" s="86">
        <v>384930.77600000001</v>
      </c>
      <c r="H92" s="86">
        <v>2594.9744999999998</v>
      </c>
    </row>
    <row r="93" spans="1:8">
      <c r="A93" s="86" t="s">
        <v>432</v>
      </c>
      <c r="B93" s="86">
        <v>7041.7084999999997</v>
      </c>
      <c r="C93" s="86">
        <v>6.0308999999999999</v>
      </c>
      <c r="D93" s="86">
        <v>64.824100000000001</v>
      </c>
      <c r="E93" s="86">
        <v>0</v>
      </c>
      <c r="F93" s="86">
        <v>0</v>
      </c>
      <c r="G93" s="86">
        <v>391135.6973</v>
      </c>
      <c r="H93" s="86">
        <v>2634.9229999999998</v>
      </c>
    </row>
    <row r="94" spans="1:8">
      <c r="A94" s="86" t="s">
        <v>433</v>
      </c>
      <c r="B94" s="86">
        <v>7174.1310000000003</v>
      </c>
      <c r="C94" s="86">
        <v>6.1440000000000001</v>
      </c>
      <c r="D94" s="86">
        <v>66.088800000000006</v>
      </c>
      <c r="E94" s="86">
        <v>0</v>
      </c>
      <c r="F94" s="86">
        <v>0</v>
      </c>
      <c r="G94" s="86">
        <v>398766.71860000002</v>
      </c>
      <c r="H94" s="86">
        <v>2684.6131</v>
      </c>
    </row>
    <row r="95" spans="1:8">
      <c r="A95" s="86" t="s">
        <v>434</v>
      </c>
      <c r="B95" s="86">
        <v>7565.7390999999998</v>
      </c>
      <c r="C95" s="86">
        <v>6.4794</v>
      </c>
      <c r="D95" s="86">
        <v>69.695300000000003</v>
      </c>
      <c r="E95" s="86">
        <v>0</v>
      </c>
      <c r="F95" s="86">
        <v>0</v>
      </c>
      <c r="G95" s="86">
        <v>420527.37170000002</v>
      </c>
      <c r="H95" s="86">
        <v>2831.1525000000001</v>
      </c>
    </row>
    <row r="96" spans="1:8">
      <c r="A96" s="86" t="s">
        <v>435</v>
      </c>
      <c r="B96" s="86">
        <v>7134.5803999999998</v>
      </c>
      <c r="C96" s="86">
        <v>6.1101000000000001</v>
      </c>
      <c r="D96" s="86">
        <v>65.725899999999996</v>
      </c>
      <c r="E96" s="86">
        <v>0</v>
      </c>
      <c r="F96" s="86">
        <v>0</v>
      </c>
      <c r="G96" s="86">
        <v>396576.76</v>
      </c>
      <c r="H96" s="86">
        <v>2669.8172</v>
      </c>
    </row>
    <row r="97" spans="1:19">
      <c r="A97" s="86" t="s">
        <v>436</v>
      </c>
      <c r="B97" s="86">
        <v>6980.8136000000004</v>
      </c>
      <c r="C97" s="86">
        <v>5.9786999999999999</v>
      </c>
      <c r="D97" s="86">
        <v>64.255399999999995</v>
      </c>
      <c r="E97" s="86">
        <v>0</v>
      </c>
      <c r="F97" s="86">
        <v>0</v>
      </c>
      <c r="G97" s="86">
        <v>387703.98680000001</v>
      </c>
      <c r="H97" s="86">
        <v>2612.1118999999999</v>
      </c>
    </row>
    <row r="98" spans="1:19">
      <c r="A98" s="86" t="s">
        <v>437</v>
      </c>
      <c r="B98" s="86">
        <v>6286.1504999999997</v>
      </c>
      <c r="C98" s="86">
        <v>5.3844000000000003</v>
      </c>
      <c r="D98" s="86">
        <v>57.760300000000001</v>
      </c>
      <c r="E98" s="86">
        <v>0</v>
      </c>
      <c r="F98" s="86">
        <v>0</v>
      </c>
      <c r="G98" s="86">
        <v>348513.87920000002</v>
      </c>
      <c r="H98" s="86">
        <v>2351.8717999999999</v>
      </c>
    </row>
    <row r="99" spans="1:19">
      <c r="A99" s="86" t="s">
        <v>438</v>
      </c>
      <c r="B99" s="86">
        <v>5945.6115</v>
      </c>
      <c r="C99" s="86">
        <v>5.0952999999999999</v>
      </c>
      <c r="D99" s="86">
        <v>54.160600000000002</v>
      </c>
      <c r="E99" s="86">
        <v>0</v>
      </c>
      <c r="F99" s="86">
        <v>0</v>
      </c>
      <c r="G99" s="86">
        <v>326792.30920000002</v>
      </c>
      <c r="H99" s="86">
        <v>2223.0279999999998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79640.402900000001</v>
      </c>
      <c r="C101" s="86">
        <v>68.218100000000007</v>
      </c>
      <c r="D101" s="86">
        <v>731.31349999999998</v>
      </c>
      <c r="E101" s="86">
        <v>0</v>
      </c>
      <c r="F101" s="86">
        <v>2.9999999999999997E-4</v>
      </c>
      <c r="G101" s="87">
        <v>4412590</v>
      </c>
      <c r="H101" s="86">
        <v>29794.8858</v>
      </c>
    </row>
    <row r="102" spans="1:19">
      <c r="A102" s="86" t="s">
        <v>440</v>
      </c>
      <c r="B102" s="86">
        <v>5702.9249</v>
      </c>
      <c r="C102" s="86">
        <v>4.8851000000000004</v>
      </c>
      <c r="D102" s="86">
        <v>52.356900000000003</v>
      </c>
      <c r="E102" s="86">
        <v>0</v>
      </c>
      <c r="F102" s="86">
        <v>0</v>
      </c>
      <c r="G102" s="86">
        <v>315910.4743</v>
      </c>
      <c r="H102" s="86">
        <v>2133.5306999999998</v>
      </c>
    </row>
    <row r="103" spans="1:19">
      <c r="A103" s="86" t="s">
        <v>441</v>
      </c>
      <c r="B103" s="86">
        <v>7565.7390999999998</v>
      </c>
      <c r="C103" s="86">
        <v>6.4794</v>
      </c>
      <c r="D103" s="86">
        <v>69.695300000000003</v>
      </c>
      <c r="E103" s="86">
        <v>0</v>
      </c>
      <c r="F103" s="86">
        <v>0</v>
      </c>
      <c r="G103" s="86">
        <v>420527.37170000002</v>
      </c>
      <c r="H103" s="86">
        <v>2831.1525000000001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67676300000</v>
      </c>
      <c r="C106" s="86">
        <v>55737.112000000001</v>
      </c>
      <c r="D106" s="86" t="s">
        <v>532</v>
      </c>
      <c r="E106" s="86">
        <v>9001.3119999999999</v>
      </c>
      <c r="F106" s="86">
        <v>39217.650999999998</v>
      </c>
      <c r="G106" s="86">
        <v>7518.1490000000003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64773500000</v>
      </c>
      <c r="C107" s="86">
        <v>63900.756000000001</v>
      </c>
      <c r="D107" s="86" t="s">
        <v>533</v>
      </c>
      <c r="E107" s="86">
        <v>9001.3119999999999</v>
      </c>
      <c r="F107" s="86">
        <v>39217.650999999998</v>
      </c>
      <c r="G107" s="86">
        <v>5347.4390000000003</v>
      </c>
      <c r="H107" s="86">
        <v>0</v>
      </c>
      <c r="I107" s="86">
        <v>10334.353999999999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74175100000</v>
      </c>
      <c r="C108" s="86">
        <v>58923.381000000001</v>
      </c>
      <c r="D108" s="86" t="s">
        <v>534</v>
      </c>
      <c r="E108" s="86">
        <v>9001.3119999999999</v>
      </c>
      <c r="F108" s="86">
        <v>39217.650999999998</v>
      </c>
      <c r="G108" s="86">
        <v>5091.5320000000002</v>
      </c>
      <c r="H108" s="86">
        <v>0</v>
      </c>
      <c r="I108" s="86">
        <v>5612.8860000000004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71743300000</v>
      </c>
      <c r="C109" s="86">
        <v>64224.508000000002</v>
      </c>
      <c r="D109" s="86" t="s">
        <v>535</v>
      </c>
      <c r="E109" s="86">
        <v>9001.3119999999999</v>
      </c>
      <c r="F109" s="86">
        <v>39217.650999999998</v>
      </c>
      <c r="G109" s="86">
        <v>5539.0309999999999</v>
      </c>
      <c r="H109" s="86">
        <v>0</v>
      </c>
      <c r="I109" s="86">
        <v>10466.513999999999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78925300000</v>
      </c>
      <c r="C110" s="86">
        <v>66255.971999999994</v>
      </c>
      <c r="D110" s="86" t="s">
        <v>536</v>
      </c>
      <c r="E110" s="86">
        <v>9001.3119999999999</v>
      </c>
      <c r="F110" s="86">
        <v>39217.650999999998</v>
      </c>
      <c r="G110" s="86">
        <v>5870.33</v>
      </c>
      <c r="H110" s="86">
        <v>0</v>
      </c>
      <c r="I110" s="86">
        <v>12166.679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80197500000</v>
      </c>
      <c r="C111" s="86">
        <v>66558.743000000002</v>
      </c>
      <c r="D111" s="86" t="s">
        <v>537</v>
      </c>
      <c r="E111" s="86">
        <v>9001.3119999999999</v>
      </c>
      <c r="F111" s="86">
        <v>39217.650999999998</v>
      </c>
      <c r="G111" s="86">
        <v>5990.8729999999996</v>
      </c>
      <c r="H111" s="86">
        <v>0</v>
      </c>
      <c r="I111" s="86">
        <v>12348.906999999999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81762200000</v>
      </c>
      <c r="C112" s="86">
        <v>68655.414999999994</v>
      </c>
      <c r="D112" s="86" t="s">
        <v>538</v>
      </c>
      <c r="E112" s="86">
        <v>9001.3119999999999</v>
      </c>
      <c r="F112" s="86">
        <v>39217.650999999998</v>
      </c>
      <c r="G112" s="86">
        <v>6340.54</v>
      </c>
      <c r="H112" s="86">
        <v>0</v>
      </c>
      <c r="I112" s="86">
        <v>14095.911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86223900000</v>
      </c>
      <c r="C113" s="86">
        <v>67722.474000000002</v>
      </c>
      <c r="D113" s="86" t="s">
        <v>539</v>
      </c>
      <c r="E113" s="86">
        <v>9001.3119999999999</v>
      </c>
      <c r="F113" s="86">
        <v>39217.650999999998</v>
      </c>
      <c r="G113" s="86">
        <v>6164.0290000000005</v>
      </c>
      <c r="H113" s="86">
        <v>0</v>
      </c>
      <c r="I113" s="86">
        <v>13339.482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81313100000</v>
      </c>
      <c r="C114" s="86">
        <v>71952.209000000003</v>
      </c>
      <c r="D114" s="86" t="s">
        <v>540</v>
      </c>
      <c r="E114" s="86">
        <v>9001.3119999999999</v>
      </c>
      <c r="F114" s="86">
        <v>39217.650999999998</v>
      </c>
      <c r="G114" s="86">
        <v>7089.3140000000003</v>
      </c>
      <c r="H114" s="86">
        <v>0</v>
      </c>
      <c r="I114" s="86">
        <v>16643.932000000001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79493900000</v>
      </c>
      <c r="C115" s="86">
        <v>65862.532000000007</v>
      </c>
      <c r="D115" s="86" t="s">
        <v>541</v>
      </c>
      <c r="E115" s="86">
        <v>9001.3119999999999</v>
      </c>
      <c r="F115" s="86">
        <v>39217.650999999998</v>
      </c>
      <c r="G115" s="86">
        <v>5878.8869999999997</v>
      </c>
      <c r="H115" s="86">
        <v>0</v>
      </c>
      <c r="I115" s="86">
        <v>11764.681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71458400000</v>
      </c>
      <c r="C116" s="86">
        <v>58571.940999999999</v>
      </c>
      <c r="D116" s="86" t="s">
        <v>542</v>
      </c>
      <c r="E116" s="86">
        <v>9001.3119999999999</v>
      </c>
      <c r="F116" s="86">
        <v>39217.650999999998</v>
      </c>
      <c r="G116" s="86">
        <v>5006.0619999999999</v>
      </c>
      <c r="H116" s="86">
        <v>0</v>
      </c>
      <c r="I116" s="86">
        <v>5346.915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67004700000</v>
      </c>
      <c r="C117" s="86">
        <v>57253.726999999999</v>
      </c>
      <c r="D117" s="86" t="s">
        <v>543</v>
      </c>
      <c r="E117" s="86">
        <v>9001.3119999999999</v>
      </c>
      <c r="F117" s="86">
        <v>39217.650999999998</v>
      </c>
      <c r="G117" s="86">
        <v>4203.1270000000004</v>
      </c>
      <c r="H117" s="86">
        <v>0</v>
      </c>
      <c r="I117" s="86">
        <v>4831.6369999999997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904747000000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64773500000</v>
      </c>
      <c r="C120" s="86">
        <v>55737.112000000001</v>
      </c>
      <c r="D120" s="86"/>
      <c r="E120" s="86">
        <v>9001.3119999999999</v>
      </c>
      <c r="F120" s="86">
        <v>39217.650999999998</v>
      </c>
      <c r="G120" s="86">
        <v>4203.1270000000004</v>
      </c>
      <c r="H120" s="86">
        <v>0</v>
      </c>
      <c r="I120" s="86">
        <v>0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86223900000</v>
      </c>
      <c r="C121" s="86">
        <v>71952.209000000003</v>
      </c>
      <c r="D121" s="86"/>
      <c r="E121" s="86">
        <v>9001.3119999999999</v>
      </c>
      <c r="F121" s="86">
        <v>39217.650999999998</v>
      </c>
      <c r="G121" s="86">
        <v>7518.1490000000003</v>
      </c>
      <c r="H121" s="86">
        <v>0</v>
      </c>
      <c r="I121" s="86">
        <v>16643.932000000001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37974.92</v>
      </c>
      <c r="C124" s="86">
        <v>199.12</v>
      </c>
      <c r="D124" s="86">
        <v>0</v>
      </c>
      <c r="E124" s="86">
        <v>38174.04</v>
      </c>
    </row>
    <row r="125" spans="1:19">
      <c r="A125" s="86" t="s">
        <v>475</v>
      </c>
      <c r="B125" s="86">
        <v>40.86</v>
      </c>
      <c r="C125" s="86">
        <v>0.21</v>
      </c>
      <c r="D125" s="86">
        <v>0</v>
      </c>
      <c r="E125" s="86">
        <v>41.07</v>
      </c>
    </row>
    <row r="126" spans="1:19">
      <c r="A126" s="86" t="s">
        <v>476</v>
      </c>
      <c r="B126" s="86">
        <v>40.86</v>
      </c>
      <c r="C126" s="86">
        <v>0.21</v>
      </c>
      <c r="D126" s="86">
        <v>0</v>
      </c>
      <c r="E126" s="86">
        <v>41.07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996.65</v>
      </c>
      <c r="C2" s="86">
        <v>1072.24</v>
      </c>
      <c r="D2" s="86">
        <v>1072.24</v>
      </c>
    </row>
    <row r="3" spans="1:7">
      <c r="A3" s="86" t="s">
        <v>308</v>
      </c>
      <c r="B3" s="86">
        <v>996.65</v>
      </c>
      <c r="C3" s="86">
        <v>1072.24</v>
      </c>
      <c r="D3" s="86">
        <v>1072.24</v>
      </c>
    </row>
    <row r="4" spans="1:7">
      <c r="A4" s="86" t="s">
        <v>309</v>
      </c>
      <c r="B4" s="86">
        <v>3466.73</v>
      </c>
      <c r="C4" s="86">
        <v>3729.66</v>
      </c>
      <c r="D4" s="86">
        <v>3729.66</v>
      </c>
    </row>
    <row r="5" spans="1:7">
      <c r="A5" s="86" t="s">
        <v>310</v>
      </c>
      <c r="B5" s="86">
        <v>3466.73</v>
      </c>
      <c r="C5" s="86">
        <v>3729.66</v>
      </c>
      <c r="D5" s="86">
        <v>3729.66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17.690000000000001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144.26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71.099999999999994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21.48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957.48</v>
      </c>
      <c r="C28" s="86">
        <v>39.17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65795.48</v>
      </c>
      <c r="D70" s="86">
        <v>52421.48</v>
      </c>
      <c r="E70" s="86">
        <v>13374.01</v>
      </c>
      <c r="F70" s="86">
        <v>0.8</v>
      </c>
      <c r="G70" s="86">
        <v>4.3099999999999996</v>
      </c>
    </row>
    <row r="71" spans="1:8">
      <c r="A71" s="86" t="s">
        <v>337</v>
      </c>
      <c r="B71" s="86" t="s">
        <v>336</v>
      </c>
      <c r="C71" s="86">
        <v>37647.040000000001</v>
      </c>
      <c r="D71" s="86">
        <v>28437.64</v>
      </c>
      <c r="E71" s="86">
        <v>9209.4</v>
      </c>
      <c r="F71" s="86">
        <v>0.76</v>
      </c>
      <c r="G71" s="86">
        <v>3.63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16660.37</v>
      </c>
      <c r="D74" s="86">
        <v>0.8</v>
      </c>
    </row>
    <row r="75" spans="1:8">
      <c r="A75" s="86" t="s">
        <v>345</v>
      </c>
      <c r="B75" s="86" t="s">
        <v>361</v>
      </c>
      <c r="C75" s="86">
        <v>25755.21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3.95</v>
      </c>
      <c r="F78" s="86">
        <v>7417.53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2.0099999999999998</v>
      </c>
      <c r="F79" s="86">
        <v>2194.4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12295.305399999999</v>
      </c>
      <c r="C88" s="86">
        <v>24.022600000000001</v>
      </c>
      <c r="D88" s="86">
        <v>71.070999999999998</v>
      </c>
      <c r="E88" s="86">
        <v>0</v>
      </c>
      <c r="F88" s="86">
        <v>2.9999999999999997E-4</v>
      </c>
      <c r="G88" s="86">
        <v>4420.1142</v>
      </c>
      <c r="H88" s="86">
        <v>5431.5065000000004</v>
      </c>
    </row>
    <row r="89" spans="1:8">
      <c r="A89" s="86" t="s">
        <v>429</v>
      </c>
      <c r="B89" s="86">
        <v>11064.4308</v>
      </c>
      <c r="C89" s="86">
        <v>21.7928</v>
      </c>
      <c r="D89" s="86">
        <v>64.923000000000002</v>
      </c>
      <c r="E89" s="86">
        <v>0</v>
      </c>
      <c r="F89" s="86">
        <v>2.9999999999999997E-4</v>
      </c>
      <c r="G89" s="86">
        <v>4037.8058999999998</v>
      </c>
      <c r="H89" s="86">
        <v>4903.7736000000004</v>
      </c>
    </row>
    <row r="90" spans="1:8">
      <c r="A90" s="86" t="s">
        <v>430</v>
      </c>
      <c r="B90" s="86">
        <v>13062.8058</v>
      </c>
      <c r="C90" s="86">
        <v>25.972200000000001</v>
      </c>
      <c r="D90" s="86">
        <v>77.992000000000004</v>
      </c>
      <c r="E90" s="86">
        <v>0</v>
      </c>
      <c r="F90" s="86">
        <v>2.9999999999999997E-4</v>
      </c>
      <c r="G90" s="86">
        <v>4850.6922000000004</v>
      </c>
      <c r="H90" s="86">
        <v>5811.6989000000003</v>
      </c>
    </row>
    <row r="91" spans="1:8">
      <c r="A91" s="86" t="s">
        <v>431</v>
      </c>
      <c r="B91" s="86">
        <v>12536.980600000001</v>
      </c>
      <c r="C91" s="86">
        <v>24.9589</v>
      </c>
      <c r="D91" s="86">
        <v>75.030699999999996</v>
      </c>
      <c r="E91" s="86">
        <v>0</v>
      </c>
      <c r="F91" s="86">
        <v>2.9999999999999997E-4</v>
      </c>
      <c r="G91" s="86">
        <v>4666.5243</v>
      </c>
      <c r="H91" s="86">
        <v>5580.7071999999998</v>
      </c>
    </row>
    <row r="92" spans="1:8">
      <c r="A92" s="86" t="s">
        <v>282</v>
      </c>
      <c r="B92" s="86">
        <v>14232.517400000001</v>
      </c>
      <c r="C92" s="86">
        <v>28.353000000000002</v>
      </c>
      <c r="D92" s="86">
        <v>85.2804</v>
      </c>
      <c r="E92" s="86">
        <v>0</v>
      </c>
      <c r="F92" s="86">
        <v>2.9999999999999997E-4</v>
      </c>
      <c r="G92" s="86">
        <v>5304.0047000000004</v>
      </c>
      <c r="H92" s="86">
        <v>6337.1516000000001</v>
      </c>
    </row>
    <row r="93" spans="1:8">
      <c r="A93" s="86" t="s">
        <v>432</v>
      </c>
      <c r="B93" s="86">
        <v>15477.196400000001</v>
      </c>
      <c r="C93" s="86">
        <v>30.85</v>
      </c>
      <c r="D93" s="86">
        <v>92.834999999999994</v>
      </c>
      <c r="E93" s="86">
        <v>0</v>
      </c>
      <c r="F93" s="86">
        <v>4.0000000000000002E-4</v>
      </c>
      <c r="G93" s="86">
        <v>5773.8696</v>
      </c>
      <c r="H93" s="86">
        <v>6892.9552999999996</v>
      </c>
    </row>
    <row r="94" spans="1:8">
      <c r="A94" s="86" t="s">
        <v>433</v>
      </c>
      <c r="B94" s="86">
        <v>15784.893700000001</v>
      </c>
      <c r="C94" s="86">
        <v>31.471699999999998</v>
      </c>
      <c r="D94" s="86">
        <v>94.726699999999994</v>
      </c>
      <c r="E94" s="86">
        <v>0</v>
      </c>
      <c r="F94" s="86">
        <v>4.0000000000000002E-4</v>
      </c>
      <c r="G94" s="86">
        <v>5891.5263000000004</v>
      </c>
      <c r="H94" s="86">
        <v>7030.7550000000001</v>
      </c>
    </row>
    <row r="95" spans="1:8">
      <c r="A95" s="86" t="s">
        <v>434</v>
      </c>
      <c r="B95" s="86">
        <v>16577.5834</v>
      </c>
      <c r="C95" s="86">
        <v>33.052399999999999</v>
      </c>
      <c r="D95" s="86">
        <v>99.485299999999995</v>
      </c>
      <c r="E95" s="86">
        <v>0</v>
      </c>
      <c r="F95" s="86">
        <v>4.0000000000000002E-4</v>
      </c>
      <c r="G95" s="86">
        <v>6187.4876000000004</v>
      </c>
      <c r="H95" s="86">
        <v>7383.8536000000004</v>
      </c>
    </row>
    <row r="96" spans="1:8">
      <c r="A96" s="86" t="s">
        <v>435</v>
      </c>
      <c r="B96" s="86">
        <v>14201.102000000001</v>
      </c>
      <c r="C96" s="86">
        <v>28.305800000000001</v>
      </c>
      <c r="D96" s="86">
        <v>85.176900000000003</v>
      </c>
      <c r="E96" s="86">
        <v>0</v>
      </c>
      <c r="F96" s="86">
        <v>2.9999999999999997E-4</v>
      </c>
      <c r="G96" s="86">
        <v>5297.5729000000001</v>
      </c>
      <c r="H96" s="86">
        <v>6324.5671000000002</v>
      </c>
    </row>
    <row r="97" spans="1:19">
      <c r="A97" s="86" t="s">
        <v>436</v>
      </c>
      <c r="B97" s="86">
        <v>13480.7641</v>
      </c>
      <c r="C97" s="86">
        <v>26.853000000000002</v>
      </c>
      <c r="D97" s="86">
        <v>80.762699999999995</v>
      </c>
      <c r="E97" s="86">
        <v>0</v>
      </c>
      <c r="F97" s="86">
        <v>2.9999999999999997E-4</v>
      </c>
      <c r="G97" s="86">
        <v>5023.0266000000001</v>
      </c>
      <c r="H97" s="86">
        <v>6002.2078000000001</v>
      </c>
    </row>
    <row r="98" spans="1:19">
      <c r="A98" s="86" t="s">
        <v>437</v>
      </c>
      <c r="B98" s="86">
        <v>12350.81</v>
      </c>
      <c r="C98" s="86">
        <v>24.545300000000001</v>
      </c>
      <c r="D98" s="86">
        <v>73.678799999999995</v>
      </c>
      <c r="E98" s="86">
        <v>0</v>
      </c>
      <c r="F98" s="86">
        <v>2.9999999999999997E-4</v>
      </c>
      <c r="G98" s="86">
        <v>4582.4303</v>
      </c>
      <c r="H98" s="86">
        <v>5493.8986999999997</v>
      </c>
    </row>
    <row r="99" spans="1:19">
      <c r="A99" s="86" t="s">
        <v>438</v>
      </c>
      <c r="B99" s="86">
        <v>11929.233</v>
      </c>
      <c r="C99" s="86">
        <v>23.484999999999999</v>
      </c>
      <c r="D99" s="86">
        <v>69.935599999999994</v>
      </c>
      <c r="E99" s="86">
        <v>0</v>
      </c>
      <c r="F99" s="86">
        <v>2.9999999999999997E-4</v>
      </c>
      <c r="G99" s="86">
        <v>4349.5573000000004</v>
      </c>
      <c r="H99" s="86">
        <v>5286.0321999999996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162993.6226</v>
      </c>
      <c r="C101" s="86">
        <v>323.66269999999997</v>
      </c>
      <c r="D101" s="86">
        <v>970.8981</v>
      </c>
      <c r="E101" s="86">
        <v>0</v>
      </c>
      <c r="F101" s="86">
        <v>3.8999999999999998E-3</v>
      </c>
      <c r="G101" s="86">
        <v>60384.611799999999</v>
      </c>
      <c r="H101" s="86">
        <v>72479.107499999998</v>
      </c>
    </row>
    <row r="102" spans="1:19">
      <c r="A102" s="86" t="s">
        <v>440</v>
      </c>
      <c r="B102" s="86">
        <v>11064.4308</v>
      </c>
      <c r="C102" s="86">
        <v>21.7928</v>
      </c>
      <c r="D102" s="86">
        <v>64.923000000000002</v>
      </c>
      <c r="E102" s="86">
        <v>0</v>
      </c>
      <c r="F102" s="86">
        <v>2.9999999999999997E-4</v>
      </c>
      <c r="G102" s="86">
        <v>4037.8058999999998</v>
      </c>
      <c r="H102" s="86">
        <v>4903.7736000000004</v>
      </c>
    </row>
    <row r="103" spans="1:19">
      <c r="A103" s="86" t="s">
        <v>441</v>
      </c>
      <c r="B103" s="86">
        <v>16577.5834</v>
      </c>
      <c r="C103" s="86">
        <v>33.052399999999999</v>
      </c>
      <c r="D103" s="86">
        <v>99.485299999999995</v>
      </c>
      <c r="E103" s="86">
        <v>0</v>
      </c>
      <c r="F103" s="86">
        <v>4.0000000000000002E-4</v>
      </c>
      <c r="G103" s="86">
        <v>6187.4876000000004</v>
      </c>
      <c r="H103" s="86">
        <v>7383.8536000000004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70087100000</v>
      </c>
      <c r="C106" s="86">
        <v>60231.962</v>
      </c>
      <c r="D106" s="86" t="s">
        <v>544</v>
      </c>
      <c r="E106" s="86">
        <v>9001.3119999999999</v>
      </c>
      <c r="F106" s="86">
        <v>39217.650999999998</v>
      </c>
      <c r="G106" s="86">
        <v>4268.6379999999999</v>
      </c>
      <c r="H106" s="86">
        <v>0</v>
      </c>
      <c r="I106" s="86">
        <v>7744.3620000000001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64025100000</v>
      </c>
      <c r="C107" s="86">
        <v>60820.292000000001</v>
      </c>
      <c r="D107" s="86" t="s">
        <v>533</v>
      </c>
      <c r="E107" s="86">
        <v>9001.3119999999999</v>
      </c>
      <c r="F107" s="86">
        <v>39217.650999999998</v>
      </c>
      <c r="G107" s="86">
        <v>4369.2259999999997</v>
      </c>
      <c r="H107" s="86">
        <v>0</v>
      </c>
      <c r="I107" s="86">
        <v>8232.1029999999992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76914500000</v>
      </c>
      <c r="C108" s="86">
        <v>66100.455000000002</v>
      </c>
      <c r="D108" s="86" t="s">
        <v>545</v>
      </c>
      <c r="E108" s="86">
        <v>9001.3119999999999</v>
      </c>
      <c r="F108" s="86">
        <v>39217.650999999998</v>
      </c>
      <c r="G108" s="86">
        <v>5643.7939999999999</v>
      </c>
      <c r="H108" s="86">
        <v>0</v>
      </c>
      <c r="I108" s="86">
        <v>12237.698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73994300000</v>
      </c>
      <c r="C109" s="86">
        <v>67093.245999999999</v>
      </c>
      <c r="D109" s="86" t="s">
        <v>546</v>
      </c>
      <c r="E109" s="86">
        <v>9001.3119999999999</v>
      </c>
      <c r="F109" s="86">
        <v>39217.650999999998</v>
      </c>
      <c r="G109" s="86">
        <v>5931.3860000000004</v>
      </c>
      <c r="H109" s="86">
        <v>0</v>
      </c>
      <c r="I109" s="86">
        <v>12942.897000000001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84102400000</v>
      </c>
      <c r="C110" s="86">
        <v>69898.301000000007</v>
      </c>
      <c r="D110" s="86" t="s">
        <v>526</v>
      </c>
      <c r="E110" s="86">
        <v>9001.3119999999999</v>
      </c>
      <c r="F110" s="86">
        <v>39217.650999999998</v>
      </c>
      <c r="G110" s="86">
        <v>6611.2820000000002</v>
      </c>
      <c r="H110" s="86">
        <v>0</v>
      </c>
      <c r="I110" s="86">
        <v>15068.056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91552800000</v>
      </c>
      <c r="C111" s="86">
        <v>76652.574999999997</v>
      </c>
      <c r="D111" s="86" t="s">
        <v>547</v>
      </c>
      <c r="E111" s="86">
        <v>9001.3119999999999</v>
      </c>
      <c r="F111" s="86">
        <v>39217.650999999998</v>
      </c>
      <c r="G111" s="86">
        <v>7915.3639999999996</v>
      </c>
      <c r="H111" s="86">
        <v>0</v>
      </c>
      <c r="I111" s="86">
        <v>20518.246999999999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93418400000</v>
      </c>
      <c r="C112" s="86">
        <v>77809.483999999997</v>
      </c>
      <c r="D112" s="86" t="s">
        <v>548</v>
      </c>
      <c r="E112" s="86">
        <v>9001.3119999999999</v>
      </c>
      <c r="F112" s="86">
        <v>39217.650999999998</v>
      </c>
      <c r="G112" s="86">
        <v>8152.8779999999997</v>
      </c>
      <c r="H112" s="86">
        <v>0</v>
      </c>
      <c r="I112" s="86">
        <v>21437.643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98111300000</v>
      </c>
      <c r="C113" s="86">
        <v>78258.303</v>
      </c>
      <c r="D113" s="86" t="s">
        <v>549</v>
      </c>
      <c r="E113" s="86">
        <v>9001.3119999999999</v>
      </c>
      <c r="F113" s="86">
        <v>39217.650999999998</v>
      </c>
      <c r="G113" s="86">
        <v>8326.9290000000001</v>
      </c>
      <c r="H113" s="86">
        <v>0</v>
      </c>
      <c r="I113" s="86">
        <v>21712.411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84000500000</v>
      </c>
      <c r="C114" s="86">
        <v>73765.414999999994</v>
      </c>
      <c r="D114" s="86" t="s">
        <v>550</v>
      </c>
      <c r="E114" s="86">
        <v>9001.3119999999999</v>
      </c>
      <c r="F114" s="86">
        <v>39217.650999999998</v>
      </c>
      <c r="G114" s="86">
        <v>7300.634</v>
      </c>
      <c r="H114" s="86">
        <v>0</v>
      </c>
      <c r="I114" s="86">
        <v>18245.817999999999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79647100000</v>
      </c>
      <c r="C115" s="86">
        <v>69639.434999999998</v>
      </c>
      <c r="D115" s="86" t="s">
        <v>486</v>
      </c>
      <c r="E115" s="86">
        <v>9001.3119999999999</v>
      </c>
      <c r="F115" s="86">
        <v>39217.650999999998</v>
      </c>
      <c r="G115" s="86">
        <v>6536.7430000000004</v>
      </c>
      <c r="H115" s="86">
        <v>0</v>
      </c>
      <c r="I115" s="86">
        <v>14883.728999999999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72660900000</v>
      </c>
      <c r="C116" s="86">
        <v>67104.873000000007</v>
      </c>
      <c r="D116" s="86" t="s">
        <v>551</v>
      </c>
      <c r="E116" s="86">
        <v>9001.3119999999999</v>
      </c>
      <c r="F116" s="86">
        <v>39217.650999999998</v>
      </c>
      <c r="G116" s="86">
        <v>5954.8360000000002</v>
      </c>
      <c r="H116" s="86">
        <v>0</v>
      </c>
      <c r="I116" s="86">
        <v>12931.074000000001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68968300000</v>
      </c>
      <c r="C117" s="86">
        <v>59502.892999999996</v>
      </c>
      <c r="D117" s="86" t="s">
        <v>552</v>
      </c>
      <c r="E117" s="86">
        <v>9001.3119999999999</v>
      </c>
      <c r="F117" s="86">
        <v>39217.650999999998</v>
      </c>
      <c r="G117" s="86">
        <v>4051.3359999999998</v>
      </c>
      <c r="H117" s="86">
        <v>0</v>
      </c>
      <c r="I117" s="86">
        <v>7232.5940000000001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957483000000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64025100000</v>
      </c>
      <c r="C120" s="86">
        <v>59502.892999999996</v>
      </c>
      <c r="D120" s="86"/>
      <c r="E120" s="86">
        <v>9001.3119999999999</v>
      </c>
      <c r="F120" s="86">
        <v>39217.650999999998</v>
      </c>
      <c r="G120" s="86">
        <v>4051.3359999999998</v>
      </c>
      <c r="H120" s="86">
        <v>0</v>
      </c>
      <c r="I120" s="86">
        <v>7232.5940000000001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98111300000</v>
      </c>
      <c r="C121" s="86">
        <v>78258.303</v>
      </c>
      <c r="D121" s="86"/>
      <c r="E121" s="86">
        <v>9001.3119999999999</v>
      </c>
      <c r="F121" s="86">
        <v>39217.650999999998</v>
      </c>
      <c r="G121" s="86">
        <v>8326.9290000000001</v>
      </c>
      <c r="H121" s="86">
        <v>0</v>
      </c>
      <c r="I121" s="86">
        <v>21712.411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20135.79</v>
      </c>
      <c r="C124" s="86">
        <v>388.37</v>
      </c>
      <c r="D124" s="86">
        <v>0</v>
      </c>
      <c r="E124" s="86">
        <v>20524.16</v>
      </c>
    </row>
    <row r="125" spans="1:19">
      <c r="A125" s="86" t="s">
        <v>475</v>
      </c>
      <c r="B125" s="86">
        <v>21.66</v>
      </c>
      <c r="C125" s="86">
        <v>0.42</v>
      </c>
      <c r="D125" s="86">
        <v>0</v>
      </c>
      <c r="E125" s="86">
        <v>22.08</v>
      </c>
    </row>
    <row r="126" spans="1:19">
      <c r="A126" s="86" t="s">
        <v>476</v>
      </c>
      <c r="B126" s="86">
        <v>21.66</v>
      </c>
      <c r="C126" s="86">
        <v>0.42</v>
      </c>
      <c r="D126" s="86">
        <v>0</v>
      </c>
      <c r="E126" s="86">
        <v>22.08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1016.35</v>
      </c>
      <c r="C2" s="86">
        <v>1093.43</v>
      </c>
      <c r="D2" s="86">
        <v>1093.43</v>
      </c>
    </row>
    <row r="3" spans="1:7">
      <c r="A3" s="86" t="s">
        <v>308</v>
      </c>
      <c r="B3" s="86">
        <v>1016.35</v>
      </c>
      <c r="C3" s="86">
        <v>1093.43</v>
      </c>
      <c r="D3" s="86">
        <v>1093.43</v>
      </c>
    </row>
    <row r="4" spans="1:7">
      <c r="A4" s="86" t="s">
        <v>309</v>
      </c>
      <c r="B4" s="86">
        <v>3308</v>
      </c>
      <c r="C4" s="86">
        <v>3558.88</v>
      </c>
      <c r="D4" s="86">
        <v>3558.88</v>
      </c>
    </row>
    <row r="5" spans="1:7">
      <c r="A5" s="86" t="s">
        <v>310</v>
      </c>
      <c r="B5" s="86">
        <v>3308</v>
      </c>
      <c r="C5" s="86">
        <v>3558.88</v>
      </c>
      <c r="D5" s="86">
        <v>3558.88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7.67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92.85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152.51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21.19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987.49</v>
      </c>
      <c r="C28" s="86">
        <v>28.86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77063.11</v>
      </c>
      <c r="D70" s="86">
        <v>61546.86</v>
      </c>
      <c r="E70" s="86">
        <v>15516.25</v>
      </c>
      <c r="F70" s="86">
        <v>0.8</v>
      </c>
      <c r="G70" s="86">
        <v>4.18</v>
      </c>
    </row>
    <row r="71" spans="1:8">
      <c r="A71" s="86" t="s">
        <v>337</v>
      </c>
      <c r="B71" s="86" t="s">
        <v>336</v>
      </c>
      <c r="C71" s="86">
        <v>39233.4</v>
      </c>
      <c r="D71" s="86">
        <v>31333.96</v>
      </c>
      <c r="E71" s="86">
        <v>7899.44</v>
      </c>
      <c r="F71" s="86">
        <v>0.8</v>
      </c>
      <c r="G71" s="86">
        <v>3.74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13271.4</v>
      </c>
      <c r="D74" s="86">
        <v>0.8</v>
      </c>
    </row>
    <row r="75" spans="1:8">
      <c r="A75" s="86" t="s">
        <v>345</v>
      </c>
      <c r="B75" s="86" t="s">
        <v>361</v>
      </c>
      <c r="C75" s="86">
        <v>21848.84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4.66</v>
      </c>
      <c r="F78" s="86">
        <v>8733.4500000000007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2.37</v>
      </c>
      <c r="F79" s="86">
        <v>2591.9899999999998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18424.293900000001</v>
      </c>
      <c r="C88" s="86">
        <v>32.112200000000001</v>
      </c>
      <c r="D88" s="86">
        <v>83.367900000000006</v>
      </c>
      <c r="E88" s="86">
        <v>0</v>
      </c>
      <c r="F88" s="86">
        <v>2.9999999999999997E-4</v>
      </c>
      <c r="G88" s="86">
        <v>86688.363700000002</v>
      </c>
      <c r="H88" s="86">
        <v>7886.1043</v>
      </c>
    </row>
    <row r="89" spans="1:8">
      <c r="A89" s="86" t="s">
        <v>429</v>
      </c>
      <c r="B89" s="86">
        <v>16857.1613</v>
      </c>
      <c r="C89" s="86">
        <v>29.461500000000001</v>
      </c>
      <c r="D89" s="86">
        <v>76.713899999999995</v>
      </c>
      <c r="E89" s="86">
        <v>0</v>
      </c>
      <c r="F89" s="86">
        <v>2.9999999999999997E-4</v>
      </c>
      <c r="G89" s="86">
        <v>79769.875700000004</v>
      </c>
      <c r="H89" s="86">
        <v>7223.2502999999997</v>
      </c>
    </row>
    <row r="90" spans="1:8">
      <c r="A90" s="86" t="s">
        <v>430</v>
      </c>
      <c r="B90" s="86">
        <v>20362.781599999998</v>
      </c>
      <c r="C90" s="86">
        <v>35.622399999999999</v>
      </c>
      <c r="D90" s="86">
        <v>92.851799999999997</v>
      </c>
      <c r="E90" s="86">
        <v>0</v>
      </c>
      <c r="F90" s="86">
        <v>4.0000000000000002E-4</v>
      </c>
      <c r="G90" s="86">
        <v>96550.871400000004</v>
      </c>
      <c r="H90" s="86">
        <v>8728.7425999999996</v>
      </c>
    </row>
    <row r="91" spans="1:8">
      <c r="A91" s="86" t="s">
        <v>431</v>
      </c>
      <c r="B91" s="86">
        <v>20850.8482</v>
      </c>
      <c r="C91" s="86">
        <v>36.503799999999998</v>
      </c>
      <c r="D91" s="86">
        <v>95.226399999999998</v>
      </c>
      <c r="E91" s="86">
        <v>0</v>
      </c>
      <c r="F91" s="86">
        <v>4.0000000000000002E-4</v>
      </c>
      <c r="G91" s="86">
        <v>99020.275500000003</v>
      </c>
      <c r="H91" s="86">
        <v>8940.6600999999991</v>
      </c>
    </row>
    <row r="92" spans="1:8">
      <c r="A92" s="86" t="s">
        <v>282</v>
      </c>
      <c r="B92" s="86">
        <v>24588.720700000002</v>
      </c>
      <c r="C92" s="86">
        <v>43.062399999999997</v>
      </c>
      <c r="D92" s="86">
        <v>112.37690000000001</v>
      </c>
      <c r="E92" s="86">
        <v>0</v>
      </c>
      <c r="F92" s="86">
        <v>4.0000000000000002E-4</v>
      </c>
      <c r="G92" s="86">
        <v>116854.1811</v>
      </c>
      <c r="H92" s="86">
        <v>10544.8688</v>
      </c>
    </row>
    <row r="93" spans="1:8">
      <c r="A93" s="86" t="s">
        <v>432</v>
      </c>
      <c r="B93" s="86">
        <v>25550.7232</v>
      </c>
      <c r="C93" s="86">
        <v>44.756900000000002</v>
      </c>
      <c r="D93" s="86">
        <v>116.8258</v>
      </c>
      <c r="E93" s="86">
        <v>0</v>
      </c>
      <c r="F93" s="86">
        <v>5.0000000000000001E-4</v>
      </c>
      <c r="G93" s="86">
        <v>121480.3268</v>
      </c>
      <c r="H93" s="86">
        <v>10958.3699</v>
      </c>
    </row>
    <row r="94" spans="1:8">
      <c r="A94" s="86" t="s">
        <v>433</v>
      </c>
      <c r="B94" s="86">
        <v>25627.5003</v>
      </c>
      <c r="C94" s="86">
        <v>44.896999999999998</v>
      </c>
      <c r="D94" s="86">
        <v>117.2076</v>
      </c>
      <c r="E94" s="86">
        <v>0</v>
      </c>
      <c r="F94" s="86">
        <v>5.0000000000000001E-4</v>
      </c>
      <c r="G94" s="86">
        <v>121877.3942</v>
      </c>
      <c r="H94" s="86">
        <v>10991.856299999999</v>
      </c>
    </row>
    <row r="95" spans="1:8">
      <c r="A95" s="86" t="s">
        <v>434</v>
      </c>
      <c r="B95" s="86">
        <v>26937.222000000002</v>
      </c>
      <c r="C95" s="86">
        <v>47.191299999999998</v>
      </c>
      <c r="D95" s="86">
        <v>123.19629999999999</v>
      </c>
      <c r="E95" s="86">
        <v>0</v>
      </c>
      <c r="F95" s="86">
        <v>5.0000000000000001E-4</v>
      </c>
      <c r="G95" s="86">
        <v>128104.68610000001</v>
      </c>
      <c r="H95" s="86">
        <v>11553.5831</v>
      </c>
    </row>
    <row r="96" spans="1:8">
      <c r="A96" s="86" t="s">
        <v>435</v>
      </c>
      <c r="B96" s="86">
        <v>24391.681499999999</v>
      </c>
      <c r="C96" s="86">
        <v>42.727899999999998</v>
      </c>
      <c r="D96" s="86">
        <v>111.5334</v>
      </c>
      <c r="E96" s="86">
        <v>0</v>
      </c>
      <c r="F96" s="86">
        <v>4.0000000000000002E-4</v>
      </c>
      <c r="G96" s="86">
        <v>115977.0772</v>
      </c>
      <c r="H96" s="86">
        <v>10461.400799999999</v>
      </c>
    </row>
    <row r="97" spans="1:19">
      <c r="A97" s="86" t="s">
        <v>436</v>
      </c>
      <c r="B97" s="86">
        <v>22066.547900000001</v>
      </c>
      <c r="C97" s="86">
        <v>38.641500000000001</v>
      </c>
      <c r="D97" s="86">
        <v>100.82899999999999</v>
      </c>
      <c r="E97" s="86">
        <v>0</v>
      </c>
      <c r="F97" s="86">
        <v>4.0000000000000002E-4</v>
      </c>
      <c r="G97" s="86">
        <v>104846.13370000001</v>
      </c>
      <c r="H97" s="86">
        <v>9462.8557999999994</v>
      </c>
    </row>
    <row r="98" spans="1:19">
      <c r="A98" s="86" t="s">
        <v>437</v>
      </c>
      <c r="B98" s="86">
        <v>18843.990900000001</v>
      </c>
      <c r="C98" s="86">
        <v>32.942700000000002</v>
      </c>
      <c r="D98" s="86">
        <v>85.802800000000005</v>
      </c>
      <c r="E98" s="86">
        <v>0</v>
      </c>
      <c r="F98" s="86">
        <v>2.9999999999999997E-4</v>
      </c>
      <c r="G98" s="86">
        <v>89220.958899999998</v>
      </c>
      <c r="H98" s="86">
        <v>8075.4580999999998</v>
      </c>
    </row>
    <row r="99" spans="1:19">
      <c r="A99" s="86" t="s">
        <v>438</v>
      </c>
      <c r="B99" s="86">
        <v>18093.561099999999</v>
      </c>
      <c r="C99" s="86">
        <v>31.540500000000002</v>
      </c>
      <c r="D99" s="86">
        <v>81.897300000000001</v>
      </c>
      <c r="E99" s="86">
        <v>0</v>
      </c>
      <c r="F99" s="86">
        <v>2.9999999999999997E-4</v>
      </c>
      <c r="G99" s="86">
        <v>85159.2978</v>
      </c>
      <c r="H99" s="86">
        <v>7745.0128999999997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262595.03279999999</v>
      </c>
      <c r="C101" s="86">
        <v>459.46010000000001</v>
      </c>
      <c r="D101" s="86">
        <v>1197.829</v>
      </c>
      <c r="E101" s="86">
        <v>0</v>
      </c>
      <c r="F101" s="86">
        <v>4.7000000000000002E-3</v>
      </c>
      <c r="G101" s="87">
        <v>1245550</v>
      </c>
      <c r="H101" s="86">
        <v>112572.163</v>
      </c>
    </row>
    <row r="102" spans="1:19">
      <c r="A102" s="86" t="s">
        <v>440</v>
      </c>
      <c r="B102" s="86">
        <v>16857.1613</v>
      </c>
      <c r="C102" s="86">
        <v>29.461500000000001</v>
      </c>
      <c r="D102" s="86">
        <v>76.713899999999995</v>
      </c>
      <c r="E102" s="86">
        <v>0</v>
      </c>
      <c r="F102" s="86">
        <v>2.9999999999999997E-4</v>
      </c>
      <c r="G102" s="86">
        <v>79769.875700000004</v>
      </c>
      <c r="H102" s="86">
        <v>7223.2502999999997</v>
      </c>
    </row>
    <row r="103" spans="1:19">
      <c r="A103" s="86" t="s">
        <v>441</v>
      </c>
      <c r="B103" s="86">
        <v>26937.222000000002</v>
      </c>
      <c r="C103" s="86">
        <v>47.191299999999998</v>
      </c>
      <c r="D103" s="86">
        <v>123.19629999999999</v>
      </c>
      <c r="E103" s="86">
        <v>0</v>
      </c>
      <c r="F103" s="86">
        <v>5.0000000000000001E-4</v>
      </c>
      <c r="G103" s="86">
        <v>128104.68610000001</v>
      </c>
      <c r="H103" s="86">
        <v>11553.5831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68727600000</v>
      </c>
      <c r="C106" s="86">
        <v>58294.222000000002</v>
      </c>
      <c r="D106" s="86" t="s">
        <v>489</v>
      </c>
      <c r="E106" s="86">
        <v>9001.3119999999999</v>
      </c>
      <c r="F106" s="86">
        <v>39217.650999999998</v>
      </c>
      <c r="G106" s="86">
        <v>4885.3519999999999</v>
      </c>
      <c r="H106" s="86">
        <v>0</v>
      </c>
      <c r="I106" s="86">
        <v>5189.9059999999999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63242500000</v>
      </c>
      <c r="C107" s="86">
        <v>63936.349000000002</v>
      </c>
      <c r="D107" s="86" t="s">
        <v>553</v>
      </c>
      <c r="E107" s="86">
        <v>9001.3119999999999</v>
      </c>
      <c r="F107" s="86">
        <v>39217.650999999998</v>
      </c>
      <c r="G107" s="86">
        <v>5456.2849999999999</v>
      </c>
      <c r="H107" s="86">
        <v>0</v>
      </c>
      <c r="I107" s="86">
        <v>10261.101000000001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76546700000</v>
      </c>
      <c r="C108" s="86">
        <v>64710.612999999998</v>
      </c>
      <c r="D108" s="86" t="s">
        <v>554</v>
      </c>
      <c r="E108" s="86">
        <v>9001.3119999999999</v>
      </c>
      <c r="F108" s="86">
        <v>39217.650999999998</v>
      </c>
      <c r="G108" s="86">
        <v>5682.4340000000002</v>
      </c>
      <c r="H108" s="86">
        <v>0</v>
      </c>
      <c r="I108" s="86">
        <v>10809.216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78504500000</v>
      </c>
      <c r="C109" s="86">
        <v>69389.067999999999</v>
      </c>
      <c r="D109" s="86" t="s">
        <v>480</v>
      </c>
      <c r="E109" s="86">
        <v>9001.3119999999999</v>
      </c>
      <c r="F109" s="86">
        <v>39217.650999999998</v>
      </c>
      <c r="G109" s="86">
        <v>6846.7669999999998</v>
      </c>
      <c r="H109" s="86">
        <v>0</v>
      </c>
      <c r="I109" s="86">
        <v>14323.338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92643400000</v>
      </c>
      <c r="C110" s="86">
        <v>71940.107999999993</v>
      </c>
      <c r="D110" s="86" t="s">
        <v>526</v>
      </c>
      <c r="E110" s="86">
        <v>9001.3119999999999</v>
      </c>
      <c r="F110" s="86">
        <v>39217.650999999998</v>
      </c>
      <c r="G110" s="86">
        <v>7204.6660000000002</v>
      </c>
      <c r="H110" s="86">
        <v>0</v>
      </c>
      <c r="I110" s="86">
        <v>16516.478999999999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96311100000</v>
      </c>
      <c r="C111" s="86">
        <v>75558.960999999996</v>
      </c>
      <c r="D111" s="86" t="s">
        <v>555</v>
      </c>
      <c r="E111" s="86">
        <v>9001.3119999999999</v>
      </c>
      <c r="F111" s="86">
        <v>39217.650999999998</v>
      </c>
      <c r="G111" s="86">
        <v>7944.0280000000002</v>
      </c>
      <c r="H111" s="86">
        <v>0</v>
      </c>
      <c r="I111" s="86">
        <v>19395.97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96625900000</v>
      </c>
      <c r="C112" s="86">
        <v>76645.561000000002</v>
      </c>
      <c r="D112" s="86" t="s">
        <v>556</v>
      </c>
      <c r="E112" s="86">
        <v>9001.3119999999999</v>
      </c>
      <c r="F112" s="86">
        <v>39217.650999999998</v>
      </c>
      <c r="G112" s="86">
        <v>8179.6450000000004</v>
      </c>
      <c r="H112" s="86">
        <v>0</v>
      </c>
      <c r="I112" s="86">
        <v>20246.953000000001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101563000000</v>
      </c>
      <c r="C113" s="86">
        <v>76898.797999999995</v>
      </c>
      <c r="D113" s="86" t="s">
        <v>557</v>
      </c>
      <c r="E113" s="86">
        <v>9001.3119999999999</v>
      </c>
      <c r="F113" s="86">
        <v>39217.650999999998</v>
      </c>
      <c r="G113" s="86">
        <v>8250.15</v>
      </c>
      <c r="H113" s="86">
        <v>0</v>
      </c>
      <c r="I113" s="86">
        <v>20429.686000000002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91948000000</v>
      </c>
      <c r="C114" s="86">
        <v>75049.085000000006</v>
      </c>
      <c r="D114" s="86" t="s">
        <v>558</v>
      </c>
      <c r="E114" s="86">
        <v>9001.3119999999999</v>
      </c>
      <c r="F114" s="86">
        <v>39217.650999999998</v>
      </c>
      <c r="G114" s="86">
        <v>8507.14</v>
      </c>
      <c r="H114" s="86">
        <v>0</v>
      </c>
      <c r="I114" s="86">
        <v>18322.981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83123300000</v>
      </c>
      <c r="C115" s="86">
        <v>69521.028999999995</v>
      </c>
      <c r="D115" s="86" t="s">
        <v>541</v>
      </c>
      <c r="E115" s="86">
        <v>9001.3119999999999</v>
      </c>
      <c r="F115" s="86">
        <v>39217.650999999998</v>
      </c>
      <c r="G115" s="86">
        <v>6910.5680000000002</v>
      </c>
      <c r="H115" s="86">
        <v>0</v>
      </c>
      <c r="I115" s="86">
        <v>14391.498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70735500000</v>
      </c>
      <c r="C116" s="86">
        <v>62329.04</v>
      </c>
      <c r="D116" s="86" t="s">
        <v>559</v>
      </c>
      <c r="E116" s="86">
        <v>9001.3119999999999</v>
      </c>
      <c r="F116" s="86">
        <v>39217.650999999998</v>
      </c>
      <c r="G116" s="86">
        <v>4943.5159999999996</v>
      </c>
      <c r="H116" s="86">
        <v>0</v>
      </c>
      <c r="I116" s="86">
        <v>9166.5609999999997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67515300000</v>
      </c>
      <c r="C117" s="86">
        <v>57598.375999999997</v>
      </c>
      <c r="D117" s="86" t="s">
        <v>560</v>
      </c>
      <c r="E117" s="86">
        <v>9001.3119999999999</v>
      </c>
      <c r="F117" s="86">
        <v>39217.650999999998</v>
      </c>
      <c r="G117" s="86">
        <v>9379.4130000000005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987487000000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63242500000</v>
      </c>
      <c r="C120" s="86">
        <v>57598.375999999997</v>
      </c>
      <c r="D120" s="86"/>
      <c r="E120" s="86">
        <v>9001.3119999999999</v>
      </c>
      <c r="F120" s="86">
        <v>39217.650999999998</v>
      </c>
      <c r="G120" s="86">
        <v>4885.3519999999999</v>
      </c>
      <c r="H120" s="86">
        <v>0</v>
      </c>
      <c r="I120" s="86">
        <v>0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101563000000</v>
      </c>
      <c r="C121" s="86">
        <v>76898.797999999995</v>
      </c>
      <c r="D121" s="86"/>
      <c r="E121" s="86">
        <v>9001.3119999999999</v>
      </c>
      <c r="F121" s="86">
        <v>39217.650999999998</v>
      </c>
      <c r="G121" s="86">
        <v>9379.4130000000005</v>
      </c>
      <c r="H121" s="86">
        <v>0</v>
      </c>
      <c r="I121" s="86">
        <v>20429.686000000002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10321.950000000001</v>
      </c>
      <c r="C124" s="86">
        <v>205.37</v>
      </c>
      <c r="D124" s="86">
        <v>0</v>
      </c>
      <c r="E124" s="86">
        <v>10527.32</v>
      </c>
    </row>
    <row r="125" spans="1:19">
      <c r="A125" s="86" t="s">
        <v>475</v>
      </c>
      <c r="B125" s="86">
        <v>11.1</v>
      </c>
      <c r="C125" s="86">
        <v>0.22</v>
      </c>
      <c r="D125" s="86">
        <v>0</v>
      </c>
      <c r="E125" s="86">
        <v>11.33</v>
      </c>
    </row>
    <row r="126" spans="1:19">
      <c r="A126" s="86" t="s">
        <v>476</v>
      </c>
      <c r="B126" s="86">
        <v>11.1</v>
      </c>
      <c r="C126" s="86">
        <v>0.22</v>
      </c>
      <c r="D126" s="86">
        <v>0</v>
      </c>
      <c r="E126" s="86">
        <v>11.33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924.15</v>
      </c>
      <c r="C2" s="86">
        <v>994.24</v>
      </c>
      <c r="D2" s="86">
        <v>994.24</v>
      </c>
    </row>
    <row r="3" spans="1:7">
      <c r="A3" s="86" t="s">
        <v>308</v>
      </c>
      <c r="B3" s="86">
        <v>924.15</v>
      </c>
      <c r="C3" s="86">
        <v>994.24</v>
      </c>
      <c r="D3" s="86">
        <v>994.24</v>
      </c>
    </row>
    <row r="4" spans="1:7">
      <c r="A4" s="86" t="s">
        <v>309</v>
      </c>
      <c r="B4" s="86">
        <v>1589.58</v>
      </c>
      <c r="C4" s="86">
        <v>1710.14</v>
      </c>
      <c r="D4" s="86">
        <v>1710.14</v>
      </c>
    </row>
    <row r="5" spans="1:7">
      <c r="A5" s="86" t="s">
        <v>310</v>
      </c>
      <c r="B5" s="86">
        <v>1589.58</v>
      </c>
      <c r="C5" s="86">
        <v>1710.14</v>
      </c>
      <c r="D5" s="86">
        <v>1710.14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8.93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29.38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121.44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22.28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892.94</v>
      </c>
      <c r="C28" s="86">
        <v>31.21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62427.33</v>
      </c>
      <c r="D70" s="86">
        <v>49857.919999999998</v>
      </c>
      <c r="E70" s="86">
        <v>12569.42</v>
      </c>
      <c r="F70" s="86">
        <v>0.8</v>
      </c>
      <c r="G70" s="86">
        <v>4.37</v>
      </c>
    </row>
    <row r="71" spans="1:8">
      <c r="A71" s="86" t="s">
        <v>337</v>
      </c>
      <c r="B71" s="86" t="s">
        <v>336</v>
      </c>
      <c r="C71" s="86">
        <v>31047.01</v>
      </c>
      <c r="D71" s="86">
        <v>24795.85</v>
      </c>
      <c r="E71" s="86">
        <v>6251.15</v>
      </c>
      <c r="F71" s="86">
        <v>0.8</v>
      </c>
      <c r="G71" s="86">
        <v>3.75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11702.5</v>
      </c>
      <c r="D74" s="86">
        <v>0.8</v>
      </c>
    </row>
    <row r="75" spans="1:8">
      <c r="A75" s="86" t="s">
        <v>345</v>
      </c>
      <c r="B75" s="86" t="s">
        <v>361</v>
      </c>
      <c r="C75" s="86">
        <v>20215.150000000001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3.77</v>
      </c>
      <c r="F78" s="86">
        <v>7193.37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1.88</v>
      </c>
      <c r="F79" s="86">
        <v>2051.15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3426.6412999999998</v>
      </c>
      <c r="C88" s="86">
        <v>5.3228999999999997</v>
      </c>
      <c r="D88" s="86">
        <v>14.1409</v>
      </c>
      <c r="E88" s="86">
        <v>0</v>
      </c>
      <c r="F88" s="86">
        <v>1E-4</v>
      </c>
      <c r="G88" s="86">
        <v>186902.60879999999</v>
      </c>
      <c r="H88" s="86">
        <v>1422.9276</v>
      </c>
    </row>
    <row r="89" spans="1:8">
      <c r="A89" s="86" t="s">
        <v>429</v>
      </c>
      <c r="B89" s="86">
        <v>3083.4825999999998</v>
      </c>
      <c r="C89" s="86">
        <v>4.8532000000000002</v>
      </c>
      <c r="D89" s="86">
        <v>13.129200000000001</v>
      </c>
      <c r="E89" s="86">
        <v>0</v>
      </c>
      <c r="F89" s="86">
        <v>1E-4</v>
      </c>
      <c r="G89" s="86">
        <v>173538.23800000001</v>
      </c>
      <c r="H89" s="86">
        <v>1287.2145</v>
      </c>
    </row>
    <row r="90" spans="1:8">
      <c r="A90" s="86" t="s">
        <v>430</v>
      </c>
      <c r="B90" s="86">
        <v>3602.4083000000001</v>
      </c>
      <c r="C90" s="86">
        <v>5.6837999999999997</v>
      </c>
      <c r="D90" s="86">
        <v>15.4268</v>
      </c>
      <c r="E90" s="86">
        <v>0</v>
      </c>
      <c r="F90" s="86">
        <v>1E-4</v>
      </c>
      <c r="G90" s="86">
        <v>203908.01310000001</v>
      </c>
      <c r="H90" s="86">
        <v>1505.3187</v>
      </c>
    </row>
    <row r="91" spans="1:8">
      <c r="A91" s="86" t="s">
        <v>431</v>
      </c>
      <c r="B91" s="86">
        <v>3449.2529</v>
      </c>
      <c r="C91" s="86">
        <v>5.4653</v>
      </c>
      <c r="D91" s="86">
        <v>14.918900000000001</v>
      </c>
      <c r="E91" s="86">
        <v>0</v>
      </c>
      <c r="F91" s="86">
        <v>1E-4</v>
      </c>
      <c r="G91" s="86">
        <v>197196.87119999999</v>
      </c>
      <c r="H91" s="86">
        <v>1443.8023000000001</v>
      </c>
    </row>
    <row r="92" spans="1:8">
      <c r="A92" s="86" t="s">
        <v>282</v>
      </c>
      <c r="B92" s="86">
        <v>3912.31</v>
      </c>
      <c r="C92" s="86">
        <v>6.2161999999999997</v>
      </c>
      <c r="D92" s="86">
        <v>17.031300000000002</v>
      </c>
      <c r="E92" s="86">
        <v>0</v>
      </c>
      <c r="F92" s="86">
        <v>1E-4</v>
      </c>
      <c r="G92" s="86">
        <v>225120.60079999999</v>
      </c>
      <c r="H92" s="86">
        <v>1639.4690000000001</v>
      </c>
    </row>
    <row r="93" spans="1:8">
      <c r="A93" s="86" t="s">
        <v>432</v>
      </c>
      <c r="B93" s="86">
        <v>4070.6993000000002</v>
      </c>
      <c r="C93" s="86">
        <v>6.4743000000000004</v>
      </c>
      <c r="D93" s="86">
        <v>17.7621</v>
      </c>
      <c r="E93" s="86">
        <v>0</v>
      </c>
      <c r="F93" s="86">
        <v>1E-4</v>
      </c>
      <c r="G93" s="86">
        <v>234780.9792</v>
      </c>
      <c r="H93" s="86">
        <v>1706.5353</v>
      </c>
    </row>
    <row r="94" spans="1:8">
      <c r="A94" s="86" t="s">
        <v>433</v>
      </c>
      <c r="B94" s="86">
        <v>4228.2534999999998</v>
      </c>
      <c r="C94" s="86">
        <v>6.7308000000000003</v>
      </c>
      <c r="D94" s="86">
        <v>18.487500000000001</v>
      </c>
      <c r="E94" s="86">
        <v>0</v>
      </c>
      <c r="F94" s="86">
        <v>1E-4</v>
      </c>
      <c r="G94" s="86">
        <v>244369.5196</v>
      </c>
      <c r="H94" s="86">
        <v>1773.2213999999999</v>
      </c>
    </row>
    <row r="95" spans="1:8">
      <c r="A95" s="86" t="s">
        <v>434</v>
      </c>
      <c r="B95" s="86">
        <v>4471.9727999999996</v>
      </c>
      <c r="C95" s="86">
        <v>7.1185999999999998</v>
      </c>
      <c r="D95" s="86">
        <v>19.5519</v>
      </c>
      <c r="E95" s="86">
        <v>0</v>
      </c>
      <c r="F95" s="86">
        <v>1E-4</v>
      </c>
      <c r="G95" s="86">
        <v>258439.39619999999</v>
      </c>
      <c r="H95" s="86">
        <v>1875.4111</v>
      </c>
    </row>
    <row r="96" spans="1:8">
      <c r="A96" s="86" t="s">
        <v>435</v>
      </c>
      <c r="B96" s="86">
        <v>3930.5275999999999</v>
      </c>
      <c r="C96" s="86">
        <v>6.2529000000000003</v>
      </c>
      <c r="D96" s="86">
        <v>17.160299999999999</v>
      </c>
      <c r="E96" s="86">
        <v>0</v>
      </c>
      <c r="F96" s="86">
        <v>1E-4</v>
      </c>
      <c r="G96" s="86">
        <v>226825.85060000001</v>
      </c>
      <c r="H96" s="86">
        <v>1647.9358999999999</v>
      </c>
    </row>
    <row r="97" spans="1:19">
      <c r="A97" s="86" t="s">
        <v>436</v>
      </c>
      <c r="B97" s="86">
        <v>3677.0953</v>
      </c>
      <c r="C97" s="86">
        <v>5.8384999999999998</v>
      </c>
      <c r="D97" s="86">
        <v>15.9819</v>
      </c>
      <c r="E97" s="86">
        <v>0</v>
      </c>
      <c r="F97" s="86">
        <v>1E-4</v>
      </c>
      <c r="G97" s="86">
        <v>211248.6697</v>
      </c>
      <c r="H97" s="86">
        <v>1540.4738</v>
      </c>
    </row>
    <row r="98" spans="1:19">
      <c r="A98" s="86" t="s">
        <v>437</v>
      </c>
      <c r="B98" s="86">
        <v>3326.4169999999999</v>
      </c>
      <c r="C98" s="86">
        <v>5.2390999999999996</v>
      </c>
      <c r="D98" s="86">
        <v>14.1858</v>
      </c>
      <c r="E98" s="86">
        <v>0</v>
      </c>
      <c r="F98" s="86">
        <v>1E-4</v>
      </c>
      <c r="G98" s="86">
        <v>187503.94029999999</v>
      </c>
      <c r="H98" s="86">
        <v>1389.0003999999999</v>
      </c>
    </row>
    <row r="99" spans="1:19">
      <c r="A99" s="86" t="s">
        <v>438</v>
      </c>
      <c r="B99" s="86">
        <v>3361.6486</v>
      </c>
      <c r="C99" s="86">
        <v>5.2335000000000003</v>
      </c>
      <c r="D99" s="86">
        <v>13.946099999999999</v>
      </c>
      <c r="E99" s="86">
        <v>0</v>
      </c>
      <c r="F99" s="86">
        <v>1E-4</v>
      </c>
      <c r="G99" s="86">
        <v>184329.7812</v>
      </c>
      <c r="H99" s="86">
        <v>1397.1713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44540.709199999998</v>
      </c>
      <c r="C101" s="86">
        <v>70.429000000000002</v>
      </c>
      <c r="D101" s="86">
        <v>191.7226</v>
      </c>
      <c r="E101" s="86">
        <v>0</v>
      </c>
      <c r="F101" s="86">
        <v>6.9999999999999999E-4</v>
      </c>
      <c r="G101" s="87">
        <v>2534160</v>
      </c>
      <c r="H101" s="86">
        <v>18628.481400000001</v>
      </c>
    </row>
    <row r="102" spans="1:19">
      <c r="A102" s="86" t="s">
        <v>440</v>
      </c>
      <c r="B102" s="86">
        <v>3083.4825999999998</v>
      </c>
      <c r="C102" s="86">
        <v>4.8532000000000002</v>
      </c>
      <c r="D102" s="86">
        <v>13.129200000000001</v>
      </c>
      <c r="E102" s="86">
        <v>0</v>
      </c>
      <c r="F102" s="86">
        <v>1E-4</v>
      </c>
      <c r="G102" s="86">
        <v>173538.23800000001</v>
      </c>
      <c r="H102" s="86">
        <v>1287.2145</v>
      </c>
    </row>
    <row r="103" spans="1:19">
      <c r="A103" s="86" t="s">
        <v>441</v>
      </c>
      <c r="B103" s="86">
        <v>4471.9727999999996</v>
      </c>
      <c r="C103" s="86">
        <v>7.1185999999999998</v>
      </c>
      <c r="D103" s="86">
        <v>19.5519</v>
      </c>
      <c r="E103" s="86">
        <v>0</v>
      </c>
      <c r="F103" s="86">
        <v>1E-4</v>
      </c>
      <c r="G103" s="86">
        <v>258439.39619999999</v>
      </c>
      <c r="H103" s="86">
        <v>1875.4111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65857200000</v>
      </c>
      <c r="C106" s="86">
        <v>54850.809000000001</v>
      </c>
      <c r="D106" s="86" t="s">
        <v>561</v>
      </c>
      <c r="E106" s="86">
        <v>9001.3119999999999</v>
      </c>
      <c r="F106" s="86">
        <v>39217.650999999998</v>
      </c>
      <c r="G106" s="86">
        <v>2606.11</v>
      </c>
      <c r="H106" s="86">
        <v>0</v>
      </c>
      <c r="I106" s="86">
        <v>4025.7359999999999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61148100000</v>
      </c>
      <c r="C107" s="86">
        <v>56518.408000000003</v>
      </c>
      <c r="D107" s="86" t="s">
        <v>562</v>
      </c>
      <c r="E107" s="86">
        <v>9001.3119999999999</v>
      </c>
      <c r="F107" s="86">
        <v>39217.650999999998</v>
      </c>
      <c r="G107" s="86">
        <v>3892.93</v>
      </c>
      <c r="H107" s="86">
        <v>0</v>
      </c>
      <c r="I107" s="86">
        <v>4406.5150000000003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71849200000</v>
      </c>
      <c r="C108" s="86">
        <v>61414.563999999998</v>
      </c>
      <c r="D108" s="86" t="s">
        <v>563</v>
      </c>
      <c r="E108" s="86">
        <v>9001.3119999999999</v>
      </c>
      <c r="F108" s="86">
        <v>39217.650999999998</v>
      </c>
      <c r="G108" s="86">
        <v>4741.183</v>
      </c>
      <c r="H108" s="86">
        <v>0</v>
      </c>
      <c r="I108" s="86">
        <v>8454.4179999999997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69484500000</v>
      </c>
      <c r="C109" s="86">
        <v>59500.587</v>
      </c>
      <c r="D109" s="86" t="s">
        <v>564</v>
      </c>
      <c r="E109" s="86">
        <v>9001.3119999999999</v>
      </c>
      <c r="F109" s="86">
        <v>39217.650999999998</v>
      </c>
      <c r="G109" s="86">
        <v>4094.5630000000001</v>
      </c>
      <c r="H109" s="86">
        <v>0</v>
      </c>
      <c r="I109" s="86">
        <v>7187.0609999999997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79323700000</v>
      </c>
      <c r="C110" s="86">
        <v>67009.861000000004</v>
      </c>
      <c r="D110" s="86" t="s">
        <v>565</v>
      </c>
      <c r="E110" s="86">
        <v>9001.3119999999999</v>
      </c>
      <c r="F110" s="86">
        <v>39217.650999999998</v>
      </c>
      <c r="G110" s="86">
        <v>6192.2889999999998</v>
      </c>
      <c r="H110" s="86">
        <v>0</v>
      </c>
      <c r="I110" s="86">
        <v>12598.609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82727600000</v>
      </c>
      <c r="C111" s="86">
        <v>68335.445000000007</v>
      </c>
      <c r="D111" s="86" t="s">
        <v>465</v>
      </c>
      <c r="E111" s="86">
        <v>9001.3119999999999</v>
      </c>
      <c r="F111" s="86">
        <v>39217.650999999998</v>
      </c>
      <c r="G111" s="86">
        <v>6457.6980000000003</v>
      </c>
      <c r="H111" s="86">
        <v>0</v>
      </c>
      <c r="I111" s="86">
        <v>13658.784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86106200000</v>
      </c>
      <c r="C112" s="86">
        <v>70520.569000000003</v>
      </c>
      <c r="D112" s="86" t="s">
        <v>528</v>
      </c>
      <c r="E112" s="86">
        <v>9001.3119999999999</v>
      </c>
      <c r="F112" s="86">
        <v>39217.650999999998</v>
      </c>
      <c r="G112" s="86">
        <v>6875.0439999999999</v>
      </c>
      <c r="H112" s="86">
        <v>0</v>
      </c>
      <c r="I112" s="86">
        <v>15426.562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91063900000</v>
      </c>
      <c r="C113" s="86">
        <v>69588.619000000006</v>
      </c>
      <c r="D113" s="86" t="s">
        <v>566</v>
      </c>
      <c r="E113" s="86">
        <v>9001.3119999999999</v>
      </c>
      <c r="F113" s="86">
        <v>39217.650999999998</v>
      </c>
      <c r="G113" s="86">
        <v>6748.1769999999997</v>
      </c>
      <c r="H113" s="86">
        <v>0</v>
      </c>
      <c r="I113" s="86">
        <v>14621.478999999999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79924500000</v>
      </c>
      <c r="C114" s="86">
        <v>69929.774999999994</v>
      </c>
      <c r="D114" s="86" t="s">
        <v>468</v>
      </c>
      <c r="E114" s="86">
        <v>9001.3119999999999</v>
      </c>
      <c r="F114" s="86">
        <v>39217.650999999998</v>
      </c>
      <c r="G114" s="86">
        <v>6784.9889999999996</v>
      </c>
      <c r="H114" s="86">
        <v>0</v>
      </c>
      <c r="I114" s="86">
        <v>14925.823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74435800000</v>
      </c>
      <c r="C115" s="86">
        <v>62983.042999999998</v>
      </c>
      <c r="D115" s="86" t="s">
        <v>567</v>
      </c>
      <c r="E115" s="86">
        <v>9001.3119999999999</v>
      </c>
      <c r="F115" s="86">
        <v>39217.650999999998</v>
      </c>
      <c r="G115" s="86">
        <v>5148.5879999999997</v>
      </c>
      <c r="H115" s="86">
        <v>0</v>
      </c>
      <c r="I115" s="86">
        <v>9615.491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66069000000</v>
      </c>
      <c r="C116" s="86">
        <v>55391.087</v>
      </c>
      <c r="D116" s="86" t="s">
        <v>568</v>
      </c>
      <c r="E116" s="86">
        <v>9001.3119999999999</v>
      </c>
      <c r="F116" s="86">
        <v>39217.650999999998</v>
      </c>
      <c r="G116" s="86">
        <v>2829.4140000000002</v>
      </c>
      <c r="H116" s="86">
        <v>0</v>
      </c>
      <c r="I116" s="86">
        <v>4342.71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64950600000</v>
      </c>
      <c r="C117" s="86">
        <v>55708.822999999997</v>
      </c>
      <c r="D117" s="86" t="s">
        <v>569</v>
      </c>
      <c r="E117" s="86">
        <v>9001.3119999999999</v>
      </c>
      <c r="F117" s="86">
        <v>39217.650999999998</v>
      </c>
      <c r="G117" s="86">
        <v>2913.413</v>
      </c>
      <c r="H117" s="86">
        <v>0</v>
      </c>
      <c r="I117" s="86">
        <v>4576.4459999999999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892940000000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61148100000</v>
      </c>
      <c r="C120" s="86">
        <v>54850.809000000001</v>
      </c>
      <c r="D120" s="86"/>
      <c r="E120" s="86">
        <v>9001.3119999999999</v>
      </c>
      <c r="F120" s="86">
        <v>39217.650999999998</v>
      </c>
      <c r="G120" s="86">
        <v>2606.11</v>
      </c>
      <c r="H120" s="86">
        <v>0</v>
      </c>
      <c r="I120" s="86">
        <v>4025.7359999999999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91063900000</v>
      </c>
      <c r="C121" s="86">
        <v>70520.569000000003</v>
      </c>
      <c r="D121" s="86"/>
      <c r="E121" s="86">
        <v>9001.3119999999999</v>
      </c>
      <c r="F121" s="86">
        <v>39217.650999999998</v>
      </c>
      <c r="G121" s="86">
        <v>6875.0439999999999</v>
      </c>
      <c r="H121" s="86">
        <v>0</v>
      </c>
      <c r="I121" s="86">
        <v>15426.562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18704.2</v>
      </c>
      <c r="C124" s="86">
        <v>260.11</v>
      </c>
      <c r="D124" s="86">
        <v>0</v>
      </c>
      <c r="E124" s="86">
        <v>18964.310000000001</v>
      </c>
    </row>
    <row r="125" spans="1:19">
      <c r="A125" s="86" t="s">
        <v>475</v>
      </c>
      <c r="B125" s="86">
        <v>20.12</v>
      </c>
      <c r="C125" s="86">
        <v>0.28000000000000003</v>
      </c>
      <c r="D125" s="86">
        <v>0</v>
      </c>
      <c r="E125" s="86">
        <v>20.399999999999999</v>
      </c>
    </row>
    <row r="126" spans="1:19">
      <c r="A126" s="86" t="s">
        <v>476</v>
      </c>
      <c r="B126" s="86">
        <v>20.12</v>
      </c>
      <c r="C126" s="86">
        <v>0.28000000000000003</v>
      </c>
      <c r="D126" s="86">
        <v>0</v>
      </c>
      <c r="E126" s="86">
        <v>20.399999999999999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990.25</v>
      </c>
      <c r="C2" s="86">
        <v>1065.3499999999999</v>
      </c>
      <c r="D2" s="86">
        <v>1065.3499999999999</v>
      </c>
    </row>
    <row r="3" spans="1:7">
      <c r="A3" s="86" t="s">
        <v>308</v>
      </c>
      <c r="B3" s="86">
        <v>990.25</v>
      </c>
      <c r="C3" s="86">
        <v>1065.3499999999999</v>
      </c>
      <c r="D3" s="86">
        <v>1065.3499999999999</v>
      </c>
    </row>
    <row r="4" spans="1:7">
      <c r="A4" s="86" t="s">
        <v>309</v>
      </c>
      <c r="B4" s="86">
        <v>3396.79</v>
      </c>
      <c r="C4" s="86">
        <v>3654.42</v>
      </c>
      <c r="D4" s="86">
        <v>3654.42</v>
      </c>
    </row>
    <row r="5" spans="1:7">
      <c r="A5" s="86" t="s">
        <v>310</v>
      </c>
      <c r="B5" s="86">
        <v>3396.79</v>
      </c>
      <c r="C5" s="86">
        <v>3654.42</v>
      </c>
      <c r="D5" s="86">
        <v>3654.42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23.9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90.47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110.95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22.81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943.54</v>
      </c>
      <c r="C28" s="86">
        <v>46.71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0.47699999999999998</v>
      </c>
      <c r="E39" s="86">
        <v>0.51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0.47699999999999998</v>
      </c>
      <c r="E40" s="86">
        <v>0.51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0.47699999999999998</v>
      </c>
      <c r="E41" s="86">
        <v>0.51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0.47699999999999998</v>
      </c>
      <c r="E42" s="86">
        <v>0.51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0.47699999999999998</v>
      </c>
      <c r="E44" s="86">
        <v>0.51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0.47699999999999998</v>
      </c>
      <c r="E45" s="86">
        <v>0.51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0.47699999999999998</v>
      </c>
      <c r="E46" s="86">
        <v>0.51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0.47699999999999998</v>
      </c>
      <c r="E47" s="86">
        <v>0.51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64438.32</v>
      </c>
      <c r="D70" s="86">
        <v>51464</v>
      </c>
      <c r="E70" s="86">
        <v>12974.32</v>
      </c>
      <c r="F70" s="86">
        <v>0.8</v>
      </c>
      <c r="G70" s="86">
        <v>4.37</v>
      </c>
    </row>
    <row r="71" spans="1:8">
      <c r="A71" s="86" t="s">
        <v>337</v>
      </c>
      <c r="B71" s="86" t="s">
        <v>336</v>
      </c>
      <c r="C71" s="86">
        <v>35791.07</v>
      </c>
      <c r="D71" s="86">
        <v>27043.13</v>
      </c>
      <c r="E71" s="86">
        <v>8747.93</v>
      </c>
      <c r="F71" s="86">
        <v>0.76</v>
      </c>
      <c r="G71" s="86">
        <v>3.62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21508.65</v>
      </c>
      <c r="D74" s="86">
        <v>0.8</v>
      </c>
    </row>
    <row r="75" spans="1:8">
      <c r="A75" s="86" t="s">
        <v>345</v>
      </c>
      <c r="B75" s="86" t="s">
        <v>361</v>
      </c>
      <c r="C75" s="86">
        <v>31247.34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3.89</v>
      </c>
      <c r="F78" s="86">
        <v>7425.09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1.91</v>
      </c>
      <c r="F79" s="86">
        <v>2087.5500000000002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23817.532200000001</v>
      </c>
      <c r="C88" s="86">
        <v>42.810200000000002</v>
      </c>
      <c r="D88" s="86">
        <v>127.1331</v>
      </c>
      <c r="E88" s="86">
        <v>0</v>
      </c>
      <c r="F88" s="86">
        <v>4.0000000000000002E-4</v>
      </c>
      <c r="G88" s="86">
        <v>29266.750700000001</v>
      </c>
      <c r="H88" s="86">
        <v>10269.3678</v>
      </c>
    </row>
    <row r="89" spans="1:8">
      <c r="A89" s="86" t="s">
        <v>429</v>
      </c>
      <c r="B89" s="86">
        <v>21511.539000000001</v>
      </c>
      <c r="C89" s="86">
        <v>38.8645</v>
      </c>
      <c r="D89" s="86">
        <v>116.01779999999999</v>
      </c>
      <c r="E89" s="86">
        <v>0</v>
      </c>
      <c r="F89" s="86">
        <v>4.0000000000000002E-4</v>
      </c>
      <c r="G89" s="86">
        <v>26708.219300000001</v>
      </c>
      <c r="H89" s="86">
        <v>9294.134</v>
      </c>
    </row>
    <row r="90" spans="1:8">
      <c r="A90" s="86" t="s">
        <v>430</v>
      </c>
      <c r="B90" s="86">
        <v>24675.293300000001</v>
      </c>
      <c r="C90" s="86">
        <v>44.771500000000003</v>
      </c>
      <c r="D90" s="86">
        <v>134.22630000000001</v>
      </c>
      <c r="E90" s="86">
        <v>0</v>
      </c>
      <c r="F90" s="86">
        <v>4.0000000000000002E-4</v>
      </c>
      <c r="G90" s="86">
        <v>30900.200400000002</v>
      </c>
      <c r="H90" s="86">
        <v>10679.3135</v>
      </c>
    </row>
    <row r="91" spans="1:8">
      <c r="A91" s="86" t="s">
        <v>431</v>
      </c>
      <c r="B91" s="86">
        <v>24550.6129</v>
      </c>
      <c r="C91" s="86">
        <v>44.602800000000002</v>
      </c>
      <c r="D91" s="86">
        <v>133.893</v>
      </c>
      <c r="E91" s="86">
        <v>0</v>
      </c>
      <c r="F91" s="86">
        <v>4.0000000000000002E-4</v>
      </c>
      <c r="G91" s="86">
        <v>30823.559700000002</v>
      </c>
      <c r="H91" s="86">
        <v>10630.8547</v>
      </c>
    </row>
    <row r="92" spans="1:8">
      <c r="A92" s="86" t="s">
        <v>282</v>
      </c>
      <c r="B92" s="86">
        <v>29405.033200000002</v>
      </c>
      <c r="C92" s="86">
        <v>53.4499</v>
      </c>
      <c r="D92" s="86">
        <v>160.53389999999999</v>
      </c>
      <c r="E92" s="86">
        <v>0</v>
      </c>
      <c r="F92" s="86">
        <v>5.0000000000000001E-4</v>
      </c>
      <c r="G92" s="86">
        <v>36956.610800000002</v>
      </c>
      <c r="H92" s="86">
        <v>12735.554700000001</v>
      </c>
    </row>
    <row r="93" spans="1:8">
      <c r="A93" s="86" t="s">
        <v>432</v>
      </c>
      <c r="B93" s="86">
        <v>31896.617699999999</v>
      </c>
      <c r="C93" s="86">
        <v>57.994300000000003</v>
      </c>
      <c r="D93" s="86">
        <v>174.2294</v>
      </c>
      <c r="E93" s="86">
        <v>0</v>
      </c>
      <c r="F93" s="86">
        <v>5.0000000000000001E-4</v>
      </c>
      <c r="G93" s="86">
        <v>40109.459799999997</v>
      </c>
      <c r="H93" s="86">
        <v>13816.1607</v>
      </c>
    </row>
    <row r="94" spans="1:8">
      <c r="A94" s="86" t="s">
        <v>433</v>
      </c>
      <c r="B94" s="86">
        <v>32379.398700000002</v>
      </c>
      <c r="C94" s="86">
        <v>58.880299999999998</v>
      </c>
      <c r="D94" s="86">
        <v>176.91560000000001</v>
      </c>
      <c r="E94" s="86">
        <v>0</v>
      </c>
      <c r="F94" s="86">
        <v>5.0000000000000001E-4</v>
      </c>
      <c r="G94" s="86">
        <v>40727.8701</v>
      </c>
      <c r="H94" s="86">
        <v>14026.063</v>
      </c>
    </row>
    <row r="95" spans="1:8">
      <c r="A95" s="86" t="s">
        <v>434</v>
      </c>
      <c r="B95" s="86">
        <v>33725.120600000002</v>
      </c>
      <c r="C95" s="86">
        <v>61.326799999999999</v>
      </c>
      <c r="D95" s="86">
        <v>184.26419999999999</v>
      </c>
      <c r="E95" s="86">
        <v>0</v>
      </c>
      <c r="F95" s="86">
        <v>5.9999999999999995E-4</v>
      </c>
      <c r="G95" s="86">
        <v>42419.6083</v>
      </c>
      <c r="H95" s="86">
        <v>14608.9349</v>
      </c>
    </row>
    <row r="96" spans="1:8">
      <c r="A96" s="86" t="s">
        <v>435</v>
      </c>
      <c r="B96" s="86">
        <v>29701.955999999998</v>
      </c>
      <c r="C96" s="86">
        <v>54.005600000000001</v>
      </c>
      <c r="D96" s="86">
        <v>162.25069999999999</v>
      </c>
      <c r="E96" s="86">
        <v>0</v>
      </c>
      <c r="F96" s="86">
        <v>5.0000000000000001E-4</v>
      </c>
      <c r="G96" s="86">
        <v>37351.850299999998</v>
      </c>
      <c r="H96" s="86">
        <v>12865.681399999999</v>
      </c>
    </row>
    <row r="97" spans="1:19">
      <c r="A97" s="86" t="s">
        <v>436</v>
      </c>
      <c r="B97" s="86">
        <v>26871.175800000001</v>
      </c>
      <c r="C97" s="86">
        <v>48.843600000000002</v>
      </c>
      <c r="D97" s="86">
        <v>146.69800000000001</v>
      </c>
      <c r="E97" s="86">
        <v>0</v>
      </c>
      <c r="F97" s="86">
        <v>4.0000000000000002E-4</v>
      </c>
      <c r="G97" s="86">
        <v>33771.421999999999</v>
      </c>
      <c r="H97" s="86">
        <v>11638.0789</v>
      </c>
    </row>
    <row r="98" spans="1:19">
      <c r="A98" s="86" t="s">
        <v>437</v>
      </c>
      <c r="B98" s="86">
        <v>22979.1145</v>
      </c>
      <c r="C98" s="86">
        <v>41.703899999999997</v>
      </c>
      <c r="D98" s="86">
        <v>125.0596</v>
      </c>
      <c r="E98" s="86">
        <v>0</v>
      </c>
      <c r="F98" s="86">
        <v>4.0000000000000002E-4</v>
      </c>
      <c r="G98" s="86">
        <v>28789.964400000001</v>
      </c>
      <c r="H98" s="86">
        <v>9946.1759000000002</v>
      </c>
    </row>
    <row r="99" spans="1:19">
      <c r="A99" s="86" t="s">
        <v>438</v>
      </c>
      <c r="B99" s="86">
        <v>23327.431100000002</v>
      </c>
      <c r="C99" s="86">
        <v>42.026000000000003</v>
      </c>
      <c r="D99" s="86">
        <v>125.0968</v>
      </c>
      <c r="E99" s="86">
        <v>0</v>
      </c>
      <c r="F99" s="86">
        <v>4.0000000000000002E-4</v>
      </c>
      <c r="G99" s="86">
        <v>28798.125199999999</v>
      </c>
      <c r="H99" s="86">
        <v>10067.299199999999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324840.82500000001</v>
      </c>
      <c r="C101" s="86">
        <v>589.27949999999998</v>
      </c>
      <c r="D101" s="86">
        <v>1766.3185000000001</v>
      </c>
      <c r="E101" s="86">
        <v>0</v>
      </c>
      <c r="F101" s="86">
        <v>5.3E-3</v>
      </c>
      <c r="G101" s="86">
        <v>406623.64110000001</v>
      </c>
      <c r="H101" s="86">
        <v>140577.6188</v>
      </c>
    </row>
    <row r="102" spans="1:19">
      <c r="A102" s="86" t="s">
        <v>440</v>
      </c>
      <c r="B102" s="86">
        <v>21511.539000000001</v>
      </c>
      <c r="C102" s="86">
        <v>38.8645</v>
      </c>
      <c r="D102" s="86">
        <v>116.01779999999999</v>
      </c>
      <c r="E102" s="86">
        <v>0</v>
      </c>
      <c r="F102" s="86">
        <v>4.0000000000000002E-4</v>
      </c>
      <c r="G102" s="86">
        <v>26708.219300000001</v>
      </c>
      <c r="H102" s="86">
        <v>9294.134</v>
      </c>
    </row>
    <row r="103" spans="1:19">
      <c r="A103" s="86" t="s">
        <v>441</v>
      </c>
      <c r="B103" s="86">
        <v>33725.120600000002</v>
      </c>
      <c r="C103" s="86">
        <v>61.326799999999999</v>
      </c>
      <c r="D103" s="86">
        <v>184.26419999999999</v>
      </c>
      <c r="E103" s="86">
        <v>0</v>
      </c>
      <c r="F103" s="86">
        <v>5.9999999999999995E-4</v>
      </c>
      <c r="G103" s="86">
        <v>42419.6083</v>
      </c>
      <c r="H103" s="86">
        <v>14608.9349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67911300000</v>
      </c>
      <c r="C106" s="86">
        <v>56794.606</v>
      </c>
      <c r="D106" s="86" t="s">
        <v>570</v>
      </c>
      <c r="E106" s="86">
        <v>9001.3119999999999</v>
      </c>
      <c r="F106" s="86">
        <v>39217.650999999998</v>
      </c>
      <c r="G106" s="86">
        <v>3319.5390000000002</v>
      </c>
      <c r="H106" s="86">
        <v>0</v>
      </c>
      <c r="I106" s="86">
        <v>5256.1040000000003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61974400000</v>
      </c>
      <c r="C107" s="86">
        <v>57868.466999999997</v>
      </c>
      <c r="D107" s="86" t="s">
        <v>461</v>
      </c>
      <c r="E107" s="86">
        <v>9001.3119999999999</v>
      </c>
      <c r="F107" s="86">
        <v>39217.650999999998</v>
      </c>
      <c r="G107" s="86">
        <v>3616.819</v>
      </c>
      <c r="H107" s="86">
        <v>0</v>
      </c>
      <c r="I107" s="86">
        <v>6032.6850000000004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71701600000</v>
      </c>
      <c r="C108" s="86">
        <v>63751.716</v>
      </c>
      <c r="D108" s="86" t="s">
        <v>525</v>
      </c>
      <c r="E108" s="86">
        <v>9001.3119999999999</v>
      </c>
      <c r="F108" s="86">
        <v>39217.650999999998</v>
      </c>
      <c r="G108" s="86">
        <v>5237.4830000000002</v>
      </c>
      <c r="H108" s="86">
        <v>0</v>
      </c>
      <c r="I108" s="86">
        <v>10295.269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71523700000</v>
      </c>
      <c r="C109" s="86">
        <v>64271.091</v>
      </c>
      <c r="D109" s="86" t="s">
        <v>571</v>
      </c>
      <c r="E109" s="86">
        <v>9001.3119999999999</v>
      </c>
      <c r="F109" s="86">
        <v>39217.650999999998</v>
      </c>
      <c r="G109" s="86">
        <v>5334.7889999999998</v>
      </c>
      <c r="H109" s="86">
        <v>0</v>
      </c>
      <c r="I109" s="86">
        <v>10717.338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85755000000</v>
      </c>
      <c r="C110" s="86">
        <v>70619.093999999997</v>
      </c>
      <c r="D110" s="86" t="s">
        <v>572</v>
      </c>
      <c r="E110" s="86">
        <v>9001.3119999999999</v>
      </c>
      <c r="F110" s="86">
        <v>39217.650999999998</v>
      </c>
      <c r="G110" s="86">
        <v>7436.8029999999999</v>
      </c>
      <c r="H110" s="86">
        <v>0</v>
      </c>
      <c r="I110" s="86">
        <v>14963.326999999999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93071000000</v>
      </c>
      <c r="C111" s="86">
        <v>74715.903000000006</v>
      </c>
      <c r="D111" s="86" t="s">
        <v>573</v>
      </c>
      <c r="E111" s="86">
        <v>9001.3119999999999</v>
      </c>
      <c r="F111" s="86">
        <v>39217.650999999998</v>
      </c>
      <c r="G111" s="86">
        <v>7626.8</v>
      </c>
      <c r="H111" s="86">
        <v>0</v>
      </c>
      <c r="I111" s="86">
        <v>18870.138999999999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94506000000</v>
      </c>
      <c r="C112" s="86">
        <v>75840.72</v>
      </c>
      <c r="D112" s="86" t="s">
        <v>466</v>
      </c>
      <c r="E112" s="86">
        <v>9001.3119999999999</v>
      </c>
      <c r="F112" s="86">
        <v>39217.650999999998</v>
      </c>
      <c r="G112" s="86">
        <v>7872.1589999999997</v>
      </c>
      <c r="H112" s="86">
        <v>0</v>
      </c>
      <c r="I112" s="86">
        <v>19749.598000000002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98431500000</v>
      </c>
      <c r="C113" s="86">
        <v>74931.009999999995</v>
      </c>
      <c r="D113" s="86" t="s">
        <v>529</v>
      </c>
      <c r="E113" s="86">
        <v>9001.3119999999999</v>
      </c>
      <c r="F113" s="86">
        <v>39217.650999999998</v>
      </c>
      <c r="G113" s="86">
        <v>7832.6909999999998</v>
      </c>
      <c r="H113" s="86">
        <v>0</v>
      </c>
      <c r="I113" s="86">
        <v>18879.356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86672200000</v>
      </c>
      <c r="C114" s="86">
        <v>73807.740000000005</v>
      </c>
      <c r="D114" s="86" t="s">
        <v>574</v>
      </c>
      <c r="E114" s="86">
        <v>9001.3119999999999</v>
      </c>
      <c r="F114" s="86">
        <v>39217.650999999998</v>
      </c>
      <c r="G114" s="86">
        <v>8394.3829999999998</v>
      </c>
      <c r="H114" s="86">
        <v>0</v>
      </c>
      <c r="I114" s="86">
        <v>17194.393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78364000000</v>
      </c>
      <c r="C115" s="86">
        <v>68878.335999999996</v>
      </c>
      <c r="D115" s="86" t="s">
        <v>575</v>
      </c>
      <c r="E115" s="86">
        <v>9001.3119999999999</v>
      </c>
      <c r="F115" s="86">
        <v>39217.650999999998</v>
      </c>
      <c r="G115" s="86">
        <v>6754.9989999999998</v>
      </c>
      <c r="H115" s="86">
        <v>0</v>
      </c>
      <c r="I115" s="86">
        <v>13904.374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66804900000</v>
      </c>
      <c r="C116" s="86">
        <v>69696.634000000005</v>
      </c>
      <c r="D116" s="86" t="s">
        <v>576</v>
      </c>
      <c r="E116" s="86">
        <v>9001.3119999999999</v>
      </c>
      <c r="F116" s="86">
        <v>39217.650999999998</v>
      </c>
      <c r="G116" s="86">
        <v>7010.5590000000002</v>
      </c>
      <c r="H116" s="86">
        <v>0</v>
      </c>
      <c r="I116" s="86">
        <v>14467.111999999999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66823900000</v>
      </c>
      <c r="C117" s="86">
        <v>56996.474999999999</v>
      </c>
      <c r="D117" s="86" t="s">
        <v>577</v>
      </c>
      <c r="E117" s="86">
        <v>9001.3119999999999</v>
      </c>
      <c r="F117" s="86">
        <v>39217.650999999998</v>
      </c>
      <c r="G117" s="86">
        <v>3392.672</v>
      </c>
      <c r="H117" s="86">
        <v>0</v>
      </c>
      <c r="I117" s="86">
        <v>5384.84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943540000000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61974400000</v>
      </c>
      <c r="C120" s="86">
        <v>56794.606</v>
      </c>
      <c r="D120" s="86"/>
      <c r="E120" s="86">
        <v>9001.3119999999999</v>
      </c>
      <c r="F120" s="86">
        <v>39217.650999999998</v>
      </c>
      <c r="G120" s="86">
        <v>3319.5390000000002</v>
      </c>
      <c r="H120" s="86">
        <v>0</v>
      </c>
      <c r="I120" s="86">
        <v>5256.1040000000003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98431500000</v>
      </c>
      <c r="C121" s="86">
        <v>75840.72</v>
      </c>
      <c r="D121" s="86"/>
      <c r="E121" s="86">
        <v>9001.3119999999999</v>
      </c>
      <c r="F121" s="86">
        <v>39217.650999999998</v>
      </c>
      <c r="G121" s="86">
        <v>8394.3829999999998</v>
      </c>
      <c r="H121" s="86">
        <v>0</v>
      </c>
      <c r="I121" s="86">
        <v>19749.598000000002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13857.06</v>
      </c>
      <c r="C124" s="86">
        <v>400.32</v>
      </c>
      <c r="D124" s="86">
        <v>0</v>
      </c>
      <c r="E124" s="86">
        <v>14257.38</v>
      </c>
    </row>
    <row r="125" spans="1:19">
      <c r="A125" s="86" t="s">
        <v>475</v>
      </c>
      <c r="B125" s="86">
        <v>14.91</v>
      </c>
      <c r="C125" s="86">
        <v>0.43</v>
      </c>
      <c r="D125" s="86">
        <v>0</v>
      </c>
      <c r="E125" s="86">
        <v>15.34</v>
      </c>
    </row>
    <row r="126" spans="1:19">
      <c r="A126" s="86" t="s">
        <v>476</v>
      </c>
      <c r="B126" s="86">
        <v>14.91</v>
      </c>
      <c r="C126" s="86">
        <v>0.43</v>
      </c>
      <c r="D126" s="86">
        <v>0</v>
      </c>
      <c r="E126" s="86">
        <v>15.34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988.88</v>
      </c>
      <c r="C2" s="86">
        <v>1063.8800000000001</v>
      </c>
      <c r="D2" s="86">
        <v>1063.8800000000001</v>
      </c>
    </row>
    <row r="3" spans="1:7">
      <c r="A3" s="86" t="s">
        <v>308</v>
      </c>
      <c r="B3" s="86">
        <v>988.88</v>
      </c>
      <c r="C3" s="86">
        <v>1063.8800000000001</v>
      </c>
      <c r="D3" s="86">
        <v>1063.8800000000001</v>
      </c>
    </row>
    <row r="4" spans="1:7">
      <c r="A4" s="86" t="s">
        <v>309</v>
      </c>
      <c r="B4" s="86">
        <v>3199.65</v>
      </c>
      <c r="C4" s="86">
        <v>3442.32</v>
      </c>
      <c r="D4" s="86">
        <v>3442.32</v>
      </c>
    </row>
    <row r="5" spans="1:7">
      <c r="A5" s="86" t="s">
        <v>310</v>
      </c>
      <c r="B5" s="86">
        <v>3199.65</v>
      </c>
      <c r="C5" s="86">
        <v>3442.32</v>
      </c>
      <c r="D5" s="86">
        <v>3442.32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13.85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69.069999999999993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141.09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22.75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952.29</v>
      </c>
      <c r="C28" s="86">
        <v>36.6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0.47699999999999998</v>
      </c>
      <c r="E39" s="86">
        <v>0.51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0.47699999999999998</v>
      </c>
      <c r="E40" s="86">
        <v>0.51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0.47699999999999998</v>
      </c>
      <c r="E41" s="86">
        <v>0.51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0.47699999999999998</v>
      </c>
      <c r="E42" s="86">
        <v>0.51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0.47699999999999998</v>
      </c>
      <c r="E44" s="86">
        <v>0.51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0.47699999999999998</v>
      </c>
      <c r="E45" s="86">
        <v>0.51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0.47699999999999998</v>
      </c>
      <c r="E46" s="86">
        <v>0.51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0.47699999999999998</v>
      </c>
      <c r="E47" s="86">
        <v>0.51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74147.23</v>
      </c>
      <c r="D70" s="86">
        <v>59218.080000000002</v>
      </c>
      <c r="E70" s="86">
        <v>14929.16</v>
      </c>
      <c r="F70" s="86">
        <v>0.8</v>
      </c>
      <c r="G70" s="86">
        <v>4.18</v>
      </c>
    </row>
    <row r="71" spans="1:8">
      <c r="A71" s="86" t="s">
        <v>337</v>
      </c>
      <c r="B71" s="86" t="s">
        <v>336</v>
      </c>
      <c r="C71" s="86">
        <v>35579.82</v>
      </c>
      <c r="D71" s="86">
        <v>28416.01</v>
      </c>
      <c r="E71" s="86">
        <v>7163.81</v>
      </c>
      <c r="F71" s="86">
        <v>0.8</v>
      </c>
      <c r="G71" s="86">
        <v>3.74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17531.2</v>
      </c>
      <c r="D74" s="86">
        <v>0.8</v>
      </c>
    </row>
    <row r="75" spans="1:8">
      <c r="A75" s="86" t="s">
        <v>345</v>
      </c>
      <c r="B75" s="86" t="s">
        <v>361</v>
      </c>
      <c r="C75" s="86">
        <v>26910.51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4.4800000000000004</v>
      </c>
      <c r="F78" s="86">
        <v>8403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2.15</v>
      </c>
      <c r="F79" s="86">
        <v>2350.62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18759.6747</v>
      </c>
      <c r="C88" s="86">
        <v>32.597200000000001</v>
      </c>
      <c r="D88" s="86">
        <v>84.346900000000005</v>
      </c>
      <c r="E88" s="86">
        <v>0</v>
      </c>
      <c r="F88" s="86">
        <v>2.9999999999999997E-4</v>
      </c>
      <c r="G88" s="86">
        <v>87705.782999999996</v>
      </c>
      <c r="H88" s="86">
        <v>8019.8975</v>
      </c>
    </row>
    <row r="89" spans="1:8">
      <c r="A89" s="86" t="s">
        <v>429</v>
      </c>
      <c r="B89" s="86">
        <v>16820.812300000001</v>
      </c>
      <c r="C89" s="86">
        <v>29.336600000000001</v>
      </c>
      <c r="D89" s="86">
        <v>76.215999999999994</v>
      </c>
      <c r="E89" s="86">
        <v>0</v>
      </c>
      <c r="F89" s="86">
        <v>2.9999999999999997E-4</v>
      </c>
      <c r="G89" s="86">
        <v>79251.753899999996</v>
      </c>
      <c r="H89" s="86">
        <v>7201.6494000000002</v>
      </c>
    </row>
    <row r="90" spans="1:8">
      <c r="A90" s="86" t="s">
        <v>430</v>
      </c>
      <c r="B90" s="86">
        <v>20030.082999999999</v>
      </c>
      <c r="C90" s="86">
        <v>35.014400000000002</v>
      </c>
      <c r="D90" s="86">
        <v>91.194000000000003</v>
      </c>
      <c r="E90" s="86">
        <v>0</v>
      </c>
      <c r="F90" s="86">
        <v>4.0000000000000002E-4</v>
      </c>
      <c r="G90" s="86">
        <v>94826.901800000007</v>
      </c>
      <c r="H90" s="86">
        <v>8583.5776000000005</v>
      </c>
    </row>
    <row r="91" spans="1:8">
      <c r="A91" s="86" t="s">
        <v>431</v>
      </c>
      <c r="B91" s="86">
        <v>19704.502</v>
      </c>
      <c r="C91" s="86">
        <v>34.485399999999998</v>
      </c>
      <c r="D91" s="86">
        <v>89.928899999999999</v>
      </c>
      <c r="E91" s="86">
        <v>0</v>
      </c>
      <c r="F91" s="86">
        <v>4.0000000000000002E-4</v>
      </c>
      <c r="G91" s="86">
        <v>93511.6774</v>
      </c>
      <c r="H91" s="86">
        <v>8447.9920000000002</v>
      </c>
    </row>
    <row r="92" spans="1:8">
      <c r="A92" s="86" t="s">
        <v>282</v>
      </c>
      <c r="B92" s="86">
        <v>22495.438399999999</v>
      </c>
      <c r="C92" s="86">
        <v>39.382800000000003</v>
      </c>
      <c r="D92" s="86">
        <v>102.736</v>
      </c>
      <c r="E92" s="86">
        <v>0</v>
      </c>
      <c r="F92" s="86">
        <v>4.0000000000000002E-4</v>
      </c>
      <c r="G92" s="86">
        <v>106829.02250000001</v>
      </c>
      <c r="H92" s="86">
        <v>9645.8219000000008</v>
      </c>
    </row>
    <row r="93" spans="1:8">
      <c r="A93" s="86" t="s">
        <v>432</v>
      </c>
      <c r="B93" s="86">
        <v>24050.798900000002</v>
      </c>
      <c r="C93" s="86">
        <v>42.117800000000003</v>
      </c>
      <c r="D93" s="86">
        <v>109.9045</v>
      </c>
      <c r="E93" s="86">
        <v>0</v>
      </c>
      <c r="F93" s="86">
        <v>4.0000000000000002E-4</v>
      </c>
      <c r="G93" s="86">
        <v>114283.2075</v>
      </c>
      <c r="H93" s="86">
        <v>10313.927299999999</v>
      </c>
    </row>
    <row r="94" spans="1:8">
      <c r="A94" s="86" t="s">
        <v>433</v>
      </c>
      <c r="B94" s="86">
        <v>25139.429400000001</v>
      </c>
      <c r="C94" s="86">
        <v>44.033799999999999</v>
      </c>
      <c r="D94" s="86">
        <v>114.93089999999999</v>
      </c>
      <c r="E94" s="86">
        <v>0</v>
      </c>
      <c r="F94" s="86">
        <v>4.0000000000000002E-4</v>
      </c>
      <c r="G94" s="86">
        <v>119509.9865</v>
      </c>
      <c r="H94" s="86">
        <v>10781.7129</v>
      </c>
    </row>
    <row r="95" spans="1:8">
      <c r="A95" s="86" t="s">
        <v>434</v>
      </c>
      <c r="B95" s="86">
        <v>26217.438699999999</v>
      </c>
      <c r="C95" s="86">
        <v>45.920999999999999</v>
      </c>
      <c r="D95" s="86">
        <v>119.8541</v>
      </c>
      <c r="E95" s="86">
        <v>0</v>
      </c>
      <c r="F95" s="86">
        <v>5.0000000000000001E-4</v>
      </c>
      <c r="G95" s="86">
        <v>124629.2758</v>
      </c>
      <c r="H95" s="86">
        <v>11243.950999999999</v>
      </c>
    </row>
    <row r="96" spans="1:8">
      <c r="A96" s="86" t="s">
        <v>435</v>
      </c>
      <c r="B96" s="86">
        <v>22797.3544</v>
      </c>
      <c r="C96" s="86">
        <v>39.9255</v>
      </c>
      <c r="D96" s="86">
        <v>104.1915</v>
      </c>
      <c r="E96" s="86">
        <v>0</v>
      </c>
      <c r="F96" s="86">
        <v>4.0000000000000002E-4</v>
      </c>
      <c r="G96" s="86">
        <v>108342.6293</v>
      </c>
      <c r="H96" s="86">
        <v>9776.6702999999998</v>
      </c>
    </row>
    <row r="97" spans="1:19">
      <c r="A97" s="86" t="s">
        <v>436</v>
      </c>
      <c r="B97" s="86">
        <v>21125.720700000002</v>
      </c>
      <c r="C97" s="86">
        <v>36.979900000000001</v>
      </c>
      <c r="D97" s="86">
        <v>96.453900000000004</v>
      </c>
      <c r="E97" s="86">
        <v>0</v>
      </c>
      <c r="F97" s="86">
        <v>4.0000000000000002E-4</v>
      </c>
      <c r="G97" s="86">
        <v>100296.6825</v>
      </c>
      <c r="H97" s="86">
        <v>9058.0188999999991</v>
      </c>
    </row>
    <row r="98" spans="1:19">
      <c r="A98" s="86" t="s">
        <v>437</v>
      </c>
      <c r="B98" s="86">
        <v>18371.726500000001</v>
      </c>
      <c r="C98" s="86">
        <v>32.103700000000003</v>
      </c>
      <c r="D98" s="86">
        <v>83.580299999999994</v>
      </c>
      <c r="E98" s="86">
        <v>0</v>
      </c>
      <c r="F98" s="86">
        <v>2.9999999999999997E-4</v>
      </c>
      <c r="G98" s="86">
        <v>86909.760500000004</v>
      </c>
      <c r="H98" s="86">
        <v>7871.7641000000003</v>
      </c>
    </row>
    <row r="99" spans="1:19">
      <c r="A99" s="86" t="s">
        <v>438</v>
      </c>
      <c r="B99" s="86">
        <v>18177.977699999999</v>
      </c>
      <c r="C99" s="86">
        <v>31.598099999999999</v>
      </c>
      <c r="D99" s="86">
        <v>81.794600000000003</v>
      </c>
      <c r="E99" s="86">
        <v>0</v>
      </c>
      <c r="F99" s="86">
        <v>2.9999999999999997E-4</v>
      </c>
      <c r="G99" s="86">
        <v>85051.903600000005</v>
      </c>
      <c r="H99" s="86">
        <v>7772.3612999999996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253690.95689999999</v>
      </c>
      <c r="C101" s="86">
        <v>443.49619999999999</v>
      </c>
      <c r="D101" s="86">
        <v>1155.1315999999999</v>
      </c>
      <c r="E101" s="86">
        <v>0</v>
      </c>
      <c r="F101" s="86">
        <v>4.4999999999999997E-3</v>
      </c>
      <c r="G101" s="87">
        <v>1201150</v>
      </c>
      <c r="H101" s="86">
        <v>108717.34420000001</v>
      </c>
    </row>
    <row r="102" spans="1:19">
      <c r="A102" s="86" t="s">
        <v>440</v>
      </c>
      <c r="B102" s="86">
        <v>16820.812300000001</v>
      </c>
      <c r="C102" s="86">
        <v>29.336600000000001</v>
      </c>
      <c r="D102" s="86">
        <v>76.215999999999994</v>
      </c>
      <c r="E102" s="86">
        <v>0</v>
      </c>
      <c r="F102" s="86">
        <v>2.9999999999999997E-4</v>
      </c>
      <c r="G102" s="86">
        <v>79251.753899999996</v>
      </c>
      <c r="H102" s="86">
        <v>7201.6494000000002</v>
      </c>
    </row>
    <row r="103" spans="1:19">
      <c r="A103" s="86" t="s">
        <v>441</v>
      </c>
      <c r="B103" s="86">
        <v>26217.438699999999</v>
      </c>
      <c r="C103" s="86">
        <v>45.920999999999999</v>
      </c>
      <c r="D103" s="86">
        <v>119.8541</v>
      </c>
      <c r="E103" s="86">
        <v>0</v>
      </c>
      <c r="F103" s="86">
        <v>5.0000000000000001E-4</v>
      </c>
      <c r="G103" s="86">
        <v>124629.2758</v>
      </c>
      <c r="H103" s="86">
        <v>11243.950999999999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69534200000</v>
      </c>
      <c r="C106" s="86">
        <v>59340.527000000002</v>
      </c>
      <c r="D106" s="86" t="s">
        <v>578</v>
      </c>
      <c r="E106" s="86">
        <v>9001.3119999999999</v>
      </c>
      <c r="F106" s="86">
        <v>39217.650999999998</v>
      </c>
      <c r="G106" s="86">
        <v>3970.6469999999999</v>
      </c>
      <c r="H106" s="86">
        <v>0</v>
      </c>
      <c r="I106" s="86">
        <v>7150.9160000000002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62831700000</v>
      </c>
      <c r="C107" s="86">
        <v>57842.072</v>
      </c>
      <c r="D107" s="86" t="s">
        <v>579</v>
      </c>
      <c r="E107" s="86">
        <v>9001.3119999999999</v>
      </c>
      <c r="F107" s="86">
        <v>39217.650999999998</v>
      </c>
      <c r="G107" s="86">
        <v>3659.4879999999998</v>
      </c>
      <c r="H107" s="86">
        <v>0</v>
      </c>
      <c r="I107" s="86">
        <v>5963.62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75179900000</v>
      </c>
      <c r="C108" s="86">
        <v>65351.936999999998</v>
      </c>
      <c r="D108" s="86" t="s">
        <v>580</v>
      </c>
      <c r="E108" s="86">
        <v>9001.3119999999999</v>
      </c>
      <c r="F108" s="86">
        <v>39217.650999999998</v>
      </c>
      <c r="G108" s="86">
        <v>5867.0839999999998</v>
      </c>
      <c r="H108" s="86">
        <v>0</v>
      </c>
      <c r="I108" s="86">
        <v>11265.888999999999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74137200000</v>
      </c>
      <c r="C109" s="86">
        <v>67334.108999999997</v>
      </c>
      <c r="D109" s="86" t="s">
        <v>581</v>
      </c>
      <c r="E109" s="86">
        <v>9001.3119999999999</v>
      </c>
      <c r="F109" s="86">
        <v>39217.650999999998</v>
      </c>
      <c r="G109" s="86">
        <v>6209.0590000000002</v>
      </c>
      <c r="H109" s="86">
        <v>0</v>
      </c>
      <c r="I109" s="86">
        <v>12906.087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84695300000</v>
      </c>
      <c r="C110" s="86">
        <v>69077.27</v>
      </c>
      <c r="D110" s="86" t="s">
        <v>582</v>
      </c>
      <c r="E110" s="86">
        <v>9001.3119999999999</v>
      </c>
      <c r="F110" s="86">
        <v>39217.650999999998</v>
      </c>
      <c r="G110" s="86">
        <v>6549.8959999999997</v>
      </c>
      <c r="H110" s="86">
        <v>0</v>
      </c>
      <c r="I110" s="86">
        <v>14308.411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90605100000</v>
      </c>
      <c r="C111" s="86">
        <v>72660.994000000006</v>
      </c>
      <c r="D111" s="86" t="s">
        <v>583</v>
      </c>
      <c r="E111" s="86">
        <v>9001.3119999999999</v>
      </c>
      <c r="F111" s="86">
        <v>39217.650999999998</v>
      </c>
      <c r="G111" s="86">
        <v>7247.8950000000004</v>
      </c>
      <c r="H111" s="86">
        <v>0</v>
      </c>
      <c r="I111" s="86">
        <v>17194.134999999998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94749000000</v>
      </c>
      <c r="C112" s="86">
        <v>74915.010999999999</v>
      </c>
      <c r="D112" s="86" t="s">
        <v>584</v>
      </c>
      <c r="E112" s="86">
        <v>9001.3119999999999</v>
      </c>
      <c r="F112" s="86">
        <v>39217.650999999998</v>
      </c>
      <c r="G112" s="86">
        <v>8497.6190000000006</v>
      </c>
      <c r="H112" s="86">
        <v>0</v>
      </c>
      <c r="I112" s="86">
        <v>18198.43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98807600000</v>
      </c>
      <c r="C113" s="86">
        <v>75382.415999999997</v>
      </c>
      <c r="D113" s="86" t="s">
        <v>585</v>
      </c>
      <c r="E113" s="86">
        <v>9001.3119999999999</v>
      </c>
      <c r="F113" s="86">
        <v>39217.650999999998</v>
      </c>
      <c r="G113" s="86">
        <v>7827.0770000000002</v>
      </c>
      <c r="H113" s="86">
        <v>0</v>
      </c>
      <c r="I113" s="86">
        <v>19336.375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85895300000</v>
      </c>
      <c r="C114" s="86">
        <v>71393.562000000005</v>
      </c>
      <c r="D114" s="86" t="s">
        <v>586</v>
      </c>
      <c r="E114" s="86">
        <v>9001.3119999999999</v>
      </c>
      <c r="F114" s="86">
        <v>39217.650999999998</v>
      </c>
      <c r="G114" s="86">
        <v>7109.0010000000002</v>
      </c>
      <c r="H114" s="86">
        <v>0</v>
      </c>
      <c r="I114" s="86">
        <v>16065.598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79516400000</v>
      </c>
      <c r="C115" s="86">
        <v>69661.233999999997</v>
      </c>
      <c r="D115" s="86" t="s">
        <v>587</v>
      </c>
      <c r="E115" s="86">
        <v>9001.3119999999999</v>
      </c>
      <c r="F115" s="86">
        <v>39217.650999999998</v>
      </c>
      <c r="G115" s="86">
        <v>6794.1220000000003</v>
      </c>
      <c r="H115" s="86">
        <v>0</v>
      </c>
      <c r="I115" s="86">
        <v>14648.147999999999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68903100000</v>
      </c>
      <c r="C116" s="86">
        <v>62950.158000000003</v>
      </c>
      <c r="D116" s="86" t="s">
        <v>588</v>
      </c>
      <c r="E116" s="86">
        <v>9001.3119999999999</v>
      </c>
      <c r="F116" s="86">
        <v>39217.650999999998</v>
      </c>
      <c r="G116" s="86">
        <v>5147.9589999999998</v>
      </c>
      <c r="H116" s="86">
        <v>0</v>
      </c>
      <c r="I116" s="86">
        <v>9583.2350000000006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67430200000</v>
      </c>
      <c r="C117" s="86">
        <v>59100.343999999997</v>
      </c>
      <c r="D117" s="86" t="s">
        <v>589</v>
      </c>
      <c r="E117" s="86">
        <v>9001.3119999999999</v>
      </c>
      <c r="F117" s="86">
        <v>39217.650999999998</v>
      </c>
      <c r="G117" s="86">
        <v>4037.2370000000001</v>
      </c>
      <c r="H117" s="86">
        <v>0</v>
      </c>
      <c r="I117" s="86">
        <v>6844.1440000000002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952285000000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62831700000</v>
      </c>
      <c r="C120" s="86">
        <v>57842.072</v>
      </c>
      <c r="D120" s="86"/>
      <c r="E120" s="86">
        <v>9001.3119999999999</v>
      </c>
      <c r="F120" s="86">
        <v>39217.650999999998</v>
      </c>
      <c r="G120" s="86">
        <v>3659.4879999999998</v>
      </c>
      <c r="H120" s="86">
        <v>0</v>
      </c>
      <c r="I120" s="86">
        <v>5963.62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98807600000</v>
      </c>
      <c r="C121" s="86">
        <v>75382.415999999997</v>
      </c>
      <c r="D121" s="86"/>
      <c r="E121" s="86">
        <v>9001.3119999999999</v>
      </c>
      <c r="F121" s="86">
        <v>39217.650999999998</v>
      </c>
      <c r="G121" s="86">
        <v>8497.6190000000006</v>
      </c>
      <c r="H121" s="86">
        <v>0</v>
      </c>
      <c r="I121" s="86">
        <v>19336.375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9960.86</v>
      </c>
      <c r="C124" s="86">
        <v>258.68</v>
      </c>
      <c r="D124" s="86">
        <v>0</v>
      </c>
      <c r="E124" s="86">
        <v>10219.540000000001</v>
      </c>
    </row>
    <row r="125" spans="1:19">
      <c r="A125" s="86" t="s">
        <v>475</v>
      </c>
      <c r="B125" s="86">
        <v>10.72</v>
      </c>
      <c r="C125" s="86">
        <v>0.28000000000000003</v>
      </c>
      <c r="D125" s="86">
        <v>0</v>
      </c>
      <c r="E125" s="86">
        <v>10.99</v>
      </c>
    </row>
    <row r="126" spans="1:19">
      <c r="A126" s="86" t="s">
        <v>476</v>
      </c>
      <c r="B126" s="86">
        <v>10.72</v>
      </c>
      <c r="C126" s="86">
        <v>0.28000000000000003</v>
      </c>
      <c r="D126" s="86">
        <v>0</v>
      </c>
      <c r="E126" s="86">
        <v>10.99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1009.1</v>
      </c>
      <c r="C2" s="86">
        <v>1085.6300000000001</v>
      </c>
      <c r="D2" s="86">
        <v>1085.6300000000001</v>
      </c>
    </row>
    <row r="3" spans="1:7">
      <c r="A3" s="86" t="s">
        <v>308</v>
      </c>
      <c r="B3" s="86">
        <v>1009.1</v>
      </c>
      <c r="C3" s="86">
        <v>1085.6300000000001</v>
      </c>
      <c r="D3" s="86">
        <v>1085.6300000000001</v>
      </c>
    </row>
    <row r="4" spans="1:7">
      <c r="A4" s="86" t="s">
        <v>309</v>
      </c>
      <c r="B4" s="86">
        <v>3299.93</v>
      </c>
      <c r="C4" s="86">
        <v>3550.21</v>
      </c>
      <c r="D4" s="86">
        <v>3550.21</v>
      </c>
    </row>
    <row r="5" spans="1:7">
      <c r="A5" s="86" t="s">
        <v>310</v>
      </c>
      <c r="B5" s="86">
        <v>3299.93</v>
      </c>
      <c r="C5" s="86">
        <v>3550.21</v>
      </c>
      <c r="D5" s="86">
        <v>3550.21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47.83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85.94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109.25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23.96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937.31</v>
      </c>
      <c r="C28" s="86">
        <v>71.790000000000006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0.47699999999999998</v>
      </c>
      <c r="E39" s="86">
        <v>0.51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0.47699999999999998</v>
      </c>
      <c r="E40" s="86">
        <v>0.51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0.47699999999999998</v>
      </c>
      <c r="E41" s="86">
        <v>0.51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0.47699999999999998</v>
      </c>
      <c r="E42" s="86">
        <v>0.51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0.47699999999999998</v>
      </c>
      <c r="E44" s="86">
        <v>0.51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0.47699999999999998</v>
      </c>
      <c r="E45" s="86">
        <v>0.51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0.47699999999999998</v>
      </c>
      <c r="E46" s="86">
        <v>0.51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0.47699999999999998</v>
      </c>
      <c r="E47" s="86">
        <v>0.51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64853.34</v>
      </c>
      <c r="D70" s="86">
        <v>51795.46</v>
      </c>
      <c r="E70" s="86">
        <v>13057.88</v>
      </c>
      <c r="F70" s="86">
        <v>0.8</v>
      </c>
      <c r="G70" s="86">
        <v>4.37</v>
      </c>
    </row>
    <row r="71" spans="1:8">
      <c r="A71" s="86" t="s">
        <v>337</v>
      </c>
      <c r="B71" s="86" t="s">
        <v>336</v>
      </c>
      <c r="C71" s="86">
        <v>34691.919999999998</v>
      </c>
      <c r="D71" s="86">
        <v>26669.48</v>
      </c>
      <c r="E71" s="86">
        <v>8022.44</v>
      </c>
      <c r="F71" s="86">
        <v>0.77</v>
      </c>
      <c r="G71" s="86">
        <v>3.66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25159.66</v>
      </c>
      <c r="D74" s="86">
        <v>0.8</v>
      </c>
    </row>
    <row r="75" spans="1:8">
      <c r="A75" s="86" t="s">
        <v>345</v>
      </c>
      <c r="B75" s="86" t="s">
        <v>361</v>
      </c>
      <c r="C75" s="86">
        <v>35316.79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3.92</v>
      </c>
      <c r="F78" s="86">
        <v>7472.91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1.93</v>
      </c>
      <c r="F79" s="86">
        <v>2105.54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16079.5311</v>
      </c>
      <c r="C88" s="86">
        <v>28.333400000000001</v>
      </c>
      <c r="D88" s="86">
        <v>44.807099999999998</v>
      </c>
      <c r="E88" s="86">
        <v>0</v>
      </c>
      <c r="F88" s="86">
        <v>2.9999999999999997E-4</v>
      </c>
      <c r="G88" s="86">
        <v>29450.020700000001</v>
      </c>
      <c r="H88" s="86">
        <v>6878.3177999999998</v>
      </c>
    </row>
    <row r="89" spans="1:8">
      <c r="A89" s="86" t="s">
        <v>429</v>
      </c>
      <c r="B89" s="86">
        <v>14172.0726</v>
      </c>
      <c r="C89" s="86">
        <v>25.323399999999999</v>
      </c>
      <c r="D89" s="86">
        <v>40.634799999999998</v>
      </c>
      <c r="E89" s="86">
        <v>0</v>
      </c>
      <c r="F89" s="86">
        <v>2.9999999999999997E-4</v>
      </c>
      <c r="G89" s="86">
        <v>26709.118200000001</v>
      </c>
      <c r="H89" s="86">
        <v>6095.9210000000003</v>
      </c>
    </row>
    <row r="90" spans="1:8">
      <c r="A90" s="86" t="s">
        <v>430</v>
      </c>
      <c r="B90" s="86">
        <v>16182.8601</v>
      </c>
      <c r="C90" s="86">
        <v>29.290199999999999</v>
      </c>
      <c r="D90" s="86">
        <v>47.617699999999999</v>
      </c>
      <c r="E90" s="86">
        <v>0</v>
      </c>
      <c r="F90" s="86">
        <v>2.9999999999999997E-4</v>
      </c>
      <c r="G90" s="86">
        <v>31300.395400000001</v>
      </c>
      <c r="H90" s="86">
        <v>6996.5734000000002</v>
      </c>
    </row>
    <row r="91" spans="1:8">
      <c r="A91" s="86" t="s">
        <v>431</v>
      </c>
      <c r="B91" s="86">
        <v>15840.8269</v>
      </c>
      <c r="C91" s="86">
        <v>28.802800000000001</v>
      </c>
      <c r="D91" s="86">
        <v>47.04</v>
      </c>
      <c r="E91" s="86">
        <v>0</v>
      </c>
      <c r="F91" s="86">
        <v>2.9999999999999997E-4</v>
      </c>
      <c r="G91" s="86">
        <v>30921.113799999999</v>
      </c>
      <c r="H91" s="86">
        <v>6861.2809999999999</v>
      </c>
    </row>
    <row r="92" spans="1:8">
      <c r="A92" s="86" t="s">
        <v>282</v>
      </c>
      <c r="B92" s="86">
        <v>18951.711599999999</v>
      </c>
      <c r="C92" s="86">
        <v>34.483899999999998</v>
      </c>
      <c r="D92" s="86">
        <v>56.3581</v>
      </c>
      <c r="E92" s="86">
        <v>0</v>
      </c>
      <c r="F92" s="86">
        <v>4.0000000000000002E-4</v>
      </c>
      <c r="G92" s="86">
        <v>37046.386599999998</v>
      </c>
      <c r="H92" s="86">
        <v>8211.0833000000002</v>
      </c>
    </row>
    <row r="93" spans="1:8">
      <c r="A93" s="86" t="s">
        <v>432</v>
      </c>
      <c r="B93" s="86">
        <v>20339.627100000002</v>
      </c>
      <c r="C93" s="86">
        <v>37.0242</v>
      </c>
      <c r="D93" s="86">
        <v>60.533900000000003</v>
      </c>
      <c r="E93" s="86">
        <v>0</v>
      </c>
      <c r="F93" s="86">
        <v>4.0000000000000002E-4</v>
      </c>
      <c r="G93" s="86">
        <v>39791.358200000002</v>
      </c>
      <c r="H93" s="86">
        <v>8813.8387000000002</v>
      </c>
    </row>
    <row r="94" spans="1:8">
      <c r="A94" s="86" t="s">
        <v>433</v>
      </c>
      <c r="B94" s="86">
        <v>20694.8917</v>
      </c>
      <c r="C94" s="86">
        <v>37.680399999999999</v>
      </c>
      <c r="D94" s="86">
        <v>61.622300000000003</v>
      </c>
      <c r="E94" s="86">
        <v>0</v>
      </c>
      <c r="F94" s="86">
        <v>4.0000000000000002E-4</v>
      </c>
      <c r="G94" s="86">
        <v>40506.8122</v>
      </c>
      <c r="H94" s="86">
        <v>8968.6975999999995</v>
      </c>
    </row>
    <row r="95" spans="1:8">
      <c r="A95" s="86" t="s">
        <v>434</v>
      </c>
      <c r="B95" s="86">
        <v>21670.142100000001</v>
      </c>
      <c r="C95" s="86">
        <v>39.456499999999998</v>
      </c>
      <c r="D95" s="86">
        <v>64.527699999999996</v>
      </c>
      <c r="E95" s="86">
        <v>0</v>
      </c>
      <c r="F95" s="86">
        <v>5.0000000000000001E-4</v>
      </c>
      <c r="G95" s="86">
        <v>42416.691500000001</v>
      </c>
      <c r="H95" s="86">
        <v>9391.3930999999993</v>
      </c>
    </row>
    <row r="96" spans="1:8">
      <c r="A96" s="86" t="s">
        <v>435</v>
      </c>
      <c r="B96" s="86">
        <v>18382.9221</v>
      </c>
      <c r="C96" s="86">
        <v>33.463500000000003</v>
      </c>
      <c r="D96" s="86">
        <v>54.714199999999998</v>
      </c>
      <c r="E96" s="86">
        <v>0</v>
      </c>
      <c r="F96" s="86">
        <v>4.0000000000000002E-4</v>
      </c>
      <c r="G96" s="86">
        <v>35965.854399999997</v>
      </c>
      <c r="H96" s="86">
        <v>7966.0441000000001</v>
      </c>
    </row>
    <row r="97" spans="1:19">
      <c r="A97" s="86" t="s">
        <v>436</v>
      </c>
      <c r="B97" s="86">
        <v>16343.2963</v>
      </c>
      <c r="C97" s="86">
        <v>29.722999999999999</v>
      </c>
      <c r="D97" s="86">
        <v>48.5535</v>
      </c>
      <c r="E97" s="86">
        <v>0</v>
      </c>
      <c r="F97" s="86">
        <v>4.0000000000000002E-4</v>
      </c>
      <c r="G97" s="86">
        <v>31916.050999999999</v>
      </c>
      <c r="H97" s="86">
        <v>7079.5496999999996</v>
      </c>
    </row>
    <row r="98" spans="1:19">
      <c r="A98" s="86" t="s">
        <v>437</v>
      </c>
      <c r="B98" s="86">
        <v>14953.850200000001</v>
      </c>
      <c r="C98" s="86">
        <v>27.034700000000001</v>
      </c>
      <c r="D98" s="86">
        <v>43.900300000000001</v>
      </c>
      <c r="E98" s="86">
        <v>0</v>
      </c>
      <c r="F98" s="86">
        <v>2.9999999999999997E-4</v>
      </c>
      <c r="G98" s="86">
        <v>28856.7045</v>
      </c>
      <c r="H98" s="86">
        <v>6462.2493999999997</v>
      </c>
    </row>
    <row r="99" spans="1:19">
      <c r="A99" s="86" t="s">
        <v>438</v>
      </c>
      <c r="B99" s="86">
        <v>15586.9653</v>
      </c>
      <c r="C99" s="86">
        <v>27.703800000000001</v>
      </c>
      <c r="D99" s="86">
        <v>44.210500000000003</v>
      </c>
      <c r="E99" s="86">
        <v>0</v>
      </c>
      <c r="F99" s="86">
        <v>2.9999999999999997E-4</v>
      </c>
      <c r="G99" s="86">
        <v>29058.811699999998</v>
      </c>
      <c r="H99" s="86">
        <v>6690.3917000000001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209198.6972</v>
      </c>
      <c r="C101" s="86">
        <v>378.31990000000002</v>
      </c>
      <c r="D101" s="86">
        <v>614.52020000000005</v>
      </c>
      <c r="E101" s="86">
        <v>0</v>
      </c>
      <c r="F101" s="86">
        <v>4.4999999999999997E-3</v>
      </c>
      <c r="G101" s="86">
        <v>403939.31819999998</v>
      </c>
      <c r="H101" s="86">
        <v>90415.340899999996</v>
      </c>
    </row>
    <row r="102" spans="1:19">
      <c r="A102" s="86" t="s">
        <v>440</v>
      </c>
      <c r="B102" s="86">
        <v>14172.0726</v>
      </c>
      <c r="C102" s="86">
        <v>25.323399999999999</v>
      </c>
      <c r="D102" s="86">
        <v>40.634799999999998</v>
      </c>
      <c r="E102" s="86">
        <v>0</v>
      </c>
      <c r="F102" s="86">
        <v>2.9999999999999997E-4</v>
      </c>
      <c r="G102" s="86">
        <v>26709.118200000001</v>
      </c>
      <c r="H102" s="86">
        <v>6095.9210000000003</v>
      </c>
    </row>
    <row r="103" spans="1:19">
      <c r="A103" s="86" t="s">
        <v>441</v>
      </c>
      <c r="B103" s="86">
        <v>21670.142100000001</v>
      </c>
      <c r="C103" s="86">
        <v>39.456499999999998</v>
      </c>
      <c r="D103" s="86">
        <v>64.527699999999996</v>
      </c>
      <c r="E103" s="86">
        <v>0</v>
      </c>
      <c r="F103" s="86">
        <v>5.0000000000000001E-4</v>
      </c>
      <c r="G103" s="86">
        <v>42416.691500000001</v>
      </c>
      <c r="H103" s="86">
        <v>9391.3930999999993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68336600000</v>
      </c>
      <c r="C106" s="86">
        <v>56033.817999999999</v>
      </c>
      <c r="D106" s="86" t="s">
        <v>590</v>
      </c>
      <c r="E106" s="86">
        <v>9001.3119999999999</v>
      </c>
      <c r="F106" s="86">
        <v>39217.650999999998</v>
      </c>
      <c r="G106" s="86">
        <v>3069.48</v>
      </c>
      <c r="H106" s="86">
        <v>0</v>
      </c>
      <c r="I106" s="86">
        <v>4745.3739999999998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61976500000</v>
      </c>
      <c r="C107" s="86">
        <v>57573.815000000002</v>
      </c>
      <c r="D107" s="86" t="s">
        <v>591</v>
      </c>
      <c r="E107" s="86">
        <v>9001.3119999999999</v>
      </c>
      <c r="F107" s="86">
        <v>39217.650999999998</v>
      </c>
      <c r="G107" s="86">
        <v>3575.8609999999999</v>
      </c>
      <c r="H107" s="86">
        <v>0</v>
      </c>
      <c r="I107" s="86">
        <v>5778.99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72630200000</v>
      </c>
      <c r="C108" s="86">
        <v>59289.832000000002</v>
      </c>
      <c r="D108" s="86" t="s">
        <v>592</v>
      </c>
      <c r="E108" s="86">
        <v>9001.3119999999999</v>
      </c>
      <c r="F108" s="86">
        <v>39217.650999999998</v>
      </c>
      <c r="G108" s="86">
        <v>3851.0639999999999</v>
      </c>
      <c r="H108" s="86">
        <v>0</v>
      </c>
      <c r="I108" s="86">
        <v>7219.8040000000001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71750100000</v>
      </c>
      <c r="C109" s="86">
        <v>63123.182999999997</v>
      </c>
      <c r="D109" s="86" t="s">
        <v>503</v>
      </c>
      <c r="E109" s="86">
        <v>9001.3119999999999</v>
      </c>
      <c r="F109" s="86">
        <v>39217.650999999998</v>
      </c>
      <c r="G109" s="86">
        <v>5115.393</v>
      </c>
      <c r="H109" s="86">
        <v>0</v>
      </c>
      <c r="I109" s="86">
        <v>9788.8269999999993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85963300000</v>
      </c>
      <c r="C110" s="86">
        <v>70377.823000000004</v>
      </c>
      <c r="D110" s="86" t="s">
        <v>526</v>
      </c>
      <c r="E110" s="86">
        <v>9001.3119999999999</v>
      </c>
      <c r="F110" s="86">
        <v>39217.650999999998</v>
      </c>
      <c r="G110" s="86">
        <v>7216.09</v>
      </c>
      <c r="H110" s="86">
        <v>0</v>
      </c>
      <c r="I110" s="86">
        <v>14942.77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92332800000</v>
      </c>
      <c r="C111" s="86">
        <v>74566.294999999998</v>
      </c>
      <c r="D111" s="86" t="s">
        <v>555</v>
      </c>
      <c r="E111" s="86">
        <v>9001.3119999999999</v>
      </c>
      <c r="F111" s="86">
        <v>39217.650999999998</v>
      </c>
      <c r="G111" s="86">
        <v>7699.3249999999998</v>
      </c>
      <c r="H111" s="86">
        <v>0</v>
      </c>
      <c r="I111" s="86">
        <v>18648.008000000002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93993000000</v>
      </c>
      <c r="C112" s="86">
        <v>74248.368000000002</v>
      </c>
      <c r="D112" s="86" t="s">
        <v>593</v>
      </c>
      <c r="E112" s="86">
        <v>9001.3119999999999</v>
      </c>
      <c r="F112" s="86">
        <v>39217.650999999998</v>
      </c>
      <c r="G112" s="86">
        <v>8593.8140000000003</v>
      </c>
      <c r="H112" s="86">
        <v>0</v>
      </c>
      <c r="I112" s="86">
        <v>17435.591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98424700000</v>
      </c>
      <c r="C113" s="86">
        <v>74396.126000000004</v>
      </c>
      <c r="D113" s="86" t="s">
        <v>594</v>
      </c>
      <c r="E113" s="86">
        <v>9001.3119999999999</v>
      </c>
      <c r="F113" s="86">
        <v>39217.650999999998</v>
      </c>
      <c r="G113" s="86">
        <v>8611.6659999999993</v>
      </c>
      <c r="H113" s="86">
        <v>0</v>
      </c>
      <c r="I113" s="86">
        <v>17565.496999999999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83456100000</v>
      </c>
      <c r="C114" s="86">
        <v>71134.718999999997</v>
      </c>
      <c r="D114" s="86" t="s">
        <v>595</v>
      </c>
      <c r="E114" s="86">
        <v>9001.3119999999999</v>
      </c>
      <c r="F114" s="86">
        <v>39217.650999999998</v>
      </c>
      <c r="G114" s="86">
        <v>7622.7330000000002</v>
      </c>
      <c r="H114" s="86">
        <v>0</v>
      </c>
      <c r="I114" s="86">
        <v>15293.022000000001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74058800000</v>
      </c>
      <c r="C115" s="86">
        <v>65094.582999999999</v>
      </c>
      <c r="D115" s="86" t="s">
        <v>469</v>
      </c>
      <c r="E115" s="86">
        <v>9001.3119999999999</v>
      </c>
      <c r="F115" s="86">
        <v>39217.650999999998</v>
      </c>
      <c r="G115" s="86">
        <v>5640.9679999999998</v>
      </c>
      <c r="H115" s="86">
        <v>0</v>
      </c>
      <c r="I115" s="86">
        <v>11234.652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66959800000</v>
      </c>
      <c r="C116" s="86">
        <v>60941.163</v>
      </c>
      <c r="D116" s="86" t="s">
        <v>596</v>
      </c>
      <c r="E116" s="86">
        <v>9001.3119999999999</v>
      </c>
      <c r="F116" s="86">
        <v>39217.650999999998</v>
      </c>
      <c r="G116" s="86">
        <v>4409.8779999999997</v>
      </c>
      <c r="H116" s="86">
        <v>0</v>
      </c>
      <c r="I116" s="86">
        <v>8312.3220000000001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67428800000</v>
      </c>
      <c r="C117" s="86">
        <v>56038.921000000002</v>
      </c>
      <c r="D117" s="86" t="s">
        <v>552</v>
      </c>
      <c r="E117" s="86">
        <v>9001.3119999999999</v>
      </c>
      <c r="F117" s="86">
        <v>39217.650999999998</v>
      </c>
      <c r="G117" s="86">
        <v>3078.2869999999998</v>
      </c>
      <c r="H117" s="86">
        <v>0</v>
      </c>
      <c r="I117" s="86">
        <v>4741.6710000000003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937311000000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61976500000</v>
      </c>
      <c r="C120" s="86">
        <v>56033.817999999999</v>
      </c>
      <c r="D120" s="86"/>
      <c r="E120" s="86">
        <v>9001.3119999999999</v>
      </c>
      <c r="F120" s="86">
        <v>39217.650999999998</v>
      </c>
      <c r="G120" s="86">
        <v>3069.48</v>
      </c>
      <c r="H120" s="86">
        <v>0</v>
      </c>
      <c r="I120" s="86">
        <v>4741.6710000000003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98424700000</v>
      </c>
      <c r="C121" s="86">
        <v>74566.294999999998</v>
      </c>
      <c r="D121" s="86"/>
      <c r="E121" s="86">
        <v>9001.3119999999999</v>
      </c>
      <c r="F121" s="86">
        <v>39217.650999999998</v>
      </c>
      <c r="G121" s="86">
        <v>8611.6659999999993</v>
      </c>
      <c r="H121" s="86">
        <v>0</v>
      </c>
      <c r="I121" s="86">
        <v>18648.008000000002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15707.4</v>
      </c>
      <c r="C124" s="86">
        <v>573.5</v>
      </c>
      <c r="D124" s="86">
        <v>0</v>
      </c>
      <c r="E124" s="86">
        <v>16280.9</v>
      </c>
    </row>
    <row r="125" spans="1:19">
      <c r="A125" s="86" t="s">
        <v>475</v>
      </c>
      <c r="B125" s="86">
        <v>16.899999999999999</v>
      </c>
      <c r="C125" s="86">
        <v>0.62</v>
      </c>
      <c r="D125" s="86">
        <v>0</v>
      </c>
      <c r="E125" s="86">
        <v>17.52</v>
      </c>
    </row>
    <row r="126" spans="1:19">
      <c r="A126" s="86" t="s">
        <v>476</v>
      </c>
      <c r="B126" s="86">
        <v>16.899999999999999</v>
      </c>
      <c r="C126" s="86">
        <v>0.62</v>
      </c>
      <c r="D126" s="86">
        <v>0</v>
      </c>
      <c r="E126" s="86">
        <v>17.52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969.51</v>
      </c>
      <c r="C2" s="86">
        <v>1043.05</v>
      </c>
      <c r="D2" s="86">
        <v>1043.05</v>
      </c>
    </row>
    <row r="3" spans="1:7">
      <c r="A3" s="86" t="s">
        <v>308</v>
      </c>
      <c r="B3" s="86">
        <v>969.51</v>
      </c>
      <c r="C3" s="86">
        <v>1043.05</v>
      </c>
      <c r="D3" s="86">
        <v>1043.05</v>
      </c>
    </row>
    <row r="4" spans="1:7">
      <c r="A4" s="86" t="s">
        <v>309</v>
      </c>
      <c r="B4" s="86">
        <v>3230.16</v>
      </c>
      <c r="C4" s="86">
        <v>3475.15</v>
      </c>
      <c r="D4" s="86">
        <v>3475.15</v>
      </c>
    </row>
    <row r="5" spans="1:7">
      <c r="A5" s="86" t="s">
        <v>310</v>
      </c>
      <c r="B5" s="86">
        <v>3230.16</v>
      </c>
      <c r="C5" s="86">
        <v>3475.15</v>
      </c>
      <c r="D5" s="86">
        <v>3475.15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34.49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50.4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118.32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24.18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910.85</v>
      </c>
      <c r="C28" s="86">
        <v>58.67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0.47699999999999998</v>
      </c>
      <c r="E39" s="86">
        <v>0.51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0.47699999999999998</v>
      </c>
      <c r="E40" s="86">
        <v>0.51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0.47699999999999998</v>
      </c>
      <c r="E41" s="86">
        <v>0.51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0.47699999999999998</v>
      </c>
      <c r="E42" s="86">
        <v>0.51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0.47699999999999998</v>
      </c>
      <c r="E44" s="86">
        <v>0.51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0.47699999999999998</v>
      </c>
      <c r="E45" s="86">
        <v>0.51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0.47699999999999998</v>
      </c>
      <c r="E46" s="86">
        <v>0.51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0.47699999999999998</v>
      </c>
      <c r="E47" s="86">
        <v>0.51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0.40200000000000002</v>
      </c>
      <c r="G55" s="86">
        <v>0.495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0.40200000000000002</v>
      </c>
      <c r="G56" s="86">
        <v>0.495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0.40200000000000002</v>
      </c>
      <c r="G57" s="86">
        <v>0.495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0.40200000000000002</v>
      </c>
      <c r="G59" s="86">
        <v>0.495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0.40200000000000002</v>
      </c>
      <c r="G60" s="86">
        <v>0.495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0.40200000000000002</v>
      </c>
      <c r="G61" s="86">
        <v>0.495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0.432</v>
      </c>
      <c r="G62" s="86">
        <v>0.53300000000000003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0.40200000000000002</v>
      </c>
      <c r="G64" s="86">
        <v>0.495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70595.740000000005</v>
      </c>
      <c r="D70" s="86">
        <v>56381.66</v>
      </c>
      <c r="E70" s="86">
        <v>14214.08</v>
      </c>
      <c r="F70" s="86">
        <v>0.8</v>
      </c>
      <c r="G70" s="86">
        <v>4.18</v>
      </c>
    </row>
    <row r="71" spans="1:8">
      <c r="A71" s="86" t="s">
        <v>337</v>
      </c>
      <c r="B71" s="86" t="s">
        <v>336</v>
      </c>
      <c r="C71" s="86">
        <v>34473.42</v>
      </c>
      <c r="D71" s="86">
        <v>27532.38</v>
      </c>
      <c r="E71" s="86">
        <v>6941.04</v>
      </c>
      <c r="F71" s="86">
        <v>0.8</v>
      </c>
      <c r="G71" s="86">
        <v>3.74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23850.14</v>
      </c>
      <c r="D74" s="86">
        <v>0.8</v>
      </c>
    </row>
    <row r="75" spans="1:8">
      <c r="A75" s="86" t="s">
        <v>345</v>
      </c>
      <c r="B75" s="86" t="s">
        <v>361</v>
      </c>
      <c r="C75" s="86">
        <v>34065.660000000003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4.26</v>
      </c>
      <c r="F78" s="86">
        <v>8000.51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2.08</v>
      </c>
      <c r="F79" s="86">
        <v>2277.52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16864.392199999998</v>
      </c>
      <c r="C88" s="86">
        <v>29.252600000000001</v>
      </c>
      <c r="D88" s="86">
        <v>50.507899999999999</v>
      </c>
      <c r="E88" s="86">
        <v>0</v>
      </c>
      <c r="F88" s="86">
        <v>4.0000000000000002E-4</v>
      </c>
      <c r="G88" s="87">
        <v>1198120</v>
      </c>
      <c r="H88" s="86">
        <v>7184.7430000000004</v>
      </c>
    </row>
    <row r="89" spans="1:8">
      <c r="A89" s="86" t="s">
        <v>429</v>
      </c>
      <c r="B89" s="86">
        <v>15164.0985</v>
      </c>
      <c r="C89" s="86">
        <v>26.489599999999999</v>
      </c>
      <c r="D89" s="86">
        <v>46.089199999999998</v>
      </c>
      <c r="E89" s="86">
        <v>0</v>
      </c>
      <c r="F89" s="86">
        <v>2.9999999999999997E-4</v>
      </c>
      <c r="G89" s="87">
        <v>1093330</v>
      </c>
      <c r="H89" s="86">
        <v>6478.3698999999997</v>
      </c>
    </row>
    <row r="90" spans="1:8">
      <c r="A90" s="86" t="s">
        <v>430</v>
      </c>
      <c r="B90" s="86">
        <v>17668.023099999999</v>
      </c>
      <c r="C90" s="86">
        <v>31.167300000000001</v>
      </c>
      <c r="D90" s="86">
        <v>54.797800000000002</v>
      </c>
      <c r="E90" s="86">
        <v>0</v>
      </c>
      <c r="F90" s="86">
        <v>4.0000000000000002E-4</v>
      </c>
      <c r="G90" s="87">
        <v>1299960</v>
      </c>
      <c r="H90" s="86">
        <v>7577.4463999999998</v>
      </c>
    </row>
    <row r="91" spans="1:8">
      <c r="A91" s="86" t="s">
        <v>431</v>
      </c>
      <c r="B91" s="86">
        <v>16218.9972</v>
      </c>
      <c r="C91" s="86">
        <v>28.6953</v>
      </c>
      <c r="D91" s="86">
        <v>50.6081</v>
      </c>
      <c r="E91" s="86">
        <v>0</v>
      </c>
      <c r="F91" s="86">
        <v>4.0000000000000002E-4</v>
      </c>
      <c r="G91" s="87">
        <v>1200580</v>
      </c>
      <c r="H91" s="86">
        <v>6964.1265999999996</v>
      </c>
    </row>
    <row r="92" spans="1:8">
      <c r="A92" s="86" t="s">
        <v>282</v>
      </c>
      <c r="B92" s="86">
        <v>18791.722900000001</v>
      </c>
      <c r="C92" s="86">
        <v>33.262</v>
      </c>
      <c r="D92" s="86">
        <v>58.689700000000002</v>
      </c>
      <c r="E92" s="86">
        <v>0</v>
      </c>
      <c r="F92" s="86">
        <v>4.0000000000000002E-4</v>
      </c>
      <c r="G92" s="87">
        <v>1392300</v>
      </c>
      <c r="H92" s="86">
        <v>8070.2476999999999</v>
      </c>
    </row>
    <row r="93" spans="1:8">
      <c r="A93" s="86" t="s">
        <v>432</v>
      </c>
      <c r="B93" s="86">
        <v>20472.826099999998</v>
      </c>
      <c r="C93" s="86">
        <v>36.252800000000001</v>
      </c>
      <c r="D93" s="86">
        <v>63.995100000000001</v>
      </c>
      <c r="E93" s="86">
        <v>0</v>
      </c>
      <c r="F93" s="86">
        <v>4.0000000000000002E-4</v>
      </c>
      <c r="G93" s="87">
        <v>1518160</v>
      </c>
      <c r="H93" s="86">
        <v>8793.6805000000004</v>
      </c>
    </row>
    <row r="94" spans="1:8">
      <c r="A94" s="86" t="s">
        <v>433</v>
      </c>
      <c r="B94" s="86">
        <v>21719.493600000002</v>
      </c>
      <c r="C94" s="86">
        <v>38.471899999999998</v>
      </c>
      <c r="D94" s="86">
        <v>67.933400000000006</v>
      </c>
      <c r="E94" s="86">
        <v>0</v>
      </c>
      <c r="F94" s="86">
        <v>5.0000000000000001E-4</v>
      </c>
      <c r="G94" s="87">
        <v>1611600</v>
      </c>
      <c r="H94" s="86">
        <v>9330.2685000000001</v>
      </c>
    </row>
    <row r="95" spans="1:8">
      <c r="A95" s="86" t="s">
        <v>434</v>
      </c>
      <c r="B95" s="86">
        <v>22245.9061</v>
      </c>
      <c r="C95" s="86">
        <v>39.402500000000003</v>
      </c>
      <c r="D95" s="86">
        <v>69.573400000000007</v>
      </c>
      <c r="E95" s="86">
        <v>0</v>
      </c>
      <c r="F95" s="86">
        <v>5.0000000000000001E-4</v>
      </c>
      <c r="G95" s="87">
        <v>1650500</v>
      </c>
      <c r="H95" s="86">
        <v>9556.2320999999993</v>
      </c>
    </row>
    <row r="96" spans="1:8">
      <c r="A96" s="86" t="s">
        <v>435</v>
      </c>
      <c r="B96" s="86">
        <v>19151.868200000001</v>
      </c>
      <c r="C96" s="86">
        <v>33.9161</v>
      </c>
      <c r="D96" s="86">
        <v>59.874400000000001</v>
      </c>
      <c r="E96" s="86">
        <v>0</v>
      </c>
      <c r="F96" s="86">
        <v>4.0000000000000002E-4</v>
      </c>
      <c r="G96" s="87">
        <v>1420410</v>
      </c>
      <c r="H96" s="86">
        <v>8226.5167999999994</v>
      </c>
    </row>
    <row r="97" spans="1:19">
      <c r="A97" s="86" t="s">
        <v>436</v>
      </c>
      <c r="B97" s="86">
        <v>17399.173999999999</v>
      </c>
      <c r="C97" s="86">
        <v>30.7895</v>
      </c>
      <c r="D97" s="86">
        <v>54.313000000000002</v>
      </c>
      <c r="E97" s="86">
        <v>0</v>
      </c>
      <c r="F97" s="86">
        <v>4.0000000000000002E-4</v>
      </c>
      <c r="G97" s="87">
        <v>1288470</v>
      </c>
      <c r="H97" s="86">
        <v>7471.47</v>
      </c>
    </row>
    <row r="98" spans="1:19">
      <c r="A98" s="86" t="s">
        <v>437</v>
      </c>
      <c r="B98" s="86">
        <v>15878.174800000001</v>
      </c>
      <c r="C98" s="86">
        <v>28.011099999999999</v>
      </c>
      <c r="D98" s="86">
        <v>49.250799999999998</v>
      </c>
      <c r="E98" s="86">
        <v>0</v>
      </c>
      <c r="F98" s="86">
        <v>2.9999999999999997E-4</v>
      </c>
      <c r="G98" s="87">
        <v>1168370</v>
      </c>
      <c r="H98" s="86">
        <v>6809.9303</v>
      </c>
    </row>
    <row r="99" spans="1:19">
      <c r="A99" s="86" t="s">
        <v>438</v>
      </c>
      <c r="B99" s="86">
        <v>16532.5056</v>
      </c>
      <c r="C99" s="86">
        <v>28.799399999999999</v>
      </c>
      <c r="D99" s="86">
        <v>49.956800000000001</v>
      </c>
      <c r="E99" s="86">
        <v>0</v>
      </c>
      <c r="F99" s="86">
        <v>2.9999999999999997E-4</v>
      </c>
      <c r="G99" s="87">
        <v>1185060</v>
      </c>
      <c r="H99" s="86">
        <v>7055.1859000000004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218107.18239999999</v>
      </c>
      <c r="C101" s="86">
        <v>384.5102</v>
      </c>
      <c r="D101" s="86">
        <v>675.58950000000004</v>
      </c>
      <c r="E101" s="86">
        <v>0</v>
      </c>
      <c r="F101" s="86">
        <v>4.7000000000000002E-3</v>
      </c>
      <c r="G101" s="87">
        <v>16026900</v>
      </c>
      <c r="H101" s="86">
        <v>93518.217600000004</v>
      </c>
    </row>
    <row r="102" spans="1:19">
      <c r="A102" s="86" t="s">
        <v>440</v>
      </c>
      <c r="B102" s="86">
        <v>15164.0985</v>
      </c>
      <c r="C102" s="86">
        <v>26.489599999999999</v>
      </c>
      <c r="D102" s="86">
        <v>46.089199999999998</v>
      </c>
      <c r="E102" s="86">
        <v>0</v>
      </c>
      <c r="F102" s="86">
        <v>2.9999999999999997E-4</v>
      </c>
      <c r="G102" s="87">
        <v>1093330</v>
      </c>
      <c r="H102" s="86">
        <v>6478.3698999999997</v>
      </c>
    </row>
    <row r="103" spans="1:19">
      <c r="A103" s="86" t="s">
        <v>441</v>
      </c>
      <c r="B103" s="86">
        <v>22245.9061</v>
      </c>
      <c r="C103" s="86">
        <v>39.402500000000003</v>
      </c>
      <c r="D103" s="86">
        <v>69.573400000000007</v>
      </c>
      <c r="E103" s="86">
        <v>0</v>
      </c>
      <c r="F103" s="86">
        <v>5.0000000000000001E-4</v>
      </c>
      <c r="G103" s="87">
        <v>1650500</v>
      </c>
      <c r="H103" s="86">
        <v>9556.2320999999993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68092000000</v>
      </c>
      <c r="C106" s="86">
        <v>58290.942999999999</v>
      </c>
      <c r="D106" s="86" t="s">
        <v>597</v>
      </c>
      <c r="E106" s="86">
        <v>9001.3119999999999</v>
      </c>
      <c r="F106" s="86">
        <v>39217.650999999998</v>
      </c>
      <c r="G106" s="86">
        <v>3776.4960000000001</v>
      </c>
      <c r="H106" s="86">
        <v>0</v>
      </c>
      <c r="I106" s="86">
        <v>6295.4840000000004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62136500000</v>
      </c>
      <c r="C107" s="86">
        <v>58203.569000000003</v>
      </c>
      <c r="D107" s="86" t="s">
        <v>598</v>
      </c>
      <c r="E107" s="86">
        <v>9001.3119999999999</v>
      </c>
      <c r="F107" s="86">
        <v>39217.650999999998</v>
      </c>
      <c r="G107" s="86">
        <v>4816.9719999999998</v>
      </c>
      <c r="H107" s="86">
        <v>0</v>
      </c>
      <c r="I107" s="86">
        <v>5167.6329999999998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73879800000</v>
      </c>
      <c r="C108" s="86">
        <v>62714.883999999998</v>
      </c>
      <c r="D108" s="86" t="s">
        <v>580</v>
      </c>
      <c r="E108" s="86">
        <v>9001.3119999999999</v>
      </c>
      <c r="F108" s="86">
        <v>39217.650999999998</v>
      </c>
      <c r="G108" s="86">
        <v>5060.7669999999998</v>
      </c>
      <c r="H108" s="86">
        <v>0</v>
      </c>
      <c r="I108" s="86">
        <v>9435.1540000000005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68231800000</v>
      </c>
      <c r="C109" s="86">
        <v>61023.883000000002</v>
      </c>
      <c r="D109" s="86" t="s">
        <v>599</v>
      </c>
      <c r="E109" s="86">
        <v>9001.3119999999999</v>
      </c>
      <c r="F109" s="86">
        <v>39217.650999999998</v>
      </c>
      <c r="G109" s="86">
        <v>4530.4399999999996</v>
      </c>
      <c r="H109" s="86">
        <v>0</v>
      </c>
      <c r="I109" s="86">
        <v>8274.48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79127900000</v>
      </c>
      <c r="C110" s="86">
        <v>66901.502999999997</v>
      </c>
      <c r="D110" s="86" t="s">
        <v>600</v>
      </c>
      <c r="E110" s="86">
        <v>9001.3119999999999</v>
      </c>
      <c r="F110" s="86">
        <v>39217.650999999998</v>
      </c>
      <c r="G110" s="86">
        <v>6126.9629999999997</v>
      </c>
      <c r="H110" s="86">
        <v>0</v>
      </c>
      <c r="I110" s="86">
        <v>12555.576999999999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86280900000</v>
      </c>
      <c r="C111" s="86">
        <v>73775.055999999997</v>
      </c>
      <c r="D111" s="86" t="s">
        <v>547</v>
      </c>
      <c r="E111" s="86">
        <v>9001.3119999999999</v>
      </c>
      <c r="F111" s="86">
        <v>39217.650999999998</v>
      </c>
      <c r="G111" s="86">
        <v>7370.5730000000003</v>
      </c>
      <c r="H111" s="86">
        <v>0</v>
      </c>
      <c r="I111" s="86">
        <v>18185.519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91590800000</v>
      </c>
      <c r="C112" s="86">
        <v>73251.872000000003</v>
      </c>
      <c r="D112" s="86" t="s">
        <v>601</v>
      </c>
      <c r="E112" s="86">
        <v>9001.3119999999999</v>
      </c>
      <c r="F112" s="86">
        <v>39217.650999999998</v>
      </c>
      <c r="G112" s="86">
        <v>7351.0659999999998</v>
      </c>
      <c r="H112" s="86">
        <v>0</v>
      </c>
      <c r="I112" s="86">
        <v>17681.844000000001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93802000000</v>
      </c>
      <c r="C113" s="86">
        <v>71541.724000000002</v>
      </c>
      <c r="D113" s="86" t="s">
        <v>602</v>
      </c>
      <c r="E113" s="86">
        <v>9001.3119999999999</v>
      </c>
      <c r="F113" s="86">
        <v>39217.650999999998</v>
      </c>
      <c r="G113" s="86">
        <v>6976.1369999999997</v>
      </c>
      <c r="H113" s="86">
        <v>0</v>
      </c>
      <c r="I113" s="86">
        <v>16346.624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80725300000</v>
      </c>
      <c r="C114" s="86">
        <v>68983.028000000006</v>
      </c>
      <c r="D114" s="86" t="s">
        <v>468</v>
      </c>
      <c r="E114" s="86">
        <v>9001.3119999999999</v>
      </c>
      <c r="F114" s="86">
        <v>39217.650999999998</v>
      </c>
      <c r="G114" s="86">
        <v>6500.7049999999999</v>
      </c>
      <c r="H114" s="86">
        <v>0</v>
      </c>
      <c r="I114" s="86">
        <v>14263.359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73226900000</v>
      </c>
      <c r="C115" s="86">
        <v>65692.691999999995</v>
      </c>
      <c r="D115" s="86" t="s">
        <v>469</v>
      </c>
      <c r="E115" s="86">
        <v>9001.3119999999999</v>
      </c>
      <c r="F115" s="86">
        <v>39217.650999999998</v>
      </c>
      <c r="G115" s="86">
        <v>5894.348</v>
      </c>
      <c r="H115" s="86">
        <v>0</v>
      </c>
      <c r="I115" s="86">
        <v>11579.382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66401200000</v>
      </c>
      <c r="C116" s="86">
        <v>57935.951000000001</v>
      </c>
      <c r="D116" s="86" t="s">
        <v>603</v>
      </c>
      <c r="E116" s="86">
        <v>9001.3119999999999</v>
      </c>
      <c r="F116" s="86">
        <v>39217.650999999998</v>
      </c>
      <c r="G116" s="86">
        <v>3635.1970000000001</v>
      </c>
      <c r="H116" s="86">
        <v>0</v>
      </c>
      <c r="I116" s="86">
        <v>6081.7910000000002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67350000000</v>
      </c>
      <c r="C117" s="86">
        <v>57159.731</v>
      </c>
      <c r="D117" s="86" t="s">
        <v>604</v>
      </c>
      <c r="E117" s="86">
        <v>9001.3119999999999</v>
      </c>
      <c r="F117" s="86">
        <v>39217.650999999998</v>
      </c>
      <c r="G117" s="86">
        <v>3387.444</v>
      </c>
      <c r="H117" s="86">
        <v>0</v>
      </c>
      <c r="I117" s="86">
        <v>5553.3239999999996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910845000000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62136500000</v>
      </c>
      <c r="C120" s="86">
        <v>57159.731</v>
      </c>
      <c r="D120" s="86"/>
      <c r="E120" s="86">
        <v>9001.3119999999999</v>
      </c>
      <c r="F120" s="86">
        <v>39217.650999999998</v>
      </c>
      <c r="G120" s="86">
        <v>3387.444</v>
      </c>
      <c r="H120" s="86">
        <v>0</v>
      </c>
      <c r="I120" s="86">
        <v>5167.6329999999998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93802000000</v>
      </c>
      <c r="C121" s="86">
        <v>73775.055999999997</v>
      </c>
      <c r="D121" s="86"/>
      <c r="E121" s="86">
        <v>9001.3119999999999</v>
      </c>
      <c r="F121" s="86">
        <v>39217.650999999998</v>
      </c>
      <c r="G121" s="86">
        <v>7370.5730000000003</v>
      </c>
      <c r="H121" s="86">
        <v>0</v>
      </c>
      <c r="I121" s="86">
        <v>18185.519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19379.34</v>
      </c>
      <c r="C124" s="86">
        <v>484.84</v>
      </c>
      <c r="D124" s="86">
        <v>0</v>
      </c>
      <c r="E124" s="86">
        <v>19864.18</v>
      </c>
    </row>
    <row r="125" spans="1:19">
      <c r="A125" s="86" t="s">
        <v>475</v>
      </c>
      <c r="B125" s="86">
        <v>20.85</v>
      </c>
      <c r="C125" s="86">
        <v>0.52</v>
      </c>
      <c r="D125" s="86">
        <v>0</v>
      </c>
      <c r="E125" s="86">
        <v>21.37</v>
      </c>
    </row>
    <row r="126" spans="1:19">
      <c r="A126" s="86" t="s">
        <v>476</v>
      </c>
      <c r="B126" s="86">
        <v>20.85</v>
      </c>
      <c r="C126" s="86">
        <v>0.52</v>
      </c>
      <c r="D126" s="86">
        <v>0</v>
      </c>
      <c r="E126" s="86">
        <v>21.37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976.77</v>
      </c>
      <c r="C2" s="86">
        <v>1050.8599999999999</v>
      </c>
      <c r="D2" s="86">
        <v>1050.8599999999999</v>
      </c>
    </row>
    <row r="3" spans="1:7">
      <c r="A3" s="86" t="s">
        <v>308</v>
      </c>
      <c r="B3" s="86">
        <v>976.77</v>
      </c>
      <c r="C3" s="86">
        <v>1050.8599999999999</v>
      </c>
      <c r="D3" s="86">
        <v>1050.8599999999999</v>
      </c>
    </row>
    <row r="4" spans="1:7">
      <c r="A4" s="86" t="s">
        <v>309</v>
      </c>
      <c r="B4" s="86">
        <v>3169.82</v>
      </c>
      <c r="C4" s="86">
        <v>3410.22</v>
      </c>
      <c r="D4" s="86">
        <v>3410.22</v>
      </c>
    </row>
    <row r="5" spans="1:7">
      <c r="A5" s="86" t="s">
        <v>310</v>
      </c>
      <c r="B5" s="86">
        <v>3169.82</v>
      </c>
      <c r="C5" s="86">
        <v>3410.22</v>
      </c>
      <c r="D5" s="86">
        <v>3410.22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54.03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56.76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98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25.87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896.88</v>
      </c>
      <c r="C28" s="86">
        <v>79.900000000000006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0.36399999999999999</v>
      </c>
      <c r="E39" s="86">
        <v>0.38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0.36399999999999999</v>
      </c>
      <c r="E40" s="86">
        <v>0.38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0.36399999999999999</v>
      </c>
      <c r="E41" s="86">
        <v>0.38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0.36399999999999999</v>
      </c>
      <c r="E42" s="86">
        <v>0.38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0.36399999999999999</v>
      </c>
      <c r="E44" s="86">
        <v>0.38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0.36399999999999999</v>
      </c>
      <c r="E45" s="86">
        <v>0.38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0.36399999999999999</v>
      </c>
      <c r="E46" s="86">
        <v>0.38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0.36399999999999999</v>
      </c>
      <c r="E47" s="86">
        <v>0.38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0.65100000000000002</v>
      </c>
      <c r="G54" s="86">
        <v>0.64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0.501</v>
      </c>
      <c r="G55" s="86">
        <v>0.49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0.501</v>
      </c>
      <c r="G56" s="86">
        <v>0.49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0.501</v>
      </c>
      <c r="G57" s="86">
        <v>0.49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0.65100000000000002</v>
      </c>
      <c r="G58" s="86">
        <v>0.64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0.501</v>
      </c>
      <c r="G59" s="86">
        <v>0.49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0.501</v>
      </c>
      <c r="G60" s="86">
        <v>0.49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0.501</v>
      </c>
      <c r="G61" s="86">
        <v>0.49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0.54600000000000004</v>
      </c>
      <c r="G62" s="86">
        <v>0.53500000000000003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0.65100000000000002</v>
      </c>
      <c r="G63" s="86">
        <v>0.64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0.501</v>
      </c>
      <c r="G64" s="86">
        <v>0.49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62755.07</v>
      </c>
      <c r="D70" s="86">
        <v>50119.67</v>
      </c>
      <c r="E70" s="86">
        <v>12635.4</v>
      </c>
      <c r="F70" s="86">
        <v>0.8</v>
      </c>
      <c r="G70" s="86">
        <v>4.37</v>
      </c>
    </row>
    <row r="71" spans="1:8">
      <c r="A71" s="86" t="s">
        <v>337</v>
      </c>
      <c r="B71" s="86" t="s">
        <v>336</v>
      </c>
      <c r="C71" s="86">
        <v>30392.48</v>
      </c>
      <c r="D71" s="86">
        <v>24273.119999999999</v>
      </c>
      <c r="E71" s="86">
        <v>6119.37</v>
      </c>
      <c r="F71" s="86">
        <v>0.8</v>
      </c>
      <c r="G71" s="86">
        <v>3.75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25671.84</v>
      </c>
      <c r="D74" s="86">
        <v>0.8</v>
      </c>
    </row>
    <row r="75" spans="1:8">
      <c r="A75" s="86" t="s">
        <v>345</v>
      </c>
      <c r="B75" s="86" t="s">
        <v>361</v>
      </c>
      <c r="C75" s="86">
        <v>35874.870000000003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3.79</v>
      </c>
      <c r="F78" s="86">
        <v>7231.14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1.84</v>
      </c>
      <c r="F79" s="86">
        <v>2007.91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16005.726199999999</v>
      </c>
      <c r="C88" s="86">
        <v>28.2866</v>
      </c>
      <c r="D88" s="86">
        <v>44.872399999999999</v>
      </c>
      <c r="E88" s="86">
        <v>0</v>
      </c>
      <c r="F88" s="86">
        <v>2.9999999999999997E-4</v>
      </c>
      <c r="G88" s="86">
        <v>29493.2575</v>
      </c>
      <c r="H88" s="86">
        <v>6854.7002000000002</v>
      </c>
    </row>
    <row r="89" spans="1:8">
      <c r="A89" s="86" t="s">
        <v>429</v>
      </c>
      <c r="B89" s="86">
        <v>14309.627200000001</v>
      </c>
      <c r="C89" s="86">
        <v>25.434100000000001</v>
      </c>
      <c r="D89" s="86">
        <v>40.589399999999998</v>
      </c>
      <c r="E89" s="86">
        <v>0</v>
      </c>
      <c r="F89" s="86">
        <v>2.9999999999999997E-4</v>
      </c>
      <c r="G89" s="86">
        <v>26678.719499999999</v>
      </c>
      <c r="H89" s="86">
        <v>6142.1758</v>
      </c>
    </row>
    <row r="90" spans="1:8">
      <c r="A90" s="86" t="s">
        <v>430</v>
      </c>
      <c r="B90" s="86">
        <v>16106.660900000001</v>
      </c>
      <c r="C90" s="86">
        <v>29.0656</v>
      </c>
      <c r="D90" s="86">
        <v>47.1111</v>
      </c>
      <c r="E90" s="86">
        <v>0</v>
      </c>
      <c r="F90" s="86">
        <v>2.9999999999999997E-4</v>
      </c>
      <c r="G90" s="86">
        <v>30967.072800000002</v>
      </c>
      <c r="H90" s="86">
        <v>6955.3396000000002</v>
      </c>
    </row>
    <row r="91" spans="1:8">
      <c r="A91" s="86" t="s">
        <v>431</v>
      </c>
      <c r="B91" s="86">
        <v>14966.7965</v>
      </c>
      <c r="C91" s="86">
        <v>27.182700000000001</v>
      </c>
      <c r="D91" s="86">
        <v>44.343800000000002</v>
      </c>
      <c r="E91" s="86">
        <v>0</v>
      </c>
      <c r="F91" s="86">
        <v>2.9999999999999997E-4</v>
      </c>
      <c r="G91" s="86">
        <v>29148.709900000002</v>
      </c>
      <c r="H91" s="86">
        <v>6479.7483000000002</v>
      </c>
    </row>
    <row r="92" spans="1:8">
      <c r="A92" s="86" t="s">
        <v>282</v>
      </c>
      <c r="B92" s="86">
        <v>17139.5681</v>
      </c>
      <c r="C92" s="86">
        <v>31.164300000000001</v>
      </c>
      <c r="D92" s="86">
        <v>50.896599999999999</v>
      </c>
      <c r="E92" s="86">
        <v>0</v>
      </c>
      <c r="F92" s="86">
        <v>4.0000000000000002E-4</v>
      </c>
      <c r="G92" s="86">
        <v>33456.245499999997</v>
      </c>
      <c r="H92" s="86">
        <v>7423.8167000000003</v>
      </c>
    </row>
    <row r="93" spans="1:8">
      <c r="A93" s="86" t="s">
        <v>432</v>
      </c>
      <c r="B93" s="86">
        <v>18977.993900000001</v>
      </c>
      <c r="C93" s="86">
        <v>34.529400000000003</v>
      </c>
      <c r="D93" s="86">
        <v>56.428800000000003</v>
      </c>
      <c r="E93" s="86">
        <v>0</v>
      </c>
      <c r="F93" s="86">
        <v>4.0000000000000002E-4</v>
      </c>
      <c r="G93" s="86">
        <v>37092.863700000002</v>
      </c>
      <c r="H93" s="86">
        <v>8222.2520000000004</v>
      </c>
    </row>
    <row r="94" spans="1:8">
      <c r="A94" s="86" t="s">
        <v>433</v>
      </c>
      <c r="B94" s="86">
        <v>19919.568200000002</v>
      </c>
      <c r="C94" s="86">
        <v>36.255099999999999</v>
      </c>
      <c r="D94" s="86">
        <v>59.269199999999998</v>
      </c>
      <c r="E94" s="86">
        <v>0</v>
      </c>
      <c r="F94" s="86">
        <v>4.0000000000000002E-4</v>
      </c>
      <c r="G94" s="86">
        <v>38959.961199999998</v>
      </c>
      <c r="H94" s="86">
        <v>8631.3845000000001</v>
      </c>
    </row>
    <row r="95" spans="1:8">
      <c r="A95" s="86" t="s">
        <v>434</v>
      </c>
      <c r="B95" s="86">
        <v>19929.8089</v>
      </c>
      <c r="C95" s="86">
        <v>36.269199999999998</v>
      </c>
      <c r="D95" s="86">
        <v>59.2851</v>
      </c>
      <c r="E95" s="86">
        <v>0</v>
      </c>
      <c r="F95" s="86">
        <v>4.0000000000000002E-4</v>
      </c>
      <c r="G95" s="86">
        <v>38970.446400000001</v>
      </c>
      <c r="H95" s="86">
        <v>8635.3963999999996</v>
      </c>
    </row>
    <row r="96" spans="1:8">
      <c r="A96" s="86" t="s">
        <v>435</v>
      </c>
      <c r="B96" s="86">
        <v>16935.935300000001</v>
      </c>
      <c r="C96" s="86">
        <v>30.813500000000001</v>
      </c>
      <c r="D96" s="86">
        <v>50.355499999999999</v>
      </c>
      <c r="E96" s="86">
        <v>0</v>
      </c>
      <c r="F96" s="86">
        <v>4.0000000000000002E-4</v>
      </c>
      <c r="G96" s="86">
        <v>33100.631600000001</v>
      </c>
      <c r="H96" s="86">
        <v>7337.4822000000004</v>
      </c>
    </row>
    <row r="97" spans="1:19">
      <c r="A97" s="86" t="s">
        <v>436</v>
      </c>
      <c r="B97" s="86">
        <v>15800.1919</v>
      </c>
      <c r="C97" s="86">
        <v>28.717600000000001</v>
      </c>
      <c r="D97" s="86">
        <v>46.882300000000001</v>
      </c>
      <c r="E97" s="86">
        <v>0</v>
      </c>
      <c r="F97" s="86">
        <v>2.9999999999999997E-4</v>
      </c>
      <c r="G97" s="86">
        <v>30817.420699999999</v>
      </c>
      <c r="H97" s="86">
        <v>6842.5937999999996</v>
      </c>
    </row>
    <row r="98" spans="1:19">
      <c r="A98" s="86" t="s">
        <v>437</v>
      </c>
      <c r="B98" s="86">
        <v>15012.569799999999</v>
      </c>
      <c r="C98" s="86">
        <v>27.0246</v>
      </c>
      <c r="D98" s="86">
        <v>43.693899999999999</v>
      </c>
      <c r="E98" s="86">
        <v>0</v>
      </c>
      <c r="F98" s="86">
        <v>2.9999999999999997E-4</v>
      </c>
      <c r="G98" s="86">
        <v>28720.605</v>
      </c>
      <c r="H98" s="86">
        <v>6476.5057999999999</v>
      </c>
    </row>
    <row r="99" spans="1:19">
      <c r="A99" s="86" t="s">
        <v>438</v>
      </c>
      <c r="B99" s="86">
        <v>15653.7539</v>
      </c>
      <c r="C99" s="86">
        <v>27.787600000000001</v>
      </c>
      <c r="D99" s="86">
        <v>44.286299999999997</v>
      </c>
      <c r="E99" s="86">
        <v>0</v>
      </c>
      <c r="F99" s="86">
        <v>2.9999999999999997E-4</v>
      </c>
      <c r="G99" s="86">
        <v>29108.500400000001</v>
      </c>
      <c r="H99" s="86">
        <v>6715.7236000000003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200758.20069999999</v>
      </c>
      <c r="C101" s="86">
        <v>362.53019999999998</v>
      </c>
      <c r="D101" s="86">
        <v>588.01440000000002</v>
      </c>
      <c r="E101" s="86">
        <v>0</v>
      </c>
      <c r="F101" s="86">
        <v>4.3E-3</v>
      </c>
      <c r="G101" s="86">
        <v>386514.43420000002</v>
      </c>
      <c r="H101" s="86">
        <v>86717.118900000001</v>
      </c>
    </row>
    <row r="102" spans="1:19">
      <c r="A102" s="86" t="s">
        <v>440</v>
      </c>
      <c r="B102" s="86">
        <v>14309.627200000001</v>
      </c>
      <c r="C102" s="86">
        <v>25.434100000000001</v>
      </c>
      <c r="D102" s="86">
        <v>40.589399999999998</v>
      </c>
      <c r="E102" s="86">
        <v>0</v>
      </c>
      <c r="F102" s="86">
        <v>2.9999999999999997E-4</v>
      </c>
      <c r="G102" s="86">
        <v>26678.719499999999</v>
      </c>
      <c r="H102" s="86">
        <v>6142.1758</v>
      </c>
    </row>
    <row r="103" spans="1:19">
      <c r="A103" s="86" t="s">
        <v>441</v>
      </c>
      <c r="B103" s="86">
        <v>19929.8089</v>
      </c>
      <c r="C103" s="86">
        <v>36.269199999999998</v>
      </c>
      <c r="D103" s="86">
        <v>59.2851</v>
      </c>
      <c r="E103" s="86">
        <v>0</v>
      </c>
      <c r="F103" s="86">
        <v>4.0000000000000002E-4</v>
      </c>
      <c r="G103" s="86">
        <v>38970.446400000001</v>
      </c>
      <c r="H103" s="86">
        <v>8635.3963999999996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68436900000</v>
      </c>
      <c r="C106" s="86">
        <v>56515.125999999997</v>
      </c>
      <c r="D106" s="86" t="s">
        <v>605</v>
      </c>
      <c r="E106" s="86">
        <v>9001.3119999999999</v>
      </c>
      <c r="F106" s="86">
        <v>39217.650999999998</v>
      </c>
      <c r="G106" s="86">
        <v>3275.0430000000001</v>
      </c>
      <c r="H106" s="86">
        <v>0</v>
      </c>
      <c r="I106" s="86">
        <v>5021.12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61906000000</v>
      </c>
      <c r="C107" s="86">
        <v>57228.76</v>
      </c>
      <c r="D107" s="86" t="s">
        <v>606</v>
      </c>
      <c r="E107" s="86">
        <v>9001.3119999999999</v>
      </c>
      <c r="F107" s="86">
        <v>39217.650999999998</v>
      </c>
      <c r="G107" s="86">
        <v>3497.1550000000002</v>
      </c>
      <c r="H107" s="86">
        <v>0</v>
      </c>
      <c r="I107" s="86">
        <v>5512.6419999999998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71856800000</v>
      </c>
      <c r="C108" s="86">
        <v>58287.47</v>
      </c>
      <c r="D108" s="86" t="s">
        <v>607</v>
      </c>
      <c r="E108" s="86">
        <v>9001.3119999999999</v>
      </c>
      <c r="F108" s="86">
        <v>39217.650999999998</v>
      </c>
      <c r="G108" s="86">
        <v>3808.75</v>
      </c>
      <c r="H108" s="86">
        <v>0</v>
      </c>
      <c r="I108" s="86">
        <v>6259.7569999999996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67637400000</v>
      </c>
      <c r="C109" s="86">
        <v>59907.262000000002</v>
      </c>
      <c r="D109" s="86" t="s">
        <v>546</v>
      </c>
      <c r="E109" s="86">
        <v>9001.3119999999999</v>
      </c>
      <c r="F109" s="86">
        <v>39217.650999999998</v>
      </c>
      <c r="G109" s="86">
        <v>4121.9070000000002</v>
      </c>
      <c r="H109" s="86">
        <v>0</v>
      </c>
      <c r="I109" s="86">
        <v>7566.3909999999996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77632700000</v>
      </c>
      <c r="C110" s="86">
        <v>65173.447</v>
      </c>
      <c r="D110" s="86" t="s">
        <v>526</v>
      </c>
      <c r="E110" s="86">
        <v>9001.3119999999999</v>
      </c>
      <c r="F110" s="86">
        <v>39217.650999999998</v>
      </c>
      <c r="G110" s="86">
        <v>5789.2550000000001</v>
      </c>
      <c r="H110" s="86">
        <v>0</v>
      </c>
      <c r="I110" s="86">
        <v>11165.228999999999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86071200000</v>
      </c>
      <c r="C111" s="86">
        <v>70864.641000000003</v>
      </c>
      <c r="D111" s="86" t="s">
        <v>608</v>
      </c>
      <c r="E111" s="86">
        <v>9001.3119999999999</v>
      </c>
      <c r="F111" s="86">
        <v>39217.650999999998</v>
      </c>
      <c r="G111" s="86">
        <v>7502.07</v>
      </c>
      <c r="H111" s="86">
        <v>0</v>
      </c>
      <c r="I111" s="86">
        <v>15143.608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90403700000</v>
      </c>
      <c r="C112" s="86">
        <v>73693.785000000003</v>
      </c>
      <c r="D112" s="86" t="s">
        <v>609</v>
      </c>
      <c r="E112" s="86">
        <v>9001.3119999999999</v>
      </c>
      <c r="F112" s="86">
        <v>39217.650999999998</v>
      </c>
      <c r="G112" s="86">
        <v>8479.1820000000007</v>
      </c>
      <c r="H112" s="86">
        <v>0</v>
      </c>
      <c r="I112" s="86">
        <v>16995.64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90428000000</v>
      </c>
      <c r="C113" s="86">
        <v>71198.67</v>
      </c>
      <c r="D113" s="86" t="s">
        <v>610</v>
      </c>
      <c r="E113" s="86">
        <v>9001.3119999999999</v>
      </c>
      <c r="F113" s="86">
        <v>39217.650999999998</v>
      </c>
      <c r="G113" s="86">
        <v>7128.9440000000004</v>
      </c>
      <c r="H113" s="86">
        <v>0</v>
      </c>
      <c r="I113" s="86">
        <v>15850.763999999999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76807500000</v>
      </c>
      <c r="C114" s="86">
        <v>71431.634999999995</v>
      </c>
      <c r="D114" s="86" t="s">
        <v>611</v>
      </c>
      <c r="E114" s="86">
        <v>9001.3119999999999</v>
      </c>
      <c r="F114" s="86">
        <v>39217.650999999998</v>
      </c>
      <c r="G114" s="86">
        <v>7670.79</v>
      </c>
      <c r="H114" s="86">
        <v>0</v>
      </c>
      <c r="I114" s="86">
        <v>15541.883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71509500000</v>
      </c>
      <c r="C115" s="86">
        <v>60850.046999999999</v>
      </c>
      <c r="D115" s="86" t="s">
        <v>469</v>
      </c>
      <c r="E115" s="86">
        <v>9001.3119999999999</v>
      </c>
      <c r="F115" s="86">
        <v>39217.650999999998</v>
      </c>
      <c r="G115" s="86">
        <v>4420.6090000000004</v>
      </c>
      <c r="H115" s="86">
        <v>0</v>
      </c>
      <c r="I115" s="86">
        <v>8210.4750000000004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66644000000</v>
      </c>
      <c r="C116" s="86">
        <v>56740.574999999997</v>
      </c>
      <c r="D116" s="86" t="s">
        <v>612</v>
      </c>
      <c r="E116" s="86">
        <v>9001.3119999999999</v>
      </c>
      <c r="F116" s="86">
        <v>39217.650999999998</v>
      </c>
      <c r="G116" s="86">
        <v>3293.1559999999999</v>
      </c>
      <c r="H116" s="86">
        <v>0</v>
      </c>
      <c r="I116" s="86">
        <v>5228.4560000000001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67544100000</v>
      </c>
      <c r="C117" s="86">
        <v>56638.112999999998</v>
      </c>
      <c r="D117" s="86" t="s">
        <v>613</v>
      </c>
      <c r="E117" s="86">
        <v>9001.3119999999999</v>
      </c>
      <c r="F117" s="86">
        <v>39217.650999999998</v>
      </c>
      <c r="G117" s="86">
        <v>3283.529</v>
      </c>
      <c r="H117" s="86">
        <v>0</v>
      </c>
      <c r="I117" s="86">
        <v>5135.6210000000001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896878000000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61906000000</v>
      </c>
      <c r="C120" s="86">
        <v>56515.125999999997</v>
      </c>
      <c r="D120" s="86"/>
      <c r="E120" s="86">
        <v>9001.3119999999999</v>
      </c>
      <c r="F120" s="86">
        <v>39217.650999999998</v>
      </c>
      <c r="G120" s="86">
        <v>3275.0430000000001</v>
      </c>
      <c r="H120" s="86">
        <v>0</v>
      </c>
      <c r="I120" s="86">
        <v>5021.12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90428000000</v>
      </c>
      <c r="C121" s="86">
        <v>73693.785000000003</v>
      </c>
      <c r="D121" s="86"/>
      <c r="E121" s="86">
        <v>9001.3119999999999</v>
      </c>
      <c r="F121" s="86">
        <v>39217.650999999998</v>
      </c>
      <c r="G121" s="86">
        <v>8479.1820000000007</v>
      </c>
      <c r="H121" s="86">
        <v>0</v>
      </c>
      <c r="I121" s="86">
        <v>16995.64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15126.84</v>
      </c>
      <c r="C124" s="86">
        <v>636.14</v>
      </c>
      <c r="D124" s="86">
        <v>0</v>
      </c>
      <c r="E124" s="86">
        <v>15762.98</v>
      </c>
    </row>
    <row r="125" spans="1:19">
      <c r="A125" s="86" t="s">
        <v>475</v>
      </c>
      <c r="B125" s="86">
        <v>16.27</v>
      </c>
      <c r="C125" s="86">
        <v>0.68</v>
      </c>
      <c r="D125" s="86">
        <v>0</v>
      </c>
      <c r="E125" s="86">
        <v>16.96</v>
      </c>
    </row>
    <row r="126" spans="1:19">
      <c r="A126" s="86" t="s">
        <v>476</v>
      </c>
      <c r="B126" s="86">
        <v>16.27</v>
      </c>
      <c r="C126" s="86">
        <v>0.68</v>
      </c>
      <c r="D126" s="86">
        <v>0</v>
      </c>
      <c r="E126" s="86">
        <v>16.96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1042.68</v>
      </c>
      <c r="C2" s="86">
        <v>1121.76</v>
      </c>
      <c r="D2" s="86">
        <v>1121.76</v>
      </c>
    </row>
    <row r="3" spans="1:7">
      <c r="A3" s="86" t="s">
        <v>308</v>
      </c>
      <c r="B3" s="86">
        <v>1042.68</v>
      </c>
      <c r="C3" s="86">
        <v>1121.76</v>
      </c>
      <c r="D3" s="86">
        <v>1121.76</v>
      </c>
    </row>
    <row r="4" spans="1:7">
      <c r="A4" s="86" t="s">
        <v>309</v>
      </c>
      <c r="B4" s="86">
        <v>3289.84</v>
      </c>
      <c r="C4" s="86">
        <v>3539.36</v>
      </c>
      <c r="D4" s="86">
        <v>3539.36</v>
      </c>
    </row>
    <row r="5" spans="1:7">
      <c r="A5" s="86" t="s">
        <v>310</v>
      </c>
      <c r="B5" s="86">
        <v>3289.84</v>
      </c>
      <c r="C5" s="86">
        <v>3539.36</v>
      </c>
      <c r="D5" s="86">
        <v>3539.36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147.06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44.14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81.180000000000007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28.18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867.44</v>
      </c>
      <c r="C28" s="86">
        <v>175.24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0.36399999999999999</v>
      </c>
      <c r="E39" s="86">
        <v>0.38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0.36399999999999999</v>
      </c>
      <c r="E40" s="86">
        <v>0.38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0.36399999999999999</v>
      </c>
      <c r="E41" s="86">
        <v>0.38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0.36399999999999999</v>
      </c>
      <c r="E42" s="86">
        <v>0.38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0.36399999999999999</v>
      </c>
      <c r="E44" s="86">
        <v>0.38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0.36399999999999999</v>
      </c>
      <c r="E45" s="86">
        <v>0.38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0.36399999999999999</v>
      </c>
      <c r="E46" s="86">
        <v>0.38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0.36399999999999999</v>
      </c>
      <c r="E47" s="86">
        <v>0.38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2.58</v>
      </c>
      <c r="F54" s="86">
        <v>0.65400000000000003</v>
      </c>
      <c r="G54" s="86">
        <v>0.64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2.58</v>
      </c>
      <c r="F55" s="86">
        <v>0.504</v>
      </c>
      <c r="G55" s="86">
        <v>0.49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2.58</v>
      </c>
      <c r="F56" s="86">
        <v>0.504</v>
      </c>
      <c r="G56" s="86">
        <v>0.49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2.58</v>
      </c>
      <c r="F57" s="86">
        <v>0.504</v>
      </c>
      <c r="G57" s="86">
        <v>0.49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2.58</v>
      </c>
      <c r="F58" s="86">
        <v>0.65400000000000003</v>
      </c>
      <c r="G58" s="86">
        <v>0.64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2.58</v>
      </c>
      <c r="F59" s="86">
        <v>0.504</v>
      </c>
      <c r="G59" s="86">
        <v>0.49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2.58</v>
      </c>
      <c r="F60" s="86">
        <v>0.504</v>
      </c>
      <c r="G60" s="86">
        <v>0.49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2.58</v>
      </c>
      <c r="F61" s="86">
        <v>0.504</v>
      </c>
      <c r="G61" s="86">
        <v>0.49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2.58</v>
      </c>
      <c r="F62" s="86">
        <v>0.54900000000000004</v>
      </c>
      <c r="G62" s="86">
        <v>0.53500000000000003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2.58</v>
      </c>
      <c r="F63" s="86">
        <v>0.65400000000000003</v>
      </c>
      <c r="G63" s="86">
        <v>0.64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2.58</v>
      </c>
      <c r="F64" s="86">
        <v>0.504</v>
      </c>
      <c r="G64" s="86">
        <v>0.49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59463.89</v>
      </c>
      <c r="D70" s="86">
        <v>47491.15</v>
      </c>
      <c r="E70" s="86">
        <v>11972.74</v>
      </c>
      <c r="F70" s="86">
        <v>0.8</v>
      </c>
      <c r="G70" s="86">
        <v>4.37</v>
      </c>
    </row>
    <row r="71" spans="1:8">
      <c r="A71" s="86" t="s">
        <v>337</v>
      </c>
      <c r="B71" s="86" t="s">
        <v>336</v>
      </c>
      <c r="C71" s="86">
        <v>29889.360000000001</v>
      </c>
      <c r="D71" s="86">
        <v>23871.29</v>
      </c>
      <c r="E71" s="86">
        <v>6018.07</v>
      </c>
      <c r="F71" s="86">
        <v>0.8</v>
      </c>
      <c r="G71" s="86">
        <v>3.75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35113.550000000003</v>
      </c>
      <c r="D74" s="86">
        <v>0.8</v>
      </c>
    </row>
    <row r="75" spans="1:8">
      <c r="A75" s="86" t="s">
        <v>345</v>
      </c>
      <c r="B75" s="86" t="s">
        <v>361</v>
      </c>
      <c r="C75" s="86">
        <v>46134.12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3.59</v>
      </c>
      <c r="F78" s="86">
        <v>6851.9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1.81</v>
      </c>
      <c r="F79" s="86">
        <v>1974.67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15513.0355</v>
      </c>
      <c r="C88" s="86">
        <v>18.642499999999998</v>
      </c>
      <c r="D88" s="86">
        <v>95.4529</v>
      </c>
      <c r="E88" s="86">
        <v>0</v>
      </c>
      <c r="F88" s="86">
        <v>2.9999999999999997E-4</v>
      </c>
      <c r="G88" s="86">
        <v>19155.705699999999</v>
      </c>
      <c r="H88" s="86">
        <v>6070.8536000000004</v>
      </c>
    </row>
    <row r="89" spans="1:8">
      <c r="A89" s="86" t="s">
        <v>429</v>
      </c>
      <c r="B89" s="86">
        <v>13686.0617</v>
      </c>
      <c r="C89" s="86">
        <v>16.563199999999998</v>
      </c>
      <c r="D89" s="86">
        <v>86.643100000000004</v>
      </c>
      <c r="E89" s="86">
        <v>0</v>
      </c>
      <c r="F89" s="86">
        <v>2.9999999999999997E-4</v>
      </c>
      <c r="G89" s="86">
        <v>17388.1587</v>
      </c>
      <c r="H89" s="86">
        <v>5373.7749000000003</v>
      </c>
    </row>
    <row r="90" spans="1:8">
      <c r="A90" s="86" t="s">
        <v>430</v>
      </c>
      <c r="B90" s="86">
        <v>14707.49</v>
      </c>
      <c r="C90" s="86">
        <v>18.158000000000001</v>
      </c>
      <c r="D90" s="86">
        <v>100.6118</v>
      </c>
      <c r="E90" s="86">
        <v>0</v>
      </c>
      <c r="F90" s="86">
        <v>2.9999999999999997E-4</v>
      </c>
      <c r="G90" s="86">
        <v>20192.7186</v>
      </c>
      <c r="H90" s="86">
        <v>5830.0178999999998</v>
      </c>
    </row>
    <row r="91" spans="1:8">
      <c r="A91" s="86" t="s">
        <v>431</v>
      </c>
      <c r="B91" s="86">
        <v>13401.421</v>
      </c>
      <c r="C91" s="86">
        <v>16.709700000000002</v>
      </c>
      <c r="D91" s="86">
        <v>95.113100000000003</v>
      </c>
      <c r="E91" s="86">
        <v>0</v>
      </c>
      <c r="F91" s="86">
        <v>2.9999999999999997E-4</v>
      </c>
      <c r="G91" s="86">
        <v>19089.6427</v>
      </c>
      <c r="H91" s="86">
        <v>5337.5677999999998</v>
      </c>
    </row>
    <row r="92" spans="1:8">
      <c r="A92" s="86" t="s">
        <v>282</v>
      </c>
      <c r="B92" s="86">
        <v>15149.2822</v>
      </c>
      <c r="C92" s="86">
        <v>18.9344</v>
      </c>
      <c r="D92" s="86">
        <v>108.4659</v>
      </c>
      <c r="E92" s="86">
        <v>0</v>
      </c>
      <c r="F92" s="86">
        <v>4.0000000000000002E-4</v>
      </c>
      <c r="G92" s="86">
        <v>21769.745900000002</v>
      </c>
      <c r="H92" s="86">
        <v>6040.6840000000002</v>
      </c>
    </row>
    <row r="93" spans="1:8">
      <c r="A93" s="86" t="s">
        <v>432</v>
      </c>
      <c r="B93" s="86">
        <v>16616.4172</v>
      </c>
      <c r="C93" s="86">
        <v>20.773599999999998</v>
      </c>
      <c r="D93" s="86">
        <v>119.0853</v>
      </c>
      <c r="E93" s="86">
        <v>0</v>
      </c>
      <c r="F93" s="86">
        <v>4.0000000000000002E-4</v>
      </c>
      <c r="G93" s="86">
        <v>23901.140200000002</v>
      </c>
      <c r="H93" s="86">
        <v>6626.5411000000004</v>
      </c>
    </row>
    <row r="94" spans="1:8">
      <c r="A94" s="86" t="s">
        <v>433</v>
      </c>
      <c r="B94" s="86">
        <v>16799.706300000002</v>
      </c>
      <c r="C94" s="86">
        <v>21.0062</v>
      </c>
      <c r="D94" s="86">
        <v>120.4713</v>
      </c>
      <c r="E94" s="86">
        <v>0</v>
      </c>
      <c r="F94" s="86">
        <v>4.0000000000000002E-4</v>
      </c>
      <c r="G94" s="86">
        <v>24179.342199999999</v>
      </c>
      <c r="H94" s="86">
        <v>6700.1689999999999</v>
      </c>
    </row>
    <row r="95" spans="1:8">
      <c r="A95" s="86" t="s">
        <v>434</v>
      </c>
      <c r="B95" s="86">
        <v>16587.854899999998</v>
      </c>
      <c r="C95" s="86">
        <v>20.738499999999998</v>
      </c>
      <c r="D95" s="86">
        <v>118.8942</v>
      </c>
      <c r="E95" s="86">
        <v>0</v>
      </c>
      <c r="F95" s="86">
        <v>4.0000000000000002E-4</v>
      </c>
      <c r="G95" s="86">
        <v>23862.7919</v>
      </c>
      <c r="H95" s="86">
        <v>6615.2506999999996</v>
      </c>
    </row>
    <row r="96" spans="1:8">
      <c r="A96" s="86" t="s">
        <v>435</v>
      </c>
      <c r="B96" s="86">
        <v>13659.446400000001</v>
      </c>
      <c r="C96" s="86">
        <v>17.0732</v>
      </c>
      <c r="D96" s="86">
        <v>97.817899999999995</v>
      </c>
      <c r="E96" s="86">
        <v>0</v>
      </c>
      <c r="F96" s="86">
        <v>2.9999999999999997E-4</v>
      </c>
      <c r="G96" s="86">
        <v>19632.642500000002</v>
      </c>
      <c r="H96" s="86">
        <v>5446.7605999999996</v>
      </c>
    </row>
    <row r="97" spans="1:19">
      <c r="A97" s="86" t="s">
        <v>436</v>
      </c>
      <c r="B97" s="86">
        <v>13792.482400000001</v>
      </c>
      <c r="C97" s="86">
        <v>17.142399999999999</v>
      </c>
      <c r="D97" s="86">
        <v>96.739800000000002</v>
      </c>
      <c r="E97" s="86">
        <v>0</v>
      </c>
      <c r="F97" s="86">
        <v>2.9999999999999997E-4</v>
      </c>
      <c r="G97" s="86">
        <v>19415.960599999999</v>
      </c>
      <c r="H97" s="86">
        <v>5484.8714</v>
      </c>
    </row>
    <row r="98" spans="1:19">
      <c r="A98" s="86" t="s">
        <v>437</v>
      </c>
      <c r="B98" s="86">
        <v>14238.786899999999</v>
      </c>
      <c r="C98" s="86">
        <v>17.395900000000001</v>
      </c>
      <c r="D98" s="86">
        <v>93.567899999999995</v>
      </c>
      <c r="E98" s="86">
        <v>0</v>
      </c>
      <c r="F98" s="86">
        <v>2.9999999999999997E-4</v>
      </c>
      <c r="G98" s="86">
        <v>18778.421900000001</v>
      </c>
      <c r="H98" s="86">
        <v>5615.9970999999996</v>
      </c>
    </row>
    <row r="99" spans="1:19">
      <c r="A99" s="86" t="s">
        <v>438</v>
      </c>
      <c r="B99" s="86">
        <v>14822.072099999999</v>
      </c>
      <c r="C99" s="86">
        <v>17.933499999999999</v>
      </c>
      <c r="D99" s="86">
        <v>93.739500000000007</v>
      </c>
      <c r="E99" s="86">
        <v>0</v>
      </c>
      <c r="F99" s="86">
        <v>2.9999999999999997E-4</v>
      </c>
      <c r="G99" s="86">
        <v>18812.2821</v>
      </c>
      <c r="H99" s="86">
        <v>5819.1223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178974.05660000001</v>
      </c>
      <c r="C101" s="86">
        <v>221.071</v>
      </c>
      <c r="D101" s="86">
        <v>1226.6025</v>
      </c>
      <c r="E101" s="86">
        <v>0</v>
      </c>
      <c r="F101" s="86">
        <v>4.1999999999999997E-3</v>
      </c>
      <c r="G101" s="86">
        <v>246178.55290000001</v>
      </c>
      <c r="H101" s="86">
        <v>70961.610400000005</v>
      </c>
    </row>
    <row r="102" spans="1:19">
      <c r="A102" s="86" t="s">
        <v>440</v>
      </c>
      <c r="B102" s="86">
        <v>13401.421</v>
      </c>
      <c r="C102" s="86">
        <v>16.563199999999998</v>
      </c>
      <c r="D102" s="86">
        <v>86.643100000000004</v>
      </c>
      <c r="E102" s="86">
        <v>0</v>
      </c>
      <c r="F102" s="86">
        <v>2.9999999999999997E-4</v>
      </c>
      <c r="G102" s="86">
        <v>17388.1587</v>
      </c>
      <c r="H102" s="86">
        <v>5337.5677999999998</v>
      </c>
    </row>
    <row r="103" spans="1:19">
      <c r="A103" s="86" t="s">
        <v>441</v>
      </c>
      <c r="B103" s="86">
        <v>16799.706300000002</v>
      </c>
      <c r="C103" s="86">
        <v>21.0062</v>
      </c>
      <c r="D103" s="86">
        <v>120.4713</v>
      </c>
      <c r="E103" s="86">
        <v>0</v>
      </c>
      <c r="F103" s="86">
        <v>4.0000000000000002E-4</v>
      </c>
      <c r="G103" s="86">
        <v>24179.342199999999</v>
      </c>
      <c r="H103" s="86">
        <v>6700.1689999999999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67497200000</v>
      </c>
      <c r="C106" s="86">
        <v>55141.913999999997</v>
      </c>
      <c r="D106" s="86" t="s">
        <v>614</v>
      </c>
      <c r="E106" s="86">
        <v>9001.3119999999999</v>
      </c>
      <c r="F106" s="86">
        <v>39217.650999999998</v>
      </c>
      <c r="G106" s="86">
        <v>2701.7730000000001</v>
      </c>
      <c r="H106" s="86">
        <v>0</v>
      </c>
      <c r="I106" s="86">
        <v>4221.1779999999999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61269100000</v>
      </c>
      <c r="C107" s="86">
        <v>55563.565999999999</v>
      </c>
      <c r="D107" s="86" t="s">
        <v>615</v>
      </c>
      <c r="E107" s="86">
        <v>9001.3119999999999</v>
      </c>
      <c r="F107" s="86">
        <v>39217.650999999998</v>
      </c>
      <c r="G107" s="86">
        <v>2903.9119999999998</v>
      </c>
      <c r="H107" s="86">
        <v>0</v>
      </c>
      <c r="I107" s="86">
        <v>4440.6909999999998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71151200000</v>
      </c>
      <c r="C108" s="86">
        <v>56700.548000000003</v>
      </c>
      <c r="D108" s="86" t="s">
        <v>616</v>
      </c>
      <c r="E108" s="86">
        <v>9001.3119999999999</v>
      </c>
      <c r="F108" s="86">
        <v>39217.650999999998</v>
      </c>
      <c r="G108" s="86">
        <v>3275.172</v>
      </c>
      <c r="H108" s="86">
        <v>0</v>
      </c>
      <c r="I108" s="86">
        <v>5206.4129999999996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67264400000</v>
      </c>
      <c r="C109" s="86">
        <v>58281.05</v>
      </c>
      <c r="D109" s="86" t="s">
        <v>617</v>
      </c>
      <c r="E109" s="86">
        <v>9001.3119999999999</v>
      </c>
      <c r="F109" s="86">
        <v>39217.650999999998</v>
      </c>
      <c r="G109" s="86">
        <v>3766.837</v>
      </c>
      <c r="H109" s="86">
        <v>0</v>
      </c>
      <c r="I109" s="86">
        <v>6295.2510000000002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76708100000</v>
      </c>
      <c r="C110" s="86">
        <v>62831.737000000001</v>
      </c>
      <c r="D110" s="86" t="s">
        <v>464</v>
      </c>
      <c r="E110" s="86">
        <v>9001.3119999999999</v>
      </c>
      <c r="F110" s="86">
        <v>39217.650999999998</v>
      </c>
      <c r="G110" s="86">
        <v>5083.9570000000003</v>
      </c>
      <c r="H110" s="86">
        <v>0</v>
      </c>
      <c r="I110" s="86">
        <v>9528.8169999999991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84218300000</v>
      </c>
      <c r="C111" s="86">
        <v>67332.293000000005</v>
      </c>
      <c r="D111" s="86" t="s">
        <v>618</v>
      </c>
      <c r="E111" s="86">
        <v>9001.3119999999999</v>
      </c>
      <c r="F111" s="86">
        <v>39217.650999999998</v>
      </c>
      <c r="G111" s="86">
        <v>6215.8580000000002</v>
      </c>
      <c r="H111" s="86">
        <v>0</v>
      </c>
      <c r="I111" s="86">
        <v>12897.472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85198500000</v>
      </c>
      <c r="C112" s="86">
        <v>67277.462</v>
      </c>
      <c r="D112" s="86" t="s">
        <v>619</v>
      </c>
      <c r="E112" s="86">
        <v>9001.3119999999999</v>
      </c>
      <c r="F112" s="86">
        <v>39217.650999999998</v>
      </c>
      <c r="G112" s="86">
        <v>6220.0770000000002</v>
      </c>
      <c r="H112" s="86">
        <v>0</v>
      </c>
      <c r="I112" s="86">
        <v>12838.422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84083100000</v>
      </c>
      <c r="C113" s="86">
        <v>67212.437999999995</v>
      </c>
      <c r="D113" s="86" t="s">
        <v>620</v>
      </c>
      <c r="E113" s="86">
        <v>9001.3119999999999</v>
      </c>
      <c r="F113" s="86">
        <v>39217.650999999998</v>
      </c>
      <c r="G113" s="86">
        <v>6121.5389999999998</v>
      </c>
      <c r="H113" s="86">
        <v>0</v>
      </c>
      <c r="I113" s="86">
        <v>12871.934999999999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69177700000</v>
      </c>
      <c r="C114" s="86">
        <v>58768.845999999998</v>
      </c>
      <c r="D114" s="86" t="s">
        <v>621</v>
      </c>
      <c r="E114" s="86">
        <v>9001.3119999999999</v>
      </c>
      <c r="F114" s="86">
        <v>39217.650999999998</v>
      </c>
      <c r="G114" s="86">
        <v>3674.1030000000001</v>
      </c>
      <c r="H114" s="86">
        <v>0</v>
      </c>
      <c r="I114" s="86">
        <v>6875.7790000000005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68414200000</v>
      </c>
      <c r="C115" s="86">
        <v>58062.724999999999</v>
      </c>
      <c r="D115" s="86" t="s">
        <v>486</v>
      </c>
      <c r="E115" s="86">
        <v>9001.3119999999999</v>
      </c>
      <c r="F115" s="86">
        <v>39217.650999999998</v>
      </c>
      <c r="G115" s="86">
        <v>3708.1309999999999</v>
      </c>
      <c r="H115" s="86">
        <v>0</v>
      </c>
      <c r="I115" s="86">
        <v>6135.6310000000003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66167800000</v>
      </c>
      <c r="C116" s="86">
        <v>55683.091</v>
      </c>
      <c r="D116" s="86" t="s">
        <v>622</v>
      </c>
      <c r="E116" s="86">
        <v>9001.3119999999999</v>
      </c>
      <c r="F116" s="86">
        <v>39217.650999999998</v>
      </c>
      <c r="G116" s="86">
        <v>2902.9189999999999</v>
      </c>
      <c r="H116" s="86">
        <v>0</v>
      </c>
      <c r="I116" s="86">
        <v>4561.2089999999998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66287100000</v>
      </c>
      <c r="C117" s="86">
        <v>54876.57</v>
      </c>
      <c r="D117" s="86" t="s">
        <v>623</v>
      </c>
      <c r="E117" s="86">
        <v>9001.3119999999999</v>
      </c>
      <c r="F117" s="86">
        <v>39217.650999999998</v>
      </c>
      <c r="G117" s="86">
        <v>2605.9810000000002</v>
      </c>
      <c r="H117" s="86">
        <v>0</v>
      </c>
      <c r="I117" s="86">
        <v>4051.6260000000002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867437000000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61269100000</v>
      </c>
      <c r="C120" s="86">
        <v>54876.57</v>
      </c>
      <c r="D120" s="86"/>
      <c r="E120" s="86">
        <v>9001.3119999999999</v>
      </c>
      <c r="F120" s="86">
        <v>39217.650999999998</v>
      </c>
      <c r="G120" s="86">
        <v>2605.9810000000002</v>
      </c>
      <c r="H120" s="86">
        <v>0</v>
      </c>
      <c r="I120" s="86">
        <v>4051.6260000000002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85198500000</v>
      </c>
      <c r="C121" s="86">
        <v>67332.293000000005</v>
      </c>
      <c r="D121" s="86"/>
      <c r="E121" s="86">
        <v>9001.3119999999999</v>
      </c>
      <c r="F121" s="86">
        <v>39217.650999999998</v>
      </c>
      <c r="G121" s="86">
        <v>6220.0770000000002</v>
      </c>
      <c r="H121" s="86">
        <v>0</v>
      </c>
      <c r="I121" s="86">
        <v>12897.472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24181.11</v>
      </c>
      <c r="C124" s="86">
        <v>718.39</v>
      </c>
      <c r="D124" s="86">
        <v>0</v>
      </c>
      <c r="E124" s="86">
        <v>24899.5</v>
      </c>
    </row>
    <row r="125" spans="1:19">
      <c r="A125" s="86" t="s">
        <v>475</v>
      </c>
      <c r="B125" s="86">
        <v>26.02</v>
      </c>
      <c r="C125" s="86">
        <v>0.77</v>
      </c>
      <c r="D125" s="86">
        <v>0</v>
      </c>
      <c r="E125" s="86">
        <v>26.79</v>
      </c>
    </row>
    <row r="126" spans="1:19">
      <c r="A126" s="86" t="s">
        <v>476</v>
      </c>
      <c r="B126" s="86">
        <v>26.02</v>
      </c>
      <c r="C126" s="86">
        <v>0.77</v>
      </c>
      <c r="D126" s="86">
        <v>0</v>
      </c>
      <c r="E126" s="86">
        <v>26.79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E3" activePane="bottomRight" state="frozen"/>
      <selection activeCell="B2" sqref="B2"/>
      <selection pane="topRight" activeCell="B2" sqref="B2"/>
      <selection pane="bottomLeft" activeCell="B2" sqref="B2"/>
      <selection pane="bottomRight" activeCell="A3" sqref="A3:S5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13.6640625" style="28" bestFit="1" customWidth="1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8" t="s">
        <v>240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241</v>
      </c>
      <c r="B2" s="48" t="s">
        <v>242</v>
      </c>
      <c r="C2" s="48" t="s">
        <v>97</v>
      </c>
      <c r="D2" s="49" t="s">
        <v>268</v>
      </c>
      <c r="E2" s="49" t="s">
        <v>269</v>
      </c>
      <c r="F2" s="48" t="s">
        <v>243</v>
      </c>
      <c r="G2" s="48" t="s">
        <v>270</v>
      </c>
      <c r="H2" s="48" t="s">
        <v>271</v>
      </c>
      <c r="I2" s="50" t="s">
        <v>272</v>
      </c>
      <c r="J2" s="50" t="s">
        <v>244</v>
      </c>
      <c r="K2" s="50" t="s">
        <v>273</v>
      </c>
      <c r="L2" s="50" t="s">
        <v>274</v>
      </c>
      <c r="M2" s="50" t="s">
        <v>275</v>
      </c>
      <c r="N2" s="51" t="s">
        <v>245</v>
      </c>
      <c r="O2" s="50" t="s">
        <v>246</v>
      </c>
      <c r="P2" s="50" t="s">
        <v>276</v>
      </c>
      <c r="Q2" s="50" t="s">
        <v>247</v>
      </c>
      <c r="R2" s="50" t="s">
        <v>248</v>
      </c>
      <c r="S2" s="50" t="s">
        <v>59</v>
      </c>
    </row>
    <row r="3" spans="1:19">
      <c r="A3" s="52" t="s">
        <v>279</v>
      </c>
      <c r="B3" s="52" t="s">
        <v>249</v>
      </c>
      <c r="C3" s="52">
        <v>1</v>
      </c>
      <c r="D3" s="53">
        <v>464.75</v>
      </c>
      <c r="E3" s="53">
        <v>1416.93</v>
      </c>
      <c r="F3" s="54">
        <v>3.048800430338892</v>
      </c>
      <c r="G3" s="53">
        <v>268.33</v>
      </c>
      <c r="H3" s="53">
        <v>40.22</v>
      </c>
      <c r="I3" s="54">
        <v>18.580625981289312</v>
      </c>
      <c r="J3" s="54">
        <v>25.012612624999996</v>
      </c>
      <c r="K3" s="54">
        <v>10.76</v>
      </c>
      <c r="L3" s="54">
        <v>8.0699000000000005</v>
      </c>
      <c r="M3" s="54">
        <v>0</v>
      </c>
      <c r="N3" s="55">
        <v>21.040609740149996</v>
      </c>
      <c r="O3" s="54">
        <v>2.5</v>
      </c>
      <c r="P3" s="54">
        <v>0.3</v>
      </c>
      <c r="Q3" s="54">
        <v>201.95653156249998</v>
      </c>
      <c r="R3" s="54">
        <v>0</v>
      </c>
      <c r="S3" s="54">
        <v>0.3</v>
      </c>
    </row>
    <row r="4" spans="1:19">
      <c r="A4" s="52" t="s">
        <v>280</v>
      </c>
      <c r="B4" s="52" t="s">
        <v>249</v>
      </c>
      <c r="C4" s="52">
        <v>1</v>
      </c>
      <c r="D4" s="53">
        <v>464.75</v>
      </c>
      <c r="E4" s="53">
        <v>1416.93</v>
      </c>
      <c r="F4" s="54">
        <v>3.048800430338892</v>
      </c>
      <c r="G4" s="53">
        <v>268.33</v>
      </c>
      <c r="H4" s="53">
        <v>40.22</v>
      </c>
      <c r="I4" s="54">
        <v>18.580625981289312</v>
      </c>
      <c r="J4" s="54">
        <v>25.012612624999996</v>
      </c>
      <c r="K4" s="54">
        <v>10.76</v>
      </c>
      <c r="L4" s="54">
        <v>8.0699000000000005</v>
      </c>
      <c r="M4" s="54">
        <v>0</v>
      </c>
      <c r="N4" s="55">
        <v>21.040609740149996</v>
      </c>
      <c r="O4" s="54">
        <v>2.5</v>
      </c>
      <c r="P4" s="54">
        <v>0.3</v>
      </c>
      <c r="Q4" s="54">
        <v>201.95653156249998</v>
      </c>
      <c r="R4" s="54">
        <v>0</v>
      </c>
      <c r="S4" s="54">
        <v>0.3</v>
      </c>
    </row>
    <row r="5" spans="1:19">
      <c r="A5" s="52" t="s">
        <v>281</v>
      </c>
      <c r="B5" s="52" t="s">
        <v>69</v>
      </c>
      <c r="C5" s="52">
        <v>1</v>
      </c>
      <c r="D5" s="53">
        <v>464.75</v>
      </c>
      <c r="E5" s="53">
        <v>631.22</v>
      </c>
      <c r="F5" s="54">
        <v>1.3581925766541152</v>
      </c>
      <c r="G5" s="53"/>
      <c r="H5" s="53"/>
      <c r="I5" s="54"/>
      <c r="J5" s="54"/>
      <c r="K5" s="54"/>
      <c r="L5" s="54"/>
      <c r="M5" s="54"/>
      <c r="N5" s="55"/>
      <c r="O5" s="54"/>
      <c r="P5" s="54"/>
      <c r="Q5" s="54"/>
      <c r="R5" s="54"/>
      <c r="S5" s="54"/>
    </row>
    <row r="6" spans="1:19">
      <c r="A6" s="56" t="s">
        <v>250</v>
      </c>
      <c r="B6" s="57"/>
      <c r="C6" s="57"/>
      <c r="D6" s="58">
        <f>SUMIF($B3:$B4,"yes",D3:D4)</f>
        <v>929.5</v>
      </c>
      <c r="E6" s="58">
        <f>SUM(E3:E4)</f>
        <v>2833.86</v>
      </c>
      <c r="F6" s="57"/>
      <c r="G6" s="58">
        <f>SUM(G3:G4)</f>
        <v>536.66</v>
      </c>
      <c r="H6" s="58">
        <f>SUM(H3:H4)</f>
        <v>80.44</v>
      </c>
      <c r="I6" s="57"/>
      <c r="J6" s="58">
        <f>SUM(J3:J4)</f>
        <v>50.025225249999991</v>
      </c>
      <c r="Q6" s="58"/>
    </row>
    <row r="7" spans="1:19">
      <c r="G7" s="32"/>
    </row>
    <row r="8" spans="1:19">
      <c r="A8" s="56" t="s">
        <v>222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6" t="s">
        <v>251</v>
      </c>
    </row>
    <row r="11" spans="1:19">
      <c r="A11" s="59" t="s">
        <v>252</v>
      </c>
    </row>
    <row r="12" spans="1:19">
      <c r="A12" s="59" t="s">
        <v>253</v>
      </c>
    </row>
    <row r="13" spans="1:19">
      <c r="A13" s="59" t="s">
        <v>254</v>
      </c>
    </row>
    <row r="14" spans="1:19">
      <c r="A14" s="59" t="s">
        <v>255</v>
      </c>
    </row>
    <row r="15" spans="1:19">
      <c r="A15" s="59"/>
    </row>
    <row r="16" spans="1:19">
      <c r="A16" s="59"/>
    </row>
    <row r="17" spans="1:6">
      <c r="A17" s="59"/>
    </row>
    <row r="18" spans="1:6">
      <c r="A18" s="59"/>
    </row>
    <row r="19" spans="1:6">
      <c r="A19" s="59"/>
    </row>
    <row r="20" spans="1:6">
      <c r="A20" s="59"/>
    </row>
    <row r="21" spans="1:6">
      <c r="A21" s="59"/>
    </row>
    <row r="22" spans="1:6">
      <c r="A22" s="59"/>
    </row>
    <row r="23" spans="1:6">
      <c r="A23" s="59"/>
    </row>
    <row r="24" spans="1:6">
      <c r="A24" s="59"/>
    </row>
    <row r="25" spans="1:6">
      <c r="A25" s="59"/>
      <c r="F25" s="32"/>
    </row>
    <row r="26" spans="1:6">
      <c r="A26" s="59"/>
    </row>
    <row r="27" spans="1:6">
      <c r="A27" s="59"/>
    </row>
    <row r="28" spans="1:6">
      <c r="A28" s="59"/>
    </row>
    <row r="29" spans="1:6">
      <c r="A29" s="59"/>
    </row>
    <row r="30" spans="1:6">
      <c r="A30" s="59"/>
    </row>
    <row r="31" spans="1:6">
      <c r="A31" s="59"/>
    </row>
    <row r="32" spans="1:6">
      <c r="A32" s="59"/>
    </row>
    <row r="33" spans="1:1">
      <c r="A33" s="59"/>
    </row>
    <row r="34" spans="1:1">
      <c r="A34" s="59"/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spans="1:1">
      <c r="A45" s="59"/>
    </row>
    <row r="46" spans="1:1">
      <c r="A46" s="59"/>
    </row>
    <row r="47" spans="1:1">
      <c r="A47" s="59"/>
    </row>
    <row r="48" spans="1:1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  <row r="56" spans="1:1">
      <c r="A56" s="59"/>
    </row>
    <row r="57" spans="1:1">
      <c r="A57" s="59"/>
    </row>
    <row r="58" spans="1:1">
      <c r="A58" s="59"/>
    </row>
    <row r="59" spans="1:1">
      <c r="A59" s="59"/>
    </row>
    <row r="60" spans="1:1">
      <c r="A60" s="59"/>
    </row>
  </sheetData>
  <phoneticPr fontId="1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"/>
  <dimension ref="A2:P2"/>
  <sheetViews>
    <sheetView workbookViewId="0">
      <selection activeCell="P19" sqref="P19"/>
    </sheetView>
  </sheetViews>
  <sheetFormatPr defaultRowHeight="10.5"/>
  <sheetData>
    <row r="2" spans="1:16" ht="15.75">
      <c r="A2" s="89" t="s">
        <v>124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63"/>
      <c r="N2" s="63"/>
      <c r="O2" s="63"/>
      <c r="P2" s="63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20"/>
  <sheetViews>
    <sheetView workbookViewId="0">
      <pane ySplit="1" topLeftCell="A43" activePane="bottomLeft" state="frozen"/>
      <selection pane="bottomLeft" activeCell="A2" sqref="A2"/>
    </sheetView>
  </sheetViews>
  <sheetFormatPr defaultColWidth="10.6640625" defaultRowHeight="12.75"/>
  <cols>
    <col min="1" max="1" width="30.6640625" style="62" customWidth="1"/>
    <col min="2" max="2" width="13.5" style="62" customWidth="1"/>
    <col min="3" max="3" width="14.33203125" style="62" customWidth="1"/>
    <col min="4" max="4" width="20.83203125" style="62" customWidth="1"/>
    <col min="5" max="28" width="5" style="62" customWidth="1"/>
    <col min="29" max="16384" width="10.6640625" style="62"/>
  </cols>
  <sheetData>
    <row r="1" spans="1:31" s="60" customFormat="1" ht="25.5">
      <c r="A1" s="60" t="s">
        <v>77</v>
      </c>
      <c r="B1" s="60" t="s">
        <v>119</v>
      </c>
      <c r="C1" s="60" t="s">
        <v>120</v>
      </c>
      <c r="D1" s="60" t="s">
        <v>121</v>
      </c>
      <c r="E1" s="60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0">
        <v>15</v>
      </c>
      <c r="T1" s="60">
        <v>16</v>
      </c>
      <c r="U1" s="60">
        <v>17</v>
      </c>
      <c r="V1" s="60">
        <v>18</v>
      </c>
      <c r="W1" s="60">
        <v>19</v>
      </c>
      <c r="X1" s="60">
        <v>20</v>
      </c>
      <c r="Y1" s="60">
        <v>21</v>
      </c>
      <c r="Z1" s="60">
        <v>22</v>
      </c>
      <c r="AA1" s="60">
        <v>23</v>
      </c>
      <c r="AB1" s="60">
        <v>24</v>
      </c>
      <c r="AC1" s="61" t="s">
        <v>256</v>
      </c>
      <c r="AD1" s="61" t="s">
        <v>257</v>
      </c>
      <c r="AE1" s="61" t="s">
        <v>258</v>
      </c>
    </row>
    <row r="2" spans="1:31">
      <c r="A2" s="65" t="s">
        <v>98</v>
      </c>
      <c r="B2" s="65" t="s">
        <v>128</v>
      </c>
      <c r="C2" s="65" t="s">
        <v>126</v>
      </c>
      <c r="D2" s="65" t="s">
        <v>131</v>
      </c>
      <c r="E2" s="65">
        <v>0.1</v>
      </c>
      <c r="F2" s="65">
        <v>0.1</v>
      </c>
      <c r="G2" s="65">
        <v>0.1</v>
      </c>
      <c r="H2" s="65">
        <v>0.1</v>
      </c>
      <c r="I2" s="65">
        <v>0.1</v>
      </c>
      <c r="J2" s="65">
        <v>0.1</v>
      </c>
      <c r="K2" s="65">
        <v>0.1</v>
      </c>
      <c r="L2" s="65">
        <v>0.5</v>
      </c>
      <c r="M2" s="65">
        <v>0.9</v>
      </c>
      <c r="N2" s="65">
        <v>0.9</v>
      </c>
      <c r="O2" s="65">
        <v>0.9</v>
      </c>
      <c r="P2" s="65">
        <v>0.9</v>
      </c>
      <c r="Q2" s="65">
        <v>0.9</v>
      </c>
      <c r="R2" s="65">
        <v>0.9</v>
      </c>
      <c r="S2" s="65">
        <v>0.9</v>
      </c>
      <c r="T2" s="65">
        <v>0.9</v>
      </c>
      <c r="U2" s="65">
        <v>0.3</v>
      </c>
      <c r="V2" s="65">
        <v>0.3</v>
      </c>
      <c r="W2" s="65">
        <v>0.3</v>
      </c>
      <c r="X2" s="65">
        <v>0.3</v>
      </c>
      <c r="Y2" s="65">
        <v>0.3</v>
      </c>
      <c r="Z2" s="65">
        <v>0.3</v>
      </c>
      <c r="AA2" s="65">
        <v>0.3</v>
      </c>
      <c r="AB2" s="65">
        <v>0.1</v>
      </c>
      <c r="AC2" s="65">
        <v>10.6</v>
      </c>
      <c r="AD2" s="65">
        <v>60.1</v>
      </c>
      <c r="AE2" s="65">
        <v>3133.79</v>
      </c>
    </row>
    <row r="3" spans="1:31">
      <c r="A3" s="65"/>
      <c r="B3" s="65"/>
      <c r="C3" s="65"/>
      <c r="D3" s="65" t="s">
        <v>132</v>
      </c>
      <c r="E3" s="65">
        <v>1</v>
      </c>
      <c r="F3" s="65">
        <v>1</v>
      </c>
      <c r="G3" s="65">
        <v>1</v>
      </c>
      <c r="H3" s="65">
        <v>1</v>
      </c>
      <c r="I3" s="65">
        <v>1</v>
      </c>
      <c r="J3" s="65">
        <v>1</v>
      </c>
      <c r="K3" s="65">
        <v>1</v>
      </c>
      <c r="L3" s="65">
        <v>1</v>
      </c>
      <c r="M3" s="65">
        <v>1</v>
      </c>
      <c r="N3" s="65">
        <v>1</v>
      </c>
      <c r="O3" s="65">
        <v>1</v>
      </c>
      <c r="P3" s="65">
        <v>1</v>
      </c>
      <c r="Q3" s="65">
        <v>1</v>
      </c>
      <c r="R3" s="65">
        <v>1</v>
      </c>
      <c r="S3" s="65">
        <v>1</v>
      </c>
      <c r="T3" s="65">
        <v>1</v>
      </c>
      <c r="U3" s="65">
        <v>1</v>
      </c>
      <c r="V3" s="65">
        <v>1</v>
      </c>
      <c r="W3" s="65">
        <v>1</v>
      </c>
      <c r="X3" s="65">
        <v>1</v>
      </c>
      <c r="Y3" s="65">
        <v>1</v>
      </c>
      <c r="Z3" s="65">
        <v>1</v>
      </c>
      <c r="AA3" s="65">
        <v>1</v>
      </c>
      <c r="AB3" s="65">
        <v>1</v>
      </c>
      <c r="AC3" s="65">
        <v>24</v>
      </c>
      <c r="AD3" s="65"/>
      <c r="AE3" s="65"/>
    </row>
    <row r="4" spans="1:31">
      <c r="A4" s="65"/>
      <c r="B4" s="65"/>
      <c r="C4" s="65"/>
      <c r="D4" s="65" t="s">
        <v>133</v>
      </c>
      <c r="E4" s="65">
        <v>0</v>
      </c>
      <c r="F4" s="65">
        <v>0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  <c r="L4" s="65">
        <v>0</v>
      </c>
      <c r="M4" s="65">
        <v>0</v>
      </c>
      <c r="N4" s="65">
        <v>0</v>
      </c>
      <c r="O4" s="65">
        <v>0</v>
      </c>
      <c r="P4" s="65">
        <v>0</v>
      </c>
      <c r="Q4" s="65">
        <v>0</v>
      </c>
      <c r="R4" s="65">
        <v>0</v>
      </c>
      <c r="S4" s="65">
        <v>0</v>
      </c>
      <c r="T4" s="65">
        <v>0</v>
      </c>
      <c r="U4" s="65">
        <v>0</v>
      </c>
      <c r="V4" s="65">
        <v>0</v>
      </c>
      <c r="W4" s="65">
        <v>0</v>
      </c>
      <c r="X4" s="65">
        <v>0</v>
      </c>
      <c r="Y4" s="65">
        <v>0</v>
      </c>
      <c r="Z4" s="65">
        <v>0</v>
      </c>
      <c r="AA4" s="65">
        <v>0</v>
      </c>
      <c r="AB4" s="65">
        <v>0</v>
      </c>
      <c r="AC4" s="65">
        <v>0</v>
      </c>
      <c r="AD4" s="65"/>
      <c r="AE4" s="65"/>
    </row>
    <row r="5" spans="1:31">
      <c r="A5" s="65"/>
      <c r="B5" s="65"/>
      <c r="C5" s="65"/>
      <c r="D5" s="65" t="s">
        <v>134</v>
      </c>
      <c r="E5" s="65">
        <v>0.1</v>
      </c>
      <c r="F5" s="65">
        <v>0.1</v>
      </c>
      <c r="G5" s="65">
        <v>0.1</v>
      </c>
      <c r="H5" s="65">
        <v>0.1</v>
      </c>
      <c r="I5" s="65">
        <v>0.1</v>
      </c>
      <c r="J5" s="65">
        <v>0.1</v>
      </c>
      <c r="K5" s="65">
        <v>0.1</v>
      </c>
      <c r="L5" s="65">
        <v>0.2</v>
      </c>
      <c r="M5" s="65">
        <v>0.4</v>
      </c>
      <c r="N5" s="65">
        <v>0.4</v>
      </c>
      <c r="O5" s="65">
        <v>0.4</v>
      </c>
      <c r="P5" s="65">
        <v>0.4</v>
      </c>
      <c r="Q5" s="65">
        <v>0.4</v>
      </c>
      <c r="R5" s="65">
        <v>0.4</v>
      </c>
      <c r="S5" s="65">
        <v>0.4</v>
      </c>
      <c r="T5" s="65">
        <v>0.4</v>
      </c>
      <c r="U5" s="65">
        <v>0.4</v>
      </c>
      <c r="V5" s="65">
        <v>0.4</v>
      </c>
      <c r="W5" s="65">
        <v>0.1</v>
      </c>
      <c r="X5" s="65">
        <v>0.1</v>
      </c>
      <c r="Y5" s="65">
        <v>0.1</v>
      </c>
      <c r="Z5" s="65">
        <v>0.1</v>
      </c>
      <c r="AA5" s="65">
        <v>0.1</v>
      </c>
      <c r="AB5" s="65">
        <v>0.1</v>
      </c>
      <c r="AC5" s="65">
        <v>5.5</v>
      </c>
      <c r="AD5" s="65"/>
      <c r="AE5" s="65"/>
    </row>
    <row r="6" spans="1:31">
      <c r="A6" s="65"/>
      <c r="B6" s="65"/>
      <c r="C6" s="65"/>
      <c r="D6" s="65" t="s">
        <v>135</v>
      </c>
      <c r="E6" s="65">
        <v>0.05</v>
      </c>
      <c r="F6" s="65">
        <v>0.05</v>
      </c>
      <c r="G6" s="65">
        <v>0.05</v>
      </c>
      <c r="H6" s="65">
        <v>0.05</v>
      </c>
      <c r="I6" s="65">
        <v>0.05</v>
      </c>
      <c r="J6" s="65">
        <v>0.05</v>
      </c>
      <c r="K6" s="65">
        <v>0.05</v>
      </c>
      <c r="L6" s="65">
        <v>0.05</v>
      </c>
      <c r="M6" s="65">
        <v>0.1</v>
      </c>
      <c r="N6" s="65">
        <v>0.1</v>
      </c>
      <c r="O6" s="65">
        <v>0.1</v>
      </c>
      <c r="P6" s="65">
        <v>0.1</v>
      </c>
      <c r="Q6" s="65">
        <v>0.1</v>
      </c>
      <c r="R6" s="65">
        <v>0.1</v>
      </c>
      <c r="S6" s="65">
        <v>0.1</v>
      </c>
      <c r="T6" s="65">
        <v>0.1</v>
      </c>
      <c r="U6" s="65">
        <v>0.05</v>
      </c>
      <c r="V6" s="65">
        <v>0.05</v>
      </c>
      <c r="W6" s="65">
        <v>0.05</v>
      </c>
      <c r="X6" s="65">
        <v>0.05</v>
      </c>
      <c r="Y6" s="65">
        <v>0.05</v>
      </c>
      <c r="Z6" s="65">
        <v>0.05</v>
      </c>
      <c r="AA6" s="65">
        <v>0.05</v>
      </c>
      <c r="AB6" s="65">
        <v>0.05</v>
      </c>
      <c r="AC6" s="65">
        <v>1.6</v>
      </c>
      <c r="AD6" s="65"/>
      <c r="AE6" s="65"/>
    </row>
    <row r="7" spans="1:31">
      <c r="A7" s="65" t="s">
        <v>136</v>
      </c>
      <c r="B7" s="65" t="s">
        <v>128</v>
      </c>
      <c r="C7" s="65" t="s">
        <v>126</v>
      </c>
      <c r="D7" s="65" t="s">
        <v>131</v>
      </c>
      <c r="E7" s="65">
        <v>0.5</v>
      </c>
      <c r="F7" s="65">
        <v>0.5</v>
      </c>
      <c r="G7" s="65">
        <v>0.5</v>
      </c>
      <c r="H7" s="65">
        <v>0.5</v>
      </c>
      <c r="I7" s="65">
        <v>0.5</v>
      </c>
      <c r="J7" s="65">
        <v>0.5</v>
      </c>
      <c r="K7" s="65">
        <v>0.5</v>
      </c>
      <c r="L7" s="65">
        <v>0.5</v>
      </c>
      <c r="M7" s="65">
        <v>0.9</v>
      </c>
      <c r="N7" s="65">
        <v>0.9</v>
      </c>
      <c r="O7" s="65">
        <v>0.9</v>
      </c>
      <c r="P7" s="65">
        <v>0.9</v>
      </c>
      <c r="Q7" s="65">
        <v>0.9</v>
      </c>
      <c r="R7" s="65">
        <v>0.9</v>
      </c>
      <c r="S7" s="65">
        <v>0.9</v>
      </c>
      <c r="T7" s="65">
        <v>0.9</v>
      </c>
      <c r="U7" s="65">
        <v>0.5</v>
      </c>
      <c r="V7" s="65">
        <v>0.5</v>
      </c>
      <c r="W7" s="65">
        <v>0.5</v>
      </c>
      <c r="X7" s="65">
        <v>0.5</v>
      </c>
      <c r="Y7" s="65">
        <v>0.5</v>
      </c>
      <c r="Z7" s="65">
        <v>0.5</v>
      </c>
      <c r="AA7" s="65">
        <v>0.5</v>
      </c>
      <c r="AB7" s="65">
        <v>0.5</v>
      </c>
      <c r="AC7" s="65">
        <v>15.2</v>
      </c>
      <c r="AD7" s="65">
        <v>104.6</v>
      </c>
      <c r="AE7" s="65">
        <v>5454.14</v>
      </c>
    </row>
    <row r="8" spans="1:31">
      <c r="A8" s="65"/>
      <c r="B8" s="65"/>
      <c r="C8" s="65"/>
      <c r="D8" s="65" t="s">
        <v>132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24</v>
      </c>
      <c r="AD8" s="65"/>
      <c r="AE8" s="65"/>
    </row>
    <row r="9" spans="1:31">
      <c r="A9" s="65"/>
      <c r="B9" s="65"/>
      <c r="C9" s="65"/>
      <c r="D9" s="65" t="s">
        <v>133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/>
      <c r="AE9" s="65"/>
    </row>
    <row r="10" spans="1:31">
      <c r="A10" s="65"/>
      <c r="B10" s="65"/>
      <c r="C10" s="65"/>
      <c r="D10" s="65" t="s">
        <v>134</v>
      </c>
      <c r="E10" s="65">
        <v>0.5</v>
      </c>
      <c r="F10" s="65">
        <v>0.5</v>
      </c>
      <c r="G10" s="65">
        <v>0.5</v>
      </c>
      <c r="H10" s="65">
        <v>0.5</v>
      </c>
      <c r="I10" s="65">
        <v>0.5</v>
      </c>
      <c r="J10" s="65">
        <v>0.5</v>
      </c>
      <c r="K10" s="65">
        <v>0.5</v>
      </c>
      <c r="L10" s="65">
        <v>0.5</v>
      </c>
      <c r="M10" s="65">
        <v>0.8</v>
      </c>
      <c r="N10" s="65">
        <v>0.8</v>
      </c>
      <c r="O10" s="65">
        <v>0.8</v>
      </c>
      <c r="P10" s="65">
        <v>0.8</v>
      </c>
      <c r="Q10" s="65">
        <v>0.8</v>
      </c>
      <c r="R10" s="65">
        <v>0.8</v>
      </c>
      <c r="S10" s="65">
        <v>0.8</v>
      </c>
      <c r="T10" s="65">
        <v>0.8</v>
      </c>
      <c r="U10" s="65">
        <v>0.8</v>
      </c>
      <c r="V10" s="65">
        <v>0.8</v>
      </c>
      <c r="W10" s="65">
        <v>0.5</v>
      </c>
      <c r="X10" s="65">
        <v>0.5</v>
      </c>
      <c r="Y10" s="65">
        <v>0.5</v>
      </c>
      <c r="Z10" s="65">
        <v>0.5</v>
      </c>
      <c r="AA10" s="65">
        <v>0.5</v>
      </c>
      <c r="AB10" s="65">
        <v>0.5</v>
      </c>
      <c r="AC10" s="65">
        <v>15</v>
      </c>
      <c r="AD10" s="65"/>
      <c r="AE10" s="65"/>
    </row>
    <row r="11" spans="1:31">
      <c r="A11" s="65"/>
      <c r="B11" s="65"/>
      <c r="C11" s="65"/>
      <c r="D11" s="65" t="s">
        <v>135</v>
      </c>
      <c r="E11" s="65">
        <v>0.5</v>
      </c>
      <c r="F11" s="65">
        <v>0.5</v>
      </c>
      <c r="G11" s="65">
        <v>0.5</v>
      </c>
      <c r="H11" s="65">
        <v>0.5</v>
      </c>
      <c r="I11" s="65">
        <v>0.5</v>
      </c>
      <c r="J11" s="65">
        <v>0.5</v>
      </c>
      <c r="K11" s="65">
        <v>0.5</v>
      </c>
      <c r="L11" s="65">
        <v>0.5</v>
      </c>
      <c r="M11" s="65">
        <v>0.7</v>
      </c>
      <c r="N11" s="65">
        <v>0.7</v>
      </c>
      <c r="O11" s="65">
        <v>0.7</v>
      </c>
      <c r="P11" s="65">
        <v>0.7</v>
      </c>
      <c r="Q11" s="65">
        <v>0.7</v>
      </c>
      <c r="R11" s="65">
        <v>0.7</v>
      </c>
      <c r="S11" s="65">
        <v>0.7</v>
      </c>
      <c r="T11" s="65">
        <v>0.7</v>
      </c>
      <c r="U11" s="65">
        <v>0.5</v>
      </c>
      <c r="V11" s="65">
        <v>0.5</v>
      </c>
      <c r="W11" s="65">
        <v>0.5</v>
      </c>
      <c r="X11" s="65">
        <v>0.5</v>
      </c>
      <c r="Y11" s="65">
        <v>0.5</v>
      </c>
      <c r="Z11" s="65">
        <v>0.5</v>
      </c>
      <c r="AA11" s="65">
        <v>0.5</v>
      </c>
      <c r="AB11" s="65">
        <v>0.5</v>
      </c>
      <c r="AC11" s="65">
        <v>13.6</v>
      </c>
      <c r="AD11" s="65"/>
      <c r="AE11" s="65"/>
    </row>
    <row r="12" spans="1:31">
      <c r="A12" s="65" t="s">
        <v>99</v>
      </c>
      <c r="B12" s="65" t="s">
        <v>128</v>
      </c>
      <c r="C12" s="65" t="s">
        <v>126</v>
      </c>
      <c r="D12" s="65" t="s">
        <v>131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0.1</v>
      </c>
      <c r="M12" s="65">
        <v>0.5</v>
      </c>
      <c r="N12" s="65">
        <v>0.8</v>
      </c>
      <c r="O12" s="65">
        <v>0.8</v>
      </c>
      <c r="P12" s="65">
        <v>0.8</v>
      </c>
      <c r="Q12" s="65">
        <v>0.8</v>
      </c>
      <c r="R12" s="65">
        <v>0.8</v>
      </c>
      <c r="S12" s="65">
        <v>0.8</v>
      </c>
      <c r="T12" s="65">
        <v>0.8</v>
      </c>
      <c r="U12" s="65">
        <v>0.8</v>
      </c>
      <c r="V12" s="65">
        <v>0.5</v>
      </c>
      <c r="W12" s="65">
        <v>0.3</v>
      </c>
      <c r="X12" s="65">
        <v>0.3</v>
      </c>
      <c r="Y12" s="65">
        <v>0.2</v>
      </c>
      <c r="Z12" s="65">
        <v>0.2</v>
      </c>
      <c r="AA12" s="65">
        <v>0</v>
      </c>
      <c r="AB12" s="65">
        <v>0</v>
      </c>
      <c r="AC12" s="65">
        <v>8.5</v>
      </c>
      <c r="AD12" s="65">
        <v>46.7</v>
      </c>
      <c r="AE12" s="65">
        <v>2435.0700000000002</v>
      </c>
    </row>
    <row r="13" spans="1:31">
      <c r="A13" s="65"/>
      <c r="B13" s="65"/>
      <c r="C13" s="65"/>
      <c r="D13" s="65" t="s">
        <v>132</v>
      </c>
      <c r="E13" s="65">
        <v>1</v>
      </c>
      <c r="F13" s="65">
        <v>1</v>
      </c>
      <c r="G13" s="65">
        <v>1</v>
      </c>
      <c r="H13" s="65">
        <v>1</v>
      </c>
      <c r="I13" s="65">
        <v>1</v>
      </c>
      <c r="J13" s="65">
        <v>1</v>
      </c>
      <c r="K13" s="65">
        <v>1</v>
      </c>
      <c r="L13" s="65">
        <v>1</v>
      </c>
      <c r="M13" s="65">
        <v>1</v>
      </c>
      <c r="N13" s="65">
        <v>1</v>
      </c>
      <c r="O13" s="65">
        <v>1</v>
      </c>
      <c r="P13" s="65">
        <v>1</v>
      </c>
      <c r="Q13" s="65">
        <v>1</v>
      </c>
      <c r="R13" s="65">
        <v>1</v>
      </c>
      <c r="S13" s="65">
        <v>1</v>
      </c>
      <c r="T13" s="65">
        <v>1</v>
      </c>
      <c r="U13" s="65">
        <v>1</v>
      </c>
      <c r="V13" s="65">
        <v>1</v>
      </c>
      <c r="W13" s="65">
        <v>1</v>
      </c>
      <c r="X13" s="65">
        <v>1</v>
      </c>
      <c r="Y13" s="65">
        <v>1</v>
      </c>
      <c r="Z13" s="65">
        <v>1</v>
      </c>
      <c r="AA13" s="65">
        <v>1</v>
      </c>
      <c r="AB13" s="65">
        <v>1</v>
      </c>
      <c r="AC13" s="65">
        <v>24</v>
      </c>
      <c r="AD13" s="65"/>
      <c r="AE13" s="65"/>
    </row>
    <row r="14" spans="1:31">
      <c r="A14" s="65"/>
      <c r="B14" s="65"/>
      <c r="C14" s="65"/>
      <c r="D14" s="65" t="s">
        <v>133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/>
      <c r="AE14" s="65"/>
    </row>
    <row r="15" spans="1:31">
      <c r="A15" s="65"/>
      <c r="B15" s="65"/>
      <c r="C15" s="65"/>
      <c r="D15" s="65" t="s">
        <v>134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0.1</v>
      </c>
      <c r="M15" s="65">
        <v>0.3</v>
      </c>
      <c r="N15" s="65">
        <v>0.4</v>
      </c>
      <c r="O15" s="65">
        <v>0.4</v>
      </c>
      <c r="P15" s="65">
        <v>0.4</v>
      </c>
      <c r="Q15" s="65">
        <v>0.4</v>
      </c>
      <c r="R15" s="65">
        <v>0.4</v>
      </c>
      <c r="S15" s="65">
        <v>0.4</v>
      </c>
      <c r="T15" s="65">
        <v>0.4</v>
      </c>
      <c r="U15" s="65">
        <v>0.4</v>
      </c>
      <c r="V15" s="65">
        <v>0.1</v>
      </c>
      <c r="W15" s="65">
        <v>0.1</v>
      </c>
      <c r="X15" s="65">
        <v>0</v>
      </c>
      <c r="Y15" s="65">
        <v>0</v>
      </c>
      <c r="Z15" s="65">
        <v>0</v>
      </c>
      <c r="AA15" s="65">
        <v>0</v>
      </c>
      <c r="AB15" s="65">
        <v>0</v>
      </c>
      <c r="AC15" s="65">
        <v>3.8</v>
      </c>
      <c r="AD15" s="65"/>
      <c r="AE15" s="65"/>
    </row>
    <row r="16" spans="1:31">
      <c r="A16" s="65"/>
      <c r="B16" s="65"/>
      <c r="C16" s="65"/>
      <c r="D16" s="65" t="s">
        <v>135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0.05</v>
      </c>
      <c r="N16" s="65">
        <v>0.05</v>
      </c>
      <c r="O16" s="65">
        <v>0.05</v>
      </c>
      <c r="P16" s="65">
        <v>0.05</v>
      </c>
      <c r="Q16" s="65">
        <v>0.05</v>
      </c>
      <c r="R16" s="65">
        <v>0.05</v>
      </c>
      <c r="S16" s="65">
        <v>0.05</v>
      </c>
      <c r="T16" s="65">
        <v>0.05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0.4</v>
      </c>
      <c r="AD16" s="65"/>
      <c r="AE16" s="65"/>
    </row>
    <row r="17" spans="1:31">
      <c r="A17" s="65" t="s">
        <v>137</v>
      </c>
      <c r="B17" s="65" t="s">
        <v>128</v>
      </c>
      <c r="C17" s="65" t="s">
        <v>126</v>
      </c>
      <c r="D17" s="65" t="s">
        <v>131</v>
      </c>
      <c r="E17" s="65">
        <v>0.4</v>
      </c>
      <c r="F17" s="65">
        <v>0.4</v>
      </c>
      <c r="G17" s="65">
        <v>0.4</v>
      </c>
      <c r="H17" s="65">
        <v>0.4</v>
      </c>
      <c r="I17" s="65">
        <v>0.4</v>
      </c>
      <c r="J17" s="65">
        <v>0.4</v>
      </c>
      <c r="K17" s="65">
        <v>0.4</v>
      </c>
      <c r="L17" s="65">
        <v>0.5</v>
      </c>
      <c r="M17" s="65">
        <v>0.6</v>
      </c>
      <c r="N17" s="65">
        <v>0.8</v>
      </c>
      <c r="O17" s="65">
        <v>0.8</v>
      </c>
      <c r="P17" s="65">
        <v>0.8</v>
      </c>
      <c r="Q17" s="65">
        <v>0.8</v>
      </c>
      <c r="R17" s="65">
        <v>0.8</v>
      </c>
      <c r="S17" s="65">
        <v>0.8</v>
      </c>
      <c r="T17" s="65">
        <v>0.8</v>
      </c>
      <c r="U17" s="65">
        <v>0.8</v>
      </c>
      <c r="V17" s="65">
        <v>0.6</v>
      </c>
      <c r="W17" s="65">
        <v>0.5</v>
      </c>
      <c r="X17" s="65">
        <v>0.5</v>
      </c>
      <c r="Y17" s="65">
        <v>0.4</v>
      </c>
      <c r="Z17" s="65">
        <v>0.4</v>
      </c>
      <c r="AA17" s="65">
        <v>0.4</v>
      </c>
      <c r="AB17" s="65">
        <v>0.4</v>
      </c>
      <c r="AC17" s="65">
        <v>13.5</v>
      </c>
      <c r="AD17" s="65">
        <v>90.4</v>
      </c>
      <c r="AE17" s="65">
        <v>4713.71</v>
      </c>
    </row>
    <row r="18" spans="1:31">
      <c r="A18" s="65"/>
      <c r="B18" s="65"/>
      <c r="C18" s="65"/>
      <c r="D18" s="65" t="s">
        <v>132</v>
      </c>
      <c r="E18" s="65">
        <v>1</v>
      </c>
      <c r="F18" s="65">
        <v>1</v>
      </c>
      <c r="G18" s="65">
        <v>1</v>
      </c>
      <c r="H18" s="65">
        <v>1</v>
      </c>
      <c r="I18" s="65">
        <v>1</v>
      </c>
      <c r="J18" s="65">
        <v>1</v>
      </c>
      <c r="K18" s="65">
        <v>1</v>
      </c>
      <c r="L18" s="65">
        <v>1</v>
      </c>
      <c r="M18" s="65">
        <v>1</v>
      </c>
      <c r="N18" s="65">
        <v>1</v>
      </c>
      <c r="O18" s="65">
        <v>1</v>
      </c>
      <c r="P18" s="65">
        <v>1</v>
      </c>
      <c r="Q18" s="65">
        <v>1</v>
      </c>
      <c r="R18" s="65">
        <v>1</v>
      </c>
      <c r="S18" s="65">
        <v>1</v>
      </c>
      <c r="T18" s="65">
        <v>1</v>
      </c>
      <c r="U18" s="65">
        <v>1</v>
      </c>
      <c r="V18" s="65">
        <v>1</v>
      </c>
      <c r="W18" s="65">
        <v>1</v>
      </c>
      <c r="X18" s="65">
        <v>1</v>
      </c>
      <c r="Y18" s="65">
        <v>1</v>
      </c>
      <c r="Z18" s="65">
        <v>1</v>
      </c>
      <c r="AA18" s="65">
        <v>1</v>
      </c>
      <c r="AB18" s="65">
        <v>1</v>
      </c>
      <c r="AC18" s="65">
        <v>24</v>
      </c>
      <c r="AD18" s="65"/>
      <c r="AE18" s="65"/>
    </row>
    <row r="19" spans="1:31">
      <c r="A19" s="65"/>
      <c r="B19" s="65"/>
      <c r="C19" s="65"/>
      <c r="D19" s="65" t="s">
        <v>133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/>
      <c r="AE19" s="65"/>
    </row>
    <row r="20" spans="1:31">
      <c r="A20" s="65"/>
      <c r="B20" s="65"/>
      <c r="C20" s="65"/>
      <c r="D20" s="65" t="s">
        <v>134</v>
      </c>
      <c r="E20" s="65">
        <v>0.4</v>
      </c>
      <c r="F20" s="65">
        <v>0.4</v>
      </c>
      <c r="G20" s="65">
        <v>0.4</v>
      </c>
      <c r="H20" s="65">
        <v>0.4</v>
      </c>
      <c r="I20" s="65">
        <v>0.4</v>
      </c>
      <c r="J20" s="65">
        <v>0.4</v>
      </c>
      <c r="K20" s="65">
        <v>0.4</v>
      </c>
      <c r="L20" s="65">
        <v>0.5</v>
      </c>
      <c r="M20" s="65">
        <v>0.6</v>
      </c>
      <c r="N20" s="65">
        <v>0.6</v>
      </c>
      <c r="O20" s="65">
        <v>0.6</v>
      </c>
      <c r="P20" s="65">
        <v>0.6</v>
      </c>
      <c r="Q20" s="65">
        <v>0.6</v>
      </c>
      <c r="R20" s="65">
        <v>0.6</v>
      </c>
      <c r="S20" s="65">
        <v>0.6</v>
      </c>
      <c r="T20" s="65">
        <v>0.6</v>
      </c>
      <c r="U20" s="65">
        <v>0.6</v>
      </c>
      <c r="V20" s="65">
        <v>0.5</v>
      </c>
      <c r="W20" s="65">
        <v>0.5</v>
      </c>
      <c r="X20" s="65">
        <v>0.4</v>
      </c>
      <c r="Y20" s="65">
        <v>0.4</v>
      </c>
      <c r="Z20" s="65">
        <v>0.4</v>
      </c>
      <c r="AA20" s="65">
        <v>0.4</v>
      </c>
      <c r="AB20" s="65">
        <v>0.4</v>
      </c>
      <c r="AC20" s="65">
        <v>11.7</v>
      </c>
      <c r="AD20" s="65"/>
      <c r="AE20" s="65"/>
    </row>
    <row r="21" spans="1:31">
      <c r="A21" s="65"/>
      <c r="B21" s="65"/>
      <c r="C21" s="65"/>
      <c r="D21" s="65" t="s">
        <v>135</v>
      </c>
      <c r="E21" s="65">
        <v>0.4</v>
      </c>
      <c r="F21" s="65">
        <v>0.4</v>
      </c>
      <c r="G21" s="65">
        <v>0.4</v>
      </c>
      <c r="H21" s="65">
        <v>0.4</v>
      </c>
      <c r="I21" s="65">
        <v>0.4</v>
      </c>
      <c r="J21" s="65">
        <v>0.4</v>
      </c>
      <c r="K21" s="65">
        <v>0.4</v>
      </c>
      <c r="L21" s="65">
        <v>0.4</v>
      </c>
      <c r="M21" s="65">
        <v>0.6</v>
      </c>
      <c r="N21" s="65">
        <v>0.6</v>
      </c>
      <c r="O21" s="65">
        <v>0.6</v>
      </c>
      <c r="P21" s="65">
        <v>0.6</v>
      </c>
      <c r="Q21" s="65">
        <v>0.6</v>
      </c>
      <c r="R21" s="65">
        <v>0.6</v>
      </c>
      <c r="S21" s="65">
        <v>0.6</v>
      </c>
      <c r="T21" s="65">
        <v>0.6</v>
      </c>
      <c r="U21" s="65">
        <v>0.4</v>
      </c>
      <c r="V21" s="65">
        <v>0.4</v>
      </c>
      <c r="W21" s="65">
        <v>0.4</v>
      </c>
      <c r="X21" s="65">
        <v>0.4</v>
      </c>
      <c r="Y21" s="65">
        <v>0.4</v>
      </c>
      <c r="Z21" s="65">
        <v>0.4</v>
      </c>
      <c r="AA21" s="65">
        <v>0.4</v>
      </c>
      <c r="AB21" s="65">
        <v>0.4</v>
      </c>
      <c r="AC21" s="65">
        <v>11.2</v>
      </c>
      <c r="AD21" s="65"/>
      <c r="AE21" s="65"/>
    </row>
    <row r="22" spans="1:31">
      <c r="A22" s="65" t="s">
        <v>100</v>
      </c>
      <c r="B22" s="65" t="s">
        <v>128</v>
      </c>
      <c r="C22" s="65" t="s">
        <v>126</v>
      </c>
      <c r="D22" s="65" t="s">
        <v>131</v>
      </c>
      <c r="E22" s="65">
        <v>0.4</v>
      </c>
      <c r="F22" s="65">
        <v>0.4</v>
      </c>
      <c r="G22" s="65">
        <v>0.4</v>
      </c>
      <c r="H22" s="65">
        <v>0.4</v>
      </c>
      <c r="I22" s="65">
        <v>0.4</v>
      </c>
      <c r="J22" s="65">
        <v>0.4</v>
      </c>
      <c r="K22" s="65">
        <v>0.4</v>
      </c>
      <c r="L22" s="65">
        <v>0.7</v>
      </c>
      <c r="M22" s="65">
        <v>0.9</v>
      </c>
      <c r="N22" s="65">
        <v>0.9</v>
      </c>
      <c r="O22" s="65">
        <v>0.9</v>
      </c>
      <c r="P22" s="65">
        <v>0.9</v>
      </c>
      <c r="Q22" s="65">
        <v>0.9</v>
      </c>
      <c r="R22" s="65">
        <v>0.9</v>
      </c>
      <c r="S22" s="65">
        <v>0.9</v>
      </c>
      <c r="T22" s="65">
        <v>0.9</v>
      </c>
      <c r="U22" s="65">
        <v>0.6</v>
      </c>
      <c r="V22" s="65">
        <v>0.6</v>
      </c>
      <c r="W22" s="65">
        <v>0.6</v>
      </c>
      <c r="X22" s="65">
        <v>0.6</v>
      </c>
      <c r="Y22" s="65">
        <v>0.6</v>
      </c>
      <c r="Z22" s="65">
        <v>0.6</v>
      </c>
      <c r="AA22" s="65">
        <v>0.6</v>
      </c>
      <c r="AB22" s="65">
        <v>0.4</v>
      </c>
      <c r="AC22" s="65">
        <v>15.3</v>
      </c>
      <c r="AD22" s="65">
        <v>96.7</v>
      </c>
      <c r="AE22" s="65">
        <v>5042.21</v>
      </c>
    </row>
    <row r="23" spans="1:31">
      <c r="A23" s="65"/>
      <c r="B23" s="65"/>
      <c r="C23" s="65"/>
      <c r="D23" s="65" t="s">
        <v>132</v>
      </c>
      <c r="E23" s="65">
        <v>1</v>
      </c>
      <c r="F23" s="65">
        <v>1</v>
      </c>
      <c r="G23" s="65">
        <v>1</v>
      </c>
      <c r="H23" s="65">
        <v>1</v>
      </c>
      <c r="I23" s="65">
        <v>1</v>
      </c>
      <c r="J23" s="65">
        <v>1</v>
      </c>
      <c r="K23" s="65">
        <v>1</v>
      </c>
      <c r="L23" s="65">
        <v>1</v>
      </c>
      <c r="M23" s="65">
        <v>1</v>
      </c>
      <c r="N23" s="65">
        <v>1</v>
      </c>
      <c r="O23" s="65">
        <v>1</v>
      </c>
      <c r="P23" s="65">
        <v>1</v>
      </c>
      <c r="Q23" s="65">
        <v>1</v>
      </c>
      <c r="R23" s="65">
        <v>1</v>
      </c>
      <c r="S23" s="65">
        <v>1</v>
      </c>
      <c r="T23" s="65">
        <v>1</v>
      </c>
      <c r="U23" s="65">
        <v>1</v>
      </c>
      <c r="V23" s="65">
        <v>1</v>
      </c>
      <c r="W23" s="65">
        <v>1</v>
      </c>
      <c r="X23" s="65">
        <v>1</v>
      </c>
      <c r="Y23" s="65">
        <v>1</v>
      </c>
      <c r="Z23" s="65">
        <v>1</v>
      </c>
      <c r="AA23" s="65">
        <v>1</v>
      </c>
      <c r="AB23" s="65">
        <v>1</v>
      </c>
      <c r="AC23" s="65">
        <v>24</v>
      </c>
      <c r="AD23" s="65"/>
      <c r="AE23" s="65"/>
    </row>
    <row r="24" spans="1:31">
      <c r="A24" s="65"/>
      <c r="B24" s="65"/>
      <c r="C24" s="65"/>
      <c r="D24" s="65" t="s">
        <v>133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/>
      <c r="AE24" s="65"/>
    </row>
    <row r="25" spans="1:31">
      <c r="A25" s="65"/>
      <c r="B25" s="65"/>
      <c r="C25" s="65"/>
      <c r="D25" s="65" t="s">
        <v>134</v>
      </c>
      <c r="E25" s="65">
        <v>0.4</v>
      </c>
      <c r="F25" s="65">
        <v>0.4</v>
      </c>
      <c r="G25" s="65">
        <v>0.4</v>
      </c>
      <c r="H25" s="65">
        <v>0.4</v>
      </c>
      <c r="I25" s="65">
        <v>0.4</v>
      </c>
      <c r="J25" s="65">
        <v>0.4</v>
      </c>
      <c r="K25" s="65">
        <v>0.4</v>
      </c>
      <c r="L25" s="65">
        <v>0.5</v>
      </c>
      <c r="M25" s="65">
        <v>0.65</v>
      </c>
      <c r="N25" s="65">
        <v>0.65</v>
      </c>
      <c r="O25" s="65">
        <v>0.65</v>
      </c>
      <c r="P25" s="65">
        <v>0.65</v>
      </c>
      <c r="Q25" s="65">
        <v>0.65</v>
      </c>
      <c r="R25" s="65">
        <v>0.65</v>
      </c>
      <c r="S25" s="65">
        <v>0.65</v>
      </c>
      <c r="T25" s="65">
        <v>0.65</v>
      </c>
      <c r="U25" s="65">
        <v>0.65</v>
      </c>
      <c r="V25" s="65">
        <v>0.65</v>
      </c>
      <c r="W25" s="65">
        <v>0.4</v>
      </c>
      <c r="X25" s="65">
        <v>0.4</v>
      </c>
      <c r="Y25" s="65">
        <v>0.4</v>
      </c>
      <c r="Z25" s="65">
        <v>0.4</v>
      </c>
      <c r="AA25" s="65">
        <v>0.4</v>
      </c>
      <c r="AB25" s="65">
        <v>0.4</v>
      </c>
      <c r="AC25" s="65">
        <v>12.2</v>
      </c>
      <c r="AD25" s="65"/>
      <c r="AE25" s="65"/>
    </row>
    <row r="26" spans="1:31">
      <c r="A26" s="65"/>
      <c r="B26" s="65"/>
      <c r="C26" s="65"/>
      <c r="D26" s="65" t="s">
        <v>135</v>
      </c>
      <c r="E26" s="65">
        <v>0.3</v>
      </c>
      <c r="F26" s="65">
        <v>0.3</v>
      </c>
      <c r="G26" s="65">
        <v>0.3</v>
      </c>
      <c r="H26" s="65">
        <v>0.3</v>
      </c>
      <c r="I26" s="65">
        <v>0.3</v>
      </c>
      <c r="J26" s="65">
        <v>0.3</v>
      </c>
      <c r="K26" s="65">
        <v>0.3</v>
      </c>
      <c r="L26" s="65">
        <v>0.3</v>
      </c>
      <c r="M26" s="65">
        <v>0.4</v>
      </c>
      <c r="N26" s="65">
        <v>0.4</v>
      </c>
      <c r="O26" s="65">
        <v>0.4</v>
      </c>
      <c r="P26" s="65">
        <v>0.4</v>
      </c>
      <c r="Q26" s="65">
        <v>0.4</v>
      </c>
      <c r="R26" s="65">
        <v>0.4</v>
      </c>
      <c r="S26" s="65">
        <v>0.4</v>
      </c>
      <c r="T26" s="65">
        <v>0.4</v>
      </c>
      <c r="U26" s="65">
        <v>0.3</v>
      </c>
      <c r="V26" s="65">
        <v>0.3</v>
      </c>
      <c r="W26" s="65">
        <v>0.3</v>
      </c>
      <c r="X26" s="65">
        <v>0.3</v>
      </c>
      <c r="Y26" s="65">
        <v>0.3</v>
      </c>
      <c r="Z26" s="65">
        <v>0.3</v>
      </c>
      <c r="AA26" s="65">
        <v>0.3</v>
      </c>
      <c r="AB26" s="65">
        <v>0.3</v>
      </c>
      <c r="AC26" s="65">
        <v>8</v>
      </c>
      <c r="AD26" s="65"/>
      <c r="AE26" s="65"/>
    </row>
    <row r="27" spans="1:31">
      <c r="A27" s="65" t="s">
        <v>138</v>
      </c>
      <c r="B27" s="65" t="s">
        <v>128</v>
      </c>
      <c r="C27" s="65" t="s">
        <v>126</v>
      </c>
      <c r="D27" s="65" t="s">
        <v>131</v>
      </c>
      <c r="E27" s="65">
        <v>0.4</v>
      </c>
      <c r="F27" s="65">
        <v>0.4</v>
      </c>
      <c r="G27" s="65">
        <v>0.4</v>
      </c>
      <c r="H27" s="65">
        <v>0.4</v>
      </c>
      <c r="I27" s="65">
        <v>0.4</v>
      </c>
      <c r="J27" s="65">
        <v>0.4</v>
      </c>
      <c r="K27" s="65">
        <v>0.4</v>
      </c>
      <c r="L27" s="65">
        <v>0.7</v>
      </c>
      <c r="M27" s="65">
        <v>0.9</v>
      </c>
      <c r="N27" s="65">
        <v>0.9</v>
      </c>
      <c r="O27" s="65">
        <v>0.9</v>
      </c>
      <c r="P27" s="65">
        <v>0.9</v>
      </c>
      <c r="Q27" s="65">
        <v>0.9</v>
      </c>
      <c r="R27" s="65">
        <v>0.9</v>
      </c>
      <c r="S27" s="65">
        <v>0.9</v>
      </c>
      <c r="T27" s="65">
        <v>0.9</v>
      </c>
      <c r="U27" s="65">
        <v>0.6</v>
      </c>
      <c r="V27" s="65">
        <v>0.6</v>
      </c>
      <c r="W27" s="65">
        <v>0.6</v>
      </c>
      <c r="X27" s="65">
        <v>0.6</v>
      </c>
      <c r="Y27" s="65">
        <v>0.6</v>
      </c>
      <c r="Z27" s="65">
        <v>0.6</v>
      </c>
      <c r="AA27" s="65">
        <v>0.6</v>
      </c>
      <c r="AB27" s="65">
        <v>0.4</v>
      </c>
      <c r="AC27" s="65">
        <v>15.3</v>
      </c>
      <c r="AD27" s="65">
        <v>99.9</v>
      </c>
      <c r="AE27" s="65">
        <v>5209.07</v>
      </c>
    </row>
    <row r="28" spans="1:31">
      <c r="A28" s="65"/>
      <c r="B28" s="65"/>
      <c r="C28" s="65"/>
      <c r="D28" s="65" t="s">
        <v>132</v>
      </c>
      <c r="E28" s="65">
        <v>1</v>
      </c>
      <c r="F28" s="65">
        <v>1</v>
      </c>
      <c r="G28" s="65">
        <v>1</v>
      </c>
      <c r="H28" s="65">
        <v>1</v>
      </c>
      <c r="I28" s="65">
        <v>1</v>
      </c>
      <c r="J28" s="65">
        <v>1</v>
      </c>
      <c r="K28" s="65">
        <v>1</v>
      </c>
      <c r="L28" s="65">
        <v>1</v>
      </c>
      <c r="M28" s="65">
        <v>1</v>
      </c>
      <c r="N28" s="65">
        <v>1</v>
      </c>
      <c r="O28" s="65">
        <v>1</v>
      </c>
      <c r="P28" s="65">
        <v>1</v>
      </c>
      <c r="Q28" s="65">
        <v>1</v>
      </c>
      <c r="R28" s="65">
        <v>1</v>
      </c>
      <c r="S28" s="65">
        <v>1</v>
      </c>
      <c r="T28" s="65">
        <v>1</v>
      </c>
      <c r="U28" s="65">
        <v>1</v>
      </c>
      <c r="V28" s="65">
        <v>1</v>
      </c>
      <c r="W28" s="65">
        <v>1</v>
      </c>
      <c r="X28" s="65">
        <v>1</v>
      </c>
      <c r="Y28" s="65">
        <v>1</v>
      </c>
      <c r="Z28" s="65">
        <v>1</v>
      </c>
      <c r="AA28" s="65">
        <v>1</v>
      </c>
      <c r="AB28" s="65">
        <v>1</v>
      </c>
      <c r="AC28" s="65">
        <v>24</v>
      </c>
      <c r="AD28" s="65"/>
      <c r="AE28" s="65"/>
    </row>
    <row r="29" spans="1:31">
      <c r="A29" s="65"/>
      <c r="B29" s="65"/>
      <c r="C29" s="65"/>
      <c r="D29" s="65" t="s">
        <v>133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/>
      <c r="AE29" s="65"/>
    </row>
    <row r="30" spans="1:31">
      <c r="A30" s="65"/>
      <c r="B30" s="65"/>
      <c r="C30" s="65"/>
      <c r="D30" s="65" t="s">
        <v>134</v>
      </c>
      <c r="E30" s="65">
        <v>0.4</v>
      </c>
      <c r="F30" s="65">
        <v>0.4</v>
      </c>
      <c r="G30" s="65">
        <v>0.4</v>
      </c>
      <c r="H30" s="65">
        <v>0.4</v>
      </c>
      <c r="I30" s="65">
        <v>0.4</v>
      </c>
      <c r="J30" s="65">
        <v>0.4</v>
      </c>
      <c r="K30" s="65">
        <v>0.4</v>
      </c>
      <c r="L30" s="65">
        <v>0.5</v>
      </c>
      <c r="M30" s="65">
        <v>0.65</v>
      </c>
      <c r="N30" s="65">
        <v>0.65</v>
      </c>
      <c r="O30" s="65">
        <v>0.65</v>
      </c>
      <c r="P30" s="65">
        <v>0.65</v>
      </c>
      <c r="Q30" s="65">
        <v>0.65</v>
      </c>
      <c r="R30" s="65">
        <v>0.65</v>
      </c>
      <c r="S30" s="65">
        <v>0.65</v>
      </c>
      <c r="T30" s="65">
        <v>0.65</v>
      </c>
      <c r="U30" s="65">
        <v>0.65</v>
      </c>
      <c r="V30" s="65">
        <v>0.65</v>
      </c>
      <c r="W30" s="65">
        <v>0.4</v>
      </c>
      <c r="X30" s="65">
        <v>0.4</v>
      </c>
      <c r="Y30" s="65">
        <v>0.4</v>
      </c>
      <c r="Z30" s="65">
        <v>0.4</v>
      </c>
      <c r="AA30" s="65">
        <v>0.4</v>
      </c>
      <c r="AB30" s="65">
        <v>0.4</v>
      </c>
      <c r="AC30" s="65">
        <v>12.2</v>
      </c>
      <c r="AD30" s="65"/>
      <c r="AE30" s="65"/>
    </row>
    <row r="31" spans="1:31">
      <c r="A31" s="65"/>
      <c r="B31" s="65"/>
      <c r="C31" s="65"/>
      <c r="D31" s="65" t="s">
        <v>135</v>
      </c>
      <c r="E31" s="65">
        <v>0.4</v>
      </c>
      <c r="F31" s="65">
        <v>0.4</v>
      </c>
      <c r="G31" s="65">
        <v>0.4</v>
      </c>
      <c r="H31" s="65">
        <v>0.4</v>
      </c>
      <c r="I31" s="65">
        <v>0.4</v>
      </c>
      <c r="J31" s="65">
        <v>0.4</v>
      </c>
      <c r="K31" s="65">
        <v>0.4</v>
      </c>
      <c r="L31" s="65">
        <v>0.4</v>
      </c>
      <c r="M31" s="65">
        <v>0.6</v>
      </c>
      <c r="N31" s="65">
        <v>0.6</v>
      </c>
      <c r="O31" s="65">
        <v>0.6</v>
      </c>
      <c r="P31" s="65">
        <v>0.6</v>
      </c>
      <c r="Q31" s="65">
        <v>0.6</v>
      </c>
      <c r="R31" s="65">
        <v>0.6</v>
      </c>
      <c r="S31" s="65">
        <v>0.6</v>
      </c>
      <c r="T31" s="65">
        <v>0.6</v>
      </c>
      <c r="U31" s="65">
        <v>0.4</v>
      </c>
      <c r="V31" s="65">
        <v>0.4</v>
      </c>
      <c r="W31" s="65">
        <v>0.4</v>
      </c>
      <c r="X31" s="65">
        <v>0.4</v>
      </c>
      <c r="Y31" s="65">
        <v>0.4</v>
      </c>
      <c r="Z31" s="65">
        <v>0.4</v>
      </c>
      <c r="AA31" s="65">
        <v>0.4</v>
      </c>
      <c r="AB31" s="65">
        <v>0.4</v>
      </c>
      <c r="AC31" s="65">
        <v>11.2</v>
      </c>
      <c r="AD31" s="65"/>
      <c r="AE31" s="65"/>
    </row>
    <row r="32" spans="1:31">
      <c r="A32" s="65" t="s">
        <v>3</v>
      </c>
      <c r="B32" s="65" t="s">
        <v>128</v>
      </c>
      <c r="C32" s="65" t="s">
        <v>126</v>
      </c>
      <c r="D32" s="65" t="s">
        <v>4</v>
      </c>
      <c r="E32" s="65">
        <v>0.1</v>
      </c>
      <c r="F32" s="65">
        <v>0.1</v>
      </c>
      <c r="G32" s="65">
        <v>0.1</v>
      </c>
      <c r="H32" s="65">
        <v>0.1</v>
      </c>
      <c r="I32" s="65">
        <v>0.1</v>
      </c>
      <c r="J32" s="65">
        <v>0.1</v>
      </c>
      <c r="K32" s="65">
        <v>0.25</v>
      </c>
      <c r="L32" s="65">
        <v>0.3</v>
      </c>
      <c r="M32" s="65">
        <v>0.3</v>
      </c>
      <c r="N32" s="65">
        <v>0.3</v>
      </c>
      <c r="O32" s="65">
        <v>0.3</v>
      </c>
      <c r="P32" s="65">
        <v>0.3</v>
      </c>
      <c r="Q32" s="65">
        <v>0.3</v>
      </c>
      <c r="R32" s="65">
        <v>0.3</v>
      </c>
      <c r="S32" s="65">
        <v>0.3</v>
      </c>
      <c r="T32" s="65">
        <v>0.3</v>
      </c>
      <c r="U32" s="65">
        <v>0.3</v>
      </c>
      <c r="V32" s="65">
        <v>0.3</v>
      </c>
      <c r="W32" s="65">
        <v>0.3</v>
      </c>
      <c r="X32" s="65">
        <v>0.3</v>
      </c>
      <c r="Y32" s="65">
        <v>0.3</v>
      </c>
      <c r="Z32" s="65">
        <v>0.3</v>
      </c>
      <c r="AA32" s="65">
        <v>0.3</v>
      </c>
      <c r="AB32" s="65">
        <v>0.3</v>
      </c>
      <c r="AC32" s="65">
        <v>5.95</v>
      </c>
      <c r="AD32" s="65">
        <v>23.8</v>
      </c>
      <c r="AE32" s="65">
        <v>1241</v>
      </c>
    </row>
    <row r="33" spans="1:31">
      <c r="A33" s="65"/>
      <c r="B33" s="65"/>
      <c r="C33" s="65"/>
      <c r="D33" s="65" t="s">
        <v>134</v>
      </c>
      <c r="E33" s="65">
        <v>0.1</v>
      </c>
      <c r="F33" s="65">
        <v>0.1</v>
      </c>
      <c r="G33" s="65">
        <v>0.1</v>
      </c>
      <c r="H33" s="65">
        <v>0.1</v>
      </c>
      <c r="I33" s="65">
        <v>0.1</v>
      </c>
      <c r="J33" s="65">
        <v>0.1</v>
      </c>
      <c r="K33" s="65">
        <v>0.25</v>
      </c>
      <c r="L33" s="65">
        <v>0.3</v>
      </c>
      <c r="M33" s="65">
        <v>0.3</v>
      </c>
      <c r="N33" s="65">
        <v>0.3</v>
      </c>
      <c r="O33" s="65">
        <v>0.3</v>
      </c>
      <c r="P33" s="65">
        <v>0.3</v>
      </c>
      <c r="Q33" s="65">
        <v>0.3</v>
      </c>
      <c r="R33" s="65">
        <v>0.3</v>
      </c>
      <c r="S33" s="65">
        <v>0.3</v>
      </c>
      <c r="T33" s="65">
        <v>0.3</v>
      </c>
      <c r="U33" s="65">
        <v>0.3</v>
      </c>
      <c r="V33" s="65">
        <v>0.3</v>
      </c>
      <c r="W33" s="65">
        <v>0.3</v>
      </c>
      <c r="X33" s="65">
        <v>0.3</v>
      </c>
      <c r="Y33" s="65">
        <v>0.3</v>
      </c>
      <c r="Z33" s="65">
        <v>0.3</v>
      </c>
      <c r="AA33" s="65">
        <v>0.3</v>
      </c>
      <c r="AB33" s="65">
        <v>0.3</v>
      </c>
      <c r="AC33" s="65">
        <v>5.95</v>
      </c>
      <c r="AD33" s="65"/>
      <c r="AE33" s="65"/>
    </row>
    <row r="34" spans="1:31">
      <c r="A34" s="65"/>
      <c r="B34" s="65"/>
      <c r="C34" s="65"/>
      <c r="D34" s="65" t="s">
        <v>132</v>
      </c>
      <c r="E34" s="65">
        <v>0.3</v>
      </c>
      <c r="F34" s="65">
        <v>0.3</v>
      </c>
      <c r="G34" s="65">
        <v>0.3</v>
      </c>
      <c r="H34" s="65">
        <v>0.3</v>
      </c>
      <c r="I34" s="65">
        <v>0.3</v>
      </c>
      <c r="J34" s="65">
        <v>0.3</v>
      </c>
      <c r="K34" s="65">
        <v>0.3</v>
      </c>
      <c r="L34" s="65">
        <v>0.3</v>
      </c>
      <c r="M34" s="65">
        <v>0.3</v>
      </c>
      <c r="N34" s="65">
        <v>0.3</v>
      </c>
      <c r="O34" s="65">
        <v>0.3</v>
      </c>
      <c r="P34" s="65">
        <v>0.3</v>
      </c>
      <c r="Q34" s="65">
        <v>0.3</v>
      </c>
      <c r="R34" s="65">
        <v>0.3</v>
      </c>
      <c r="S34" s="65">
        <v>0.3</v>
      </c>
      <c r="T34" s="65">
        <v>0.3</v>
      </c>
      <c r="U34" s="65">
        <v>0.3</v>
      </c>
      <c r="V34" s="65">
        <v>0.3</v>
      </c>
      <c r="W34" s="65">
        <v>0.3</v>
      </c>
      <c r="X34" s="65">
        <v>0.3</v>
      </c>
      <c r="Y34" s="65">
        <v>0.3</v>
      </c>
      <c r="Z34" s="65">
        <v>0.3</v>
      </c>
      <c r="AA34" s="65">
        <v>0.3</v>
      </c>
      <c r="AB34" s="65">
        <v>0.3</v>
      </c>
      <c r="AC34" s="65">
        <v>7.2</v>
      </c>
      <c r="AD34" s="65"/>
      <c r="AE34" s="65"/>
    </row>
    <row r="35" spans="1:31">
      <c r="A35" s="65"/>
      <c r="B35" s="65"/>
      <c r="C35" s="65"/>
      <c r="D35" s="65" t="s">
        <v>133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/>
      <c r="AE35" s="65"/>
    </row>
    <row r="36" spans="1:31">
      <c r="A36" s="65"/>
      <c r="B36" s="65"/>
      <c r="C36" s="65"/>
      <c r="D36" s="65" t="s">
        <v>135</v>
      </c>
      <c r="E36" s="65">
        <v>0.1</v>
      </c>
      <c r="F36" s="65">
        <v>0.1</v>
      </c>
      <c r="G36" s="65">
        <v>0.1</v>
      </c>
      <c r="H36" s="65">
        <v>0.1</v>
      </c>
      <c r="I36" s="65">
        <v>0.1</v>
      </c>
      <c r="J36" s="65">
        <v>0.1</v>
      </c>
      <c r="K36" s="65">
        <v>0.25</v>
      </c>
      <c r="L36" s="65">
        <v>0.3</v>
      </c>
      <c r="M36" s="65">
        <v>0.3</v>
      </c>
      <c r="N36" s="65">
        <v>0.3</v>
      </c>
      <c r="O36" s="65">
        <v>0.3</v>
      </c>
      <c r="P36" s="65">
        <v>0.3</v>
      </c>
      <c r="Q36" s="65">
        <v>0.3</v>
      </c>
      <c r="R36" s="65">
        <v>0.3</v>
      </c>
      <c r="S36" s="65">
        <v>0.3</v>
      </c>
      <c r="T36" s="65">
        <v>0.3</v>
      </c>
      <c r="U36" s="65">
        <v>0.3</v>
      </c>
      <c r="V36" s="65">
        <v>0.3</v>
      </c>
      <c r="W36" s="65">
        <v>0.3</v>
      </c>
      <c r="X36" s="65">
        <v>0.3</v>
      </c>
      <c r="Y36" s="65">
        <v>0.3</v>
      </c>
      <c r="Z36" s="65">
        <v>0.3</v>
      </c>
      <c r="AA36" s="65">
        <v>0.3</v>
      </c>
      <c r="AB36" s="65">
        <v>0.3</v>
      </c>
      <c r="AC36" s="65">
        <v>5.95</v>
      </c>
      <c r="AD36" s="65"/>
      <c r="AE36" s="65"/>
    </row>
    <row r="37" spans="1:31">
      <c r="A37" s="65" t="s">
        <v>5</v>
      </c>
      <c r="B37" s="65" t="s">
        <v>128</v>
      </c>
      <c r="C37" s="65" t="s">
        <v>126</v>
      </c>
      <c r="D37" s="65" t="s">
        <v>6</v>
      </c>
      <c r="E37" s="65">
        <v>0.02</v>
      </c>
      <c r="F37" s="65">
        <v>0.02</v>
      </c>
      <c r="G37" s="65">
        <v>0.02</v>
      </c>
      <c r="H37" s="65">
        <v>0.02</v>
      </c>
      <c r="I37" s="65">
        <v>0.02</v>
      </c>
      <c r="J37" s="65">
        <v>0.05</v>
      </c>
      <c r="K37" s="65">
        <v>0.1</v>
      </c>
      <c r="L37" s="65">
        <v>0.15</v>
      </c>
      <c r="M37" s="65">
        <v>0.2</v>
      </c>
      <c r="N37" s="65">
        <v>0.15</v>
      </c>
      <c r="O37" s="65">
        <v>0.25</v>
      </c>
      <c r="P37" s="65">
        <v>0.25</v>
      </c>
      <c r="Q37" s="65">
        <v>0.25</v>
      </c>
      <c r="R37" s="65">
        <v>0.2</v>
      </c>
      <c r="S37" s="65">
        <v>0.15</v>
      </c>
      <c r="T37" s="65">
        <v>0.2</v>
      </c>
      <c r="U37" s="65">
        <v>0.3</v>
      </c>
      <c r="V37" s="65">
        <v>0.3</v>
      </c>
      <c r="W37" s="65">
        <v>0.3</v>
      </c>
      <c r="X37" s="65">
        <v>0.2</v>
      </c>
      <c r="Y37" s="65">
        <v>0.2</v>
      </c>
      <c r="Z37" s="65">
        <v>0.15</v>
      </c>
      <c r="AA37" s="65">
        <v>0.1</v>
      </c>
      <c r="AB37" s="65">
        <v>0.05</v>
      </c>
      <c r="AC37" s="65">
        <v>3.65</v>
      </c>
      <c r="AD37" s="65">
        <v>21.9</v>
      </c>
      <c r="AE37" s="65">
        <v>1141.93</v>
      </c>
    </row>
    <row r="38" spans="1:31">
      <c r="A38" s="65"/>
      <c r="B38" s="65"/>
      <c r="C38" s="65"/>
      <c r="D38" s="65" t="s">
        <v>132</v>
      </c>
      <c r="E38" s="65">
        <v>0.25</v>
      </c>
      <c r="F38" s="65">
        <v>0.25</v>
      </c>
      <c r="G38" s="65">
        <v>0.25</v>
      </c>
      <c r="H38" s="65">
        <v>0.25</v>
      </c>
      <c r="I38" s="65">
        <v>0.25</v>
      </c>
      <c r="J38" s="65">
        <v>0.25</v>
      </c>
      <c r="K38" s="65">
        <v>0.25</v>
      </c>
      <c r="L38" s="65">
        <v>0.25</v>
      </c>
      <c r="M38" s="65">
        <v>0.25</v>
      </c>
      <c r="N38" s="65">
        <v>0.25</v>
      </c>
      <c r="O38" s="65">
        <v>0.25</v>
      </c>
      <c r="P38" s="65">
        <v>0.25</v>
      </c>
      <c r="Q38" s="65">
        <v>0.25</v>
      </c>
      <c r="R38" s="65">
        <v>0.25</v>
      </c>
      <c r="S38" s="65">
        <v>0.25</v>
      </c>
      <c r="T38" s="65">
        <v>0.25</v>
      </c>
      <c r="U38" s="65">
        <v>0.25</v>
      </c>
      <c r="V38" s="65">
        <v>0.25</v>
      </c>
      <c r="W38" s="65">
        <v>0.25</v>
      </c>
      <c r="X38" s="65">
        <v>0.25</v>
      </c>
      <c r="Y38" s="65">
        <v>0.25</v>
      </c>
      <c r="Z38" s="65">
        <v>0.25</v>
      </c>
      <c r="AA38" s="65">
        <v>0.25</v>
      </c>
      <c r="AB38" s="65">
        <v>0.25</v>
      </c>
      <c r="AC38" s="65">
        <v>6</v>
      </c>
      <c r="AD38" s="65"/>
      <c r="AE38" s="65"/>
    </row>
    <row r="39" spans="1:31">
      <c r="A39" s="65"/>
      <c r="B39" s="65"/>
      <c r="C39" s="65"/>
      <c r="D39" s="65" t="s">
        <v>133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/>
      <c r="AE39" s="65"/>
    </row>
    <row r="40" spans="1:31">
      <c r="A40" s="65"/>
      <c r="B40" s="65"/>
      <c r="C40" s="65"/>
      <c r="D40" s="65" t="s">
        <v>135</v>
      </c>
      <c r="E40" s="65">
        <v>0.02</v>
      </c>
      <c r="F40" s="65">
        <v>0.02</v>
      </c>
      <c r="G40" s="65">
        <v>0.02</v>
      </c>
      <c r="H40" s="65">
        <v>0.02</v>
      </c>
      <c r="I40" s="65">
        <v>0.02</v>
      </c>
      <c r="J40" s="65">
        <v>0.05</v>
      </c>
      <c r="K40" s="65">
        <v>0.1</v>
      </c>
      <c r="L40" s="65">
        <v>0.15</v>
      </c>
      <c r="M40" s="65">
        <v>0.2</v>
      </c>
      <c r="N40" s="65">
        <v>0.15</v>
      </c>
      <c r="O40" s="65">
        <v>0.25</v>
      </c>
      <c r="P40" s="65">
        <v>0.25</v>
      </c>
      <c r="Q40" s="65">
        <v>0.25</v>
      </c>
      <c r="R40" s="65">
        <v>0.2</v>
      </c>
      <c r="S40" s="65">
        <v>0.15</v>
      </c>
      <c r="T40" s="65">
        <v>0.2</v>
      </c>
      <c r="U40" s="65">
        <v>0.3</v>
      </c>
      <c r="V40" s="65">
        <v>0.3</v>
      </c>
      <c r="W40" s="65">
        <v>0.3</v>
      </c>
      <c r="X40" s="65">
        <v>0.2</v>
      </c>
      <c r="Y40" s="65">
        <v>0.2</v>
      </c>
      <c r="Z40" s="65">
        <v>0.15</v>
      </c>
      <c r="AA40" s="65">
        <v>0.1</v>
      </c>
      <c r="AB40" s="65">
        <v>0.05</v>
      </c>
      <c r="AC40" s="65">
        <v>3.65</v>
      </c>
      <c r="AD40" s="65"/>
      <c r="AE40" s="65"/>
    </row>
    <row r="41" spans="1:31">
      <c r="A41" s="65" t="s">
        <v>7</v>
      </c>
      <c r="B41" s="65" t="s">
        <v>128</v>
      </c>
      <c r="C41" s="65" t="s">
        <v>126</v>
      </c>
      <c r="D41" s="65" t="s">
        <v>127</v>
      </c>
      <c r="E41" s="65">
        <v>0</v>
      </c>
      <c r="F41" s="65">
        <v>0</v>
      </c>
      <c r="G41" s="65">
        <v>0</v>
      </c>
      <c r="H41" s="65">
        <v>0</v>
      </c>
      <c r="I41" s="65">
        <v>0</v>
      </c>
      <c r="J41" s="65">
        <v>0</v>
      </c>
      <c r="K41" s="65">
        <v>0</v>
      </c>
      <c r="L41" s="65">
        <v>0.16</v>
      </c>
      <c r="M41" s="65">
        <v>0.16</v>
      </c>
      <c r="N41" s="65">
        <v>0.16</v>
      </c>
      <c r="O41" s="65">
        <v>0.16</v>
      </c>
      <c r="P41" s="65">
        <v>0.16</v>
      </c>
      <c r="Q41" s="65">
        <v>0.16</v>
      </c>
      <c r="R41" s="65">
        <v>0.16</v>
      </c>
      <c r="S41" s="65">
        <v>0.16</v>
      </c>
      <c r="T41" s="65">
        <v>0.16</v>
      </c>
      <c r="U41" s="65">
        <v>0.16</v>
      </c>
      <c r="V41" s="65">
        <v>0.16</v>
      </c>
      <c r="W41" s="65">
        <v>0.16</v>
      </c>
      <c r="X41" s="65">
        <v>0.16</v>
      </c>
      <c r="Y41" s="65">
        <v>0.16</v>
      </c>
      <c r="Z41" s="65">
        <v>0.16</v>
      </c>
      <c r="AA41" s="65">
        <v>0.16</v>
      </c>
      <c r="AB41" s="65">
        <v>0.16</v>
      </c>
      <c r="AC41" s="65">
        <v>2.72</v>
      </c>
      <c r="AD41" s="65">
        <v>19.04</v>
      </c>
      <c r="AE41" s="65">
        <v>992.8</v>
      </c>
    </row>
    <row r="42" spans="1:31">
      <c r="A42" s="65" t="s">
        <v>139</v>
      </c>
      <c r="B42" s="65" t="s">
        <v>128</v>
      </c>
      <c r="C42" s="65" t="s">
        <v>126</v>
      </c>
      <c r="D42" s="65" t="s">
        <v>140</v>
      </c>
      <c r="E42" s="65">
        <v>0.2</v>
      </c>
      <c r="F42" s="65">
        <v>0.2</v>
      </c>
      <c r="G42" s="65">
        <v>0.2</v>
      </c>
      <c r="H42" s="65">
        <v>0.2</v>
      </c>
      <c r="I42" s="65">
        <v>0.2</v>
      </c>
      <c r="J42" s="65">
        <v>0.2</v>
      </c>
      <c r="K42" s="65">
        <v>0.2</v>
      </c>
      <c r="L42" s="65">
        <v>0.5</v>
      </c>
      <c r="M42" s="65">
        <v>0.75</v>
      </c>
      <c r="N42" s="65">
        <v>1</v>
      </c>
      <c r="O42" s="65">
        <v>1</v>
      </c>
      <c r="P42" s="65">
        <v>1</v>
      </c>
      <c r="Q42" s="65">
        <v>0.75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0.52</v>
      </c>
      <c r="X42" s="65">
        <v>0.52</v>
      </c>
      <c r="Y42" s="65">
        <v>0.52</v>
      </c>
      <c r="Z42" s="65">
        <v>0.28000000000000003</v>
      </c>
      <c r="AA42" s="65">
        <v>0.2</v>
      </c>
      <c r="AB42" s="65">
        <v>0.2</v>
      </c>
      <c r="AC42" s="65">
        <v>13.64</v>
      </c>
      <c r="AD42" s="65">
        <v>82.96</v>
      </c>
      <c r="AE42" s="65">
        <v>4325.7700000000004</v>
      </c>
    </row>
    <row r="43" spans="1:31">
      <c r="A43" s="65"/>
      <c r="B43" s="65"/>
      <c r="C43" s="65"/>
      <c r="D43" s="65" t="s">
        <v>141</v>
      </c>
      <c r="E43" s="65">
        <v>0.2</v>
      </c>
      <c r="F43" s="65">
        <v>0.2</v>
      </c>
      <c r="G43" s="65">
        <v>0.2</v>
      </c>
      <c r="H43" s="65">
        <v>0.2</v>
      </c>
      <c r="I43" s="65">
        <v>0.2</v>
      </c>
      <c r="J43" s="65">
        <v>0.2</v>
      </c>
      <c r="K43" s="65">
        <v>0.2</v>
      </c>
      <c r="L43" s="65">
        <v>0.4</v>
      </c>
      <c r="M43" s="65">
        <v>0.46</v>
      </c>
      <c r="N43" s="65">
        <v>0.7</v>
      </c>
      <c r="O43" s="65">
        <v>0.7</v>
      </c>
      <c r="P43" s="65">
        <v>0.7</v>
      </c>
      <c r="Q43" s="65">
        <v>0.51</v>
      </c>
      <c r="R43" s="65">
        <v>0.51</v>
      </c>
      <c r="S43" s="65">
        <v>0.51</v>
      </c>
      <c r="T43" s="65">
        <v>0.51</v>
      </c>
      <c r="U43" s="65">
        <v>0.51</v>
      </c>
      <c r="V43" s="65">
        <v>0.25</v>
      </c>
      <c r="W43" s="65">
        <v>0.2</v>
      </c>
      <c r="X43" s="65">
        <v>0.2</v>
      </c>
      <c r="Y43" s="65">
        <v>0.2</v>
      </c>
      <c r="Z43" s="65">
        <v>0.2</v>
      </c>
      <c r="AA43" s="65">
        <v>0.2</v>
      </c>
      <c r="AB43" s="65">
        <v>0.2</v>
      </c>
      <c r="AC43" s="65">
        <v>8.36</v>
      </c>
      <c r="AD43" s="65"/>
      <c r="AE43" s="65"/>
    </row>
    <row r="44" spans="1:31">
      <c r="A44" s="65"/>
      <c r="B44" s="65"/>
      <c r="C44" s="65"/>
      <c r="D44" s="65" t="s">
        <v>135</v>
      </c>
      <c r="E44" s="65">
        <v>0.2</v>
      </c>
      <c r="F44" s="65">
        <v>0.2</v>
      </c>
      <c r="G44" s="65">
        <v>0.2</v>
      </c>
      <c r="H44" s="65">
        <v>0.2</v>
      </c>
      <c r="I44" s="65">
        <v>0.2</v>
      </c>
      <c r="J44" s="65">
        <v>0.2</v>
      </c>
      <c r="K44" s="65">
        <v>0.2</v>
      </c>
      <c r="L44" s="65">
        <v>0.2</v>
      </c>
      <c r="M44" s="65">
        <v>0.4</v>
      </c>
      <c r="N44" s="65">
        <v>0.4</v>
      </c>
      <c r="O44" s="65">
        <v>0.4</v>
      </c>
      <c r="P44" s="65">
        <v>0.4</v>
      </c>
      <c r="Q44" s="65">
        <v>0.4</v>
      </c>
      <c r="R44" s="65">
        <v>0.4</v>
      </c>
      <c r="S44" s="65">
        <v>0.4</v>
      </c>
      <c r="T44" s="65">
        <v>0.4</v>
      </c>
      <c r="U44" s="65">
        <v>0.2</v>
      </c>
      <c r="V44" s="65">
        <v>0.2</v>
      </c>
      <c r="W44" s="65">
        <v>0.2</v>
      </c>
      <c r="X44" s="65">
        <v>0.2</v>
      </c>
      <c r="Y44" s="65">
        <v>0.2</v>
      </c>
      <c r="Z44" s="65">
        <v>0.2</v>
      </c>
      <c r="AA44" s="65">
        <v>0.2</v>
      </c>
      <c r="AB44" s="65">
        <v>0.2</v>
      </c>
      <c r="AC44" s="65">
        <v>6.4</v>
      </c>
      <c r="AD44" s="65"/>
      <c r="AE44" s="65"/>
    </row>
    <row r="45" spans="1:31">
      <c r="A45" s="65" t="s">
        <v>150</v>
      </c>
      <c r="B45" s="65" t="s">
        <v>128</v>
      </c>
      <c r="C45" s="65" t="s">
        <v>126</v>
      </c>
      <c r="D45" s="65" t="s">
        <v>131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  <c r="AE45" s="65">
        <v>0</v>
      </c>
    </row>
    <row r="46" spans="1:31">
      <c r="A46" s="65"/>
      <c r="B46" s="65"/>
      <c r="C46" s="65"/>
      <c r="D46" s="65" t="s">
        <v>134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/>
      <c r="AE46" s="65"/>
    </row>
    <row r="47" spans="1:31">
      <c r="A47" s="65"/>
      <c r="B47" s="65"/>
      <c r="C47" s="65"/>
      <c r="D47" s="65" t="s">
        <v>151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24</v>
      </c>
      <c r="AD47" s="65"/>
      <c r="AE47" s="65"/>
    </row>
    <row r="48" spans="1:31">
      <c r="A48" s="65"/>
      <c r="B48" s="65"/>
      <c r="C48" s="65"/>
      <c r="D48" s="65" t="s">
        <v>135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/>
      <c r="AE48" s="65"/>
    </row>
    <row r="49" spans="1:31">
      <c r="A49" s="65" t="s">
        <v>123</v>
      </c>
      <c r="B49" s="65" t="s">
        <v>128</v>
      </c>
      <c r="C49" s="65" t="s">
        <v>126</v>
      </c>
      <c r="D49" s="65" t="s">
        <v>131</v>
      </c>
      <c r="E49" s="65">
        <v>0.5</v>
      </c>
      <c r="F49" s="65">
        <v>0.5</v>
      </c>
      <c r="G49" s="65">
        <v>0.5</v>
      </c>
      <c r="H49" s="65">
        <v>0.5</v>
      </c>
      <c r="I49" s="65">
        <v>0.5</v>
      </c>
      <c r="J49" s="65">
        <v>0.5</v>
      </c>
      <c r="K49" s="65">
        <v>0.5</v>
      </c>
      <c r="L49" s="65">
        <v>0.5</v>
      </c>
      <c r="M49" s="65">
        <v>0.5</v>
      </c>
      <c r="N49" s="65">
        <v>0.5</v>
      </c>
      <c r="O49" s="65">
        <v>0.5</v>
      </c>
      <c r="P49" s="65">
        <v>0.5</v>
      </c>
      <c r="Q49" s="65">
        <v>0.5</v>
      </c>
      <c r="R49" s="65">
        <v>0.5</v>
      </c>
      <c r="S49" s="65">
        <v>0.5</v>
      </c>
      <c r="T49" s="65">
        <v>0.5</v>
      </c>
      <c r="U49" s="65">
        <v>0.5</v>
      </c>
      <c r="V49" s="65">
        <v>0.5</v>
      </c>
      <c r="W49" s="65">
        <v>0.5</v>
      </c>
      <c r="X49" s="65">
        <v>0.5</v>
      </c>
      <c r="Y49" s="65">
        <v>0.5</v>
      </c>
      <c r="Z49" s="65">
        <v>0.5</v>
      </c>
      <c r="AA49" s="65">
        <v>0.5</v>
      </c>
      <c r="AB49" s="65">
        <v>0.5</v>
      </c>
      <c r="AC49" s="65">
        <v>12</v>
      </c>
      <c r="AD49" s="65">
        <v>84</v>
      </c>
      <c r="AE49" s="65">
        <v>4380</v>
      </c>
    </row>
    <row r="50" spans="1:31">
      <c r="A50" s="65"/>
      <c r="B50" s="65"/>
      <c r="C50" s="65"/>
      <c r="D50" s="65" t="s">
        <v>134</v>
      </c>
      <c r="E50" s="65">
        <v>0.5</v>
      </c>
      <c r="F50" s="65">
        <v>0.5</v>
      </c>
      <c r="G50" s="65">
        <v>0.5</v>
      </c>
      <c r="H50" s="65">
        <v>0.5</v>
      </c>
      <c r="I50" s="65">
        <v>0.5</v>
      </c>
      <c r="J50" s="65">
        <v>0.5</v>
      </c>
      <c r="K50" s="65">
        <v>0.5</v>
      </c>
      <c r="L50" s="65">
        <v>0.5</v>
      </c>
      <c r="M50" s="65">
        <v>0.5</v>
      </c>
      <c r="N50" s="65">
        <v>0.5</v>
      </c>
      <c r="O50" s="65">
        <v>0.5</v>
      </c>
      <c r="P50" s="65">
        <v>0.5</v>
      </c>
      <c r="Q50" s="65">
        <v>0.5</v>
      </c>
      <c r="R50" s="65">
        <v>0.5</v>
      </c>
      <c r="S50" s="65">
        <v>0.5</v>
      </c>
      <c r="T50" s="65">
        <v>0.5</v>
      </c>
      <c r="U50" s="65">
        <v>0.5</v>
      </c>
      <c r="V50" s="65">
        <v>0.5</v>
      </c>
      <c r="W50" s="65">
        <v>0.5</v>
      </c>
      <c r="X50" s="65">
        <v>0.5</v>
      </c>
      <c r="Y50" s="65">
        <v>0.5</v>
      </c>
      <c r="Z50" s="65">
        <v>0.5</v>
      </c>
      <c r="AA50" s="65">
        <v>0.5</v>
      </c>
      <c r="AB50" s="65">
        <v>0.5</v>
      </c>
      <c r="AC50" s="65">
        <v>12</v>
      </c>
      <c r="AD50" s="65"/>
      <c r="AE50" s="65"/>
    </row>
    <row r="51" spans="1:31">
      <c r="A51" s="65"/>
      <c r="B51" s="65"/>
      <c r="C51" s="65"/>
      <c r="D51" s="65" t="s">
        <v>151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24</v>
      </c>
      <c r="AD51" s="65"/>
      <c r="AE51" s="65"/>
    </row>
    <row r="52" spans="1:31">
      <c r="A52" s="65"/>
      <c r="B52" s="65"/>
      <c r="C52" s="65"/>
      <c r="D52" s="65" t="s">
        <v>135</v>
      </c>
      <c r="E52" s="65">
        <v>0.5</v>
      </c>
      <c r="F52" s="65">
        <v>0.5</v>
      </c>
      <c r="G52" s="65">
        <v>0.5</v>
      </c>
      <c r="H52" s="65">
        <v>0.5</v>
      </c>
      <c r="I52" s="65">
        <v>0.5</v>
      </c>
      <c r="J52" s="65">
        <v>0.5</v>
      </c>
      <c r="K52" s="65">
        <v>0.5</v>
      </c>
      <c r="L52" s="65">
        <v>0.5</v>
      </c>
      <c r="M52" s="65">
        <v>0.5</v>
      </c>
      <c r="N52" s="65">
        <v>0.5</v>
      </c>
      <c r="O52" s="65">
        <v>0.5</v>
      </c>
      <c r="P52" s="65">
        <v>0.5</v>
      </c>
      <c r="Q52" s="65">
        <v>0.5</v>
      </c>
      <c r="R52" s="65">
        <v>0.5</v>
      </c>
      <c r="S52" s="65">
        <v>0.5</v>
      </c>
      <c r="T52" s="65">
        <v>0.5</v>
      </c>
      <c r="U52" s="65">
        <v>0.5</v>
      </c>
      <c r="V52" s="65">
        <v>0.5</v>
      </c>
      <c r="W52" s="65">
        <v>0.5</v>
      </c>
      <c r="X52" s="65">
        <v>0.5</v>
      </c>
      <c r="Y52" s="65">
        <v>0.5</v>
      </c>
      <c r="Z52" s="65">
        <v>0.5</v>
      </c>
      <c r="AA52" s="65">
        <v>0.5</v>
      </c>
      <c r="AB52" s="65">
        <v>0.5</v>
      </c>
      <c r="AC52" s="65">
        <v>12</v>
      </c>
      <c r="AD52" s="65"/>
      <c r="AE52" s="65"/>
    </row>
    <row r="53" spans="1:31">
      <c r="A53" s="65" t="s">
        <v>8</v>
      </c>
      <c r="B53" s="65" t="s">
        <v>128</v>
      </c>
      <c r="C53" s="65" t="s">
        <v>126</v>
      </c>
      <c r="D53" s="65" t="s">
        <v>131</v>
      </c>
      <c r="E53" s="65">
        <v>0.25</v>
      </c>
      <c r="F53" s="65">
        <v>0.25</v>
      </c>
      <c r="G53" s="65">
        <v>0.25</v>
      </c>
      <c r="H53" s="65">
        <v>0.25</v>
      </c>
      <c r="I53" s="65">
        <v>0.25</v>
      </c>
      <c r="J53" s="65">
        <v>0.25</v>
      </c>
      <c r="K53" s="65">
        <v>0.25</v>
      </c>
      <c r="L53" s="65">
        <v>0.25</v>
      </c>
      <c r="M53" s="65">
        <v>0.25</v>
      </c>
      <c r="N53" s="65">
        <v>0.25</v>
      </c>
      <c r="O53" s="65">
        <v>0.25</v>
      </c>
      <c r="P53" s="65">
        <v>0.25</v>
      </c>
      <c r="Q53" s="65">
        <v>0.25</v>
      </c>
      <c r="R53" s="65">
        <v>0.25</v>
      </c>
      <c r="S53" s="65">
        <v>0.25</v>
      </c>
      <c r="T53" s="65">
        <v>0.25</v>
      </c>
      <c r="U53" s="65">
        <v>0.25</v>
      </c>
      <c r="V53" s="65">
        <v>0.25</v>
      </c>
      <c r="W53" s="65">
        <v>0.25</v>
      </c>
      <c r="X53" s="65">
        <v>0.25</v>
      </c>
      <c r="Y53" s="65">
        <v>0.25</v>
      </c>
      <c r="Z53" s="65">
        <v>0.25</v>
      </c>
      <c r="AA53" s="65">
        <v>0.25</v>
      </c>
      <c r="AB53" s="65">
        <v>0.25</v>
      </c>
      <c r="AC53" s="65">
        <v>6</v>
      </c>
      <c r="AD53" s="65">
        <v>42</v>
      </c>
      <c r="AE53" s="65">
        <v>2190</v>
      </c>
    </row>
    <row r="54" spans="1:31">
      <c r="A54" s="65"/>
      <c r="B54" s="65"/>
      <c r="C54" s="65"/>
      <c r="D54" s="65" t="s">
        <v>134</v>
      </c>
      <c r="E54" s="65">
        <v>0.25</v>
      </c>
      <c r="F54" s="65">
        <v>0.25</v>
      </c>
      <c r="G54" s="65">
        <v>0.25</v>
      </c>
      <c r="H54" s="65">
        <v>0.25</v>
      </c>
      <c r="I54" s="65">
        <v>0.25</v>
      </c>
      <c r="J54" s="65">
        <v>0.25</v>
      </c>
      <c r="K54" s="65">
        <v>0.25</v>
      </c>
      <c r="L54" s="65">
        <v>0.25</v>
      </c>
      <c r="M54" s="65">
        <v>0.25</v>
      </c>
      <c r="N54" s="65">
        <v>0.25</v>
      </c>
      <c r="O54" s="65">
        <v>0.25</v>
      </c>
      <c r="P54" s="65">
        <v>0.25</v>
      </c>
      <c r="Q54" s="65">
        <v>0.25</v>
      </c>
      <c r="R54" s="65">
        <v>0.25</v>
      </c>
      <c r="S54" s="65">
        <v>0.25</v>
      </c>
      <c r="T54" s="65">
        <v>0.25</v>
      </c>
      <c r="U54" s="65">
        <v>0.25</v>
      </c>
      <c r="V54" s="65">
        <v>0.25</v>
      </c>
      <c r="W54" s="65">
        <v>0.25</v>
      </c>
      <c r="X54" s="65">
        <v>0.25</v>
      </c>
      <c r="Y54" s="65">
        <v>0.25</v>
      </c>
      <c r="Z54" s="65">
        <v>0.25</v>
      </c>
      <c r="AA54" s="65">
        <v>0.25</v>
      </c>
      <c r="AB54" s="65">
        <v>0.25</v>
      </c>
      <c r="AC54" s="65">
        <v>6</v>
      </c>
      <c r="AD54" s="65"/>
      <c r="AE54" s="65"/>
    </row>
    <row r="55" spans="1:31">
      <c r="A55" s="65"/>
      <c r="B55" s="65"/>
      <c r="C55" s="65"/>
      <c r="D55" s="65" t="s">
        <v>151</v>
      </c>
      <c r="E55" s="65">
        <v>1</v>
      </c>
      <c r="F55" s="65">
        <v>1</v>
      </c>
      <c r="G55" s="65">
        <v>1</v>
      </c>
      <c r="H55" s="65">
        <v>1</v>
      </c>
      <c r="I55" s="65">
        <v>1</v>
      </c>
      <c r="J55" s="65">
        <v>1</v>
      </c>
      <c r="K55" s="65">
        <v>1</v>
      </c>
      <c r="L55" s="65">
        <v>1</v>
      </c>
      <c r="M55" s="65">
        <v>1</v>
      </c>
      <c r="N55" s="65">
        <v>1</v>
      </c>
      <c r="O55" s="65">
        <v>1</v>
      </c>
      <c r="P55" s="65">
        <v>1</v>
      </c>
      <c r="Q55" s="65">
        <v>1</v>
      </c>
      <c r="R55" s="65">
        <v>1</v>
      </c>
      <c r="S55" s="65">
        <v>1</v>
      </c>
      <c r="T55" s="65">
        <v>1</v>
      </c>
      <c r="U55" s="65">
        <v>1</v>
      </c>
      <c r="V55" s="65">
        <v>1</v>
      </c>
      <c r="W55" s="65">
        <v>1</v>
      </c>
      <c r="X55" s="65">
        <v>1</v>
      </c>
      <c r="Y55" s="65">
        <v>1</v>
      </c>
      <c r="Z55" s="65">
        <v>1</v>
      </c>
      <c r="AA55" s="65">
        <v>1</v>
      </c>
      <c r="AB55" s="65">
        <v>1</v>
      </c>
      <c r="AC55" s="65">
        <v>24</v>
      </c>
      <c r="AD55" s="65"/>
      <c r="AE55" s="65"/>
    </row>
    <row r="56" spans="1:31">
      <c r="A56" s="65"/>
      <c r="B56" s="65"/>
      <c r="C56" s="65"/>
      <c r="D56" s="65" t="s">
        <v>135</v>
      </c>
      <c r="E56" s="65">
        <v>0.25</v>
      </c>
      <c r="F56" s="65">
        <v>0.25</v>
      </c>
      <c r="G56" s="65">
        <v>0.25</v>
      </c>
      <c r="H56" s="65">
        <v>0.25</v>
      </c>
      <c r="I56" s="65">
        <v>0.25</v>
      </c>
      <c r="J56" s="65">
        <v>0.25</v>
      </c>
      <c r="K56" s="65">
        <v>0.25</v>
      </c>
      <c r="L56" s="65">
        <v>0.25</v>
      </c>
      <c r="M56" s="65">
        <v>0.25</v>
      </c>
      <c r="N56" s="65">
        <v>0.25</v>
      </c>
      <c r="O56" s="65">
        <v>0.25</v>
      </c>
      <c r="P56" s="65">
        <v>0.25</v>
      </c>
      <c r="Q56" s="65">
        <v>0.25</v>
      </c>
      <c r="R56" s="65">
        <v>0.25</v>
      </c>
      <c r="S56" s="65">
        <v>0.25</v>
      </c>
      <c r="T56" s="65">
        <v>0.25</v>
      </c>
      <c r="U56" s="65">
        <v>0.25</v>
      </c>
      <c r="V56" s="65">
        <v>0.25</v>
      </c>
      <c r="W56" s="65">
        <v>0.25</v>
      </c>
      <c r="X56" s="65">
        <v>0.25</v>
      </c>
      <c r="Y56" s="65">
        <v>0.25</v>
      </c>
      <c r="Z56" s="65">
        <v>0.25</v>
      </c>
      <c r="AA56" s="65">
        <v>0.25</v>
      </c>
      <c r="AB56" s="65">
        <v>0.25</v>
      </c>
      <c r="AC56" s="65">
        <v>6</v>
      </c>
      <c r="AD56" s="65"/>
      <c r="AE56" s="65"/>
    </row>
    <row r="57" spans="1:31">
      <c r="A57" s="65" t="s">
        <v>118</v>
      </c>
      <c r="B57" s="65" t="s">
        <v>128</v>
      </c>
      <c r="C57" s="65" t="s">
        <v>126</v>
      </c>
      <c r="D57" s="65" t="s">
        <v>140</v>
      </c>
      <c r="E57" s="65">
        <v>0.01</v>
      </c>
      <c r="F57" s="65">
        <v>0.01</v>
      </c>
      <c r="G57" s="65">
        <v>0.01</v>
      </c>
      <c r="H57" s="65">
        <v>0.01</v>
      </c>
      <c r="I57" s="65">
        <v>0.01</v>
      </c>
      <c r="J57" s="65">
        <v>0.01</v>
      </c>
      <c r="K57" s="65">
        <v>0.01</v>
      </c>
      <c r="L57" s="65">
        <v>0.17</v>
      </c>
      <c r="M57" s="65">
        <v>0.57999999999999996</v>
      </c>
      <c r="N57" s="65">
        <v>0.66</v>
      </c>
      <c r="O57" s="65">
        <v>0.78</v>
      </c>
      <c r="P57" s="65">
        <v>0.82</v>
      </c>
      <c r="Q57" s="65">
        <v>0.71</v>
      </c>
      <c r="R57" s="65">
        <v>0.82</v>
      </c>
      <c r="S57" s="65">
        <v>0.78</v>
      </c>
      <c r="T57" s="65">
        <v>0.74</v>
      </c>
      <c r="U57" s="65">
        <v>0.63</v>
      </c>
      <c r="V57" s="65">
        <v>0.41</v>
      </c>
      <c r="W57" s="65">
        <v>0.18</v>
      </c>
      <c r="X57" s="65">
        <v>0.18</v>
      </c>
      <c r="Y57" s="65">
        <v>0.18</v>
      </c>
      <c r="Z57" s="65">
        <v>0.1</v>
      </c>
      <c r="AA57" s="65">
        <v>0.01</v>
      </c>
      <c r="AB57" s="65">
        <v>0.01</v>
      </c>
      <c r="AC57" s="65">
        <v>7.83</v>
      </c>
      <c r="AD57" s="65">
        <v>41.88</v>
      </c>
      <c r="AE57" s="65">
        <v>2183.7399999999998</v>
      </c>
    </row>
    <row r="58" spans="1:31">
      <c r="A58" s="65"/>
      <c r="B58" s="65"/>
      <c r="C58" s="65"/>
      <c r="D58" s="65" t="s">
        <v>141</v>
      </c>
      <c r="E58" s="65">
        <v>0.01</v>
      </c>
      <c r="F58" s="65">
        <v>0.01</v>
      </c>
      <c r="G58" s="65">
        <v>0.01</v>
      </c>
      <c r="H58" s="65">
        <v>0.01</v>
      </c>
      <c r="I58" s="65">
        <v>0.01</v>
      </c>
      <c r="J58" s="65">
        <v>0.01</v>
      </c>
      <c r="K58" s="65">
        <v>0.01</v>
      </c>
      <c r="L58" s="65">
        <v>0.01</v>
      </c>
      <c r="M58" s="65">
        <v>0.2</v>
      </c>
      <c r="N58" s="65">
        <v>0.28000000000000003</v>
      </c>
      <c r="O58" s="65">
        <v>0.3</v>
      </c>
      <c r="P58" s="65">
        <v>0.3</v>
      </c>
      <c r="Q58" s="65">
        <v>0.24</v>
      </c>
      <c r="R58" s="65">
        <v>0.24</v>
      </c>
      <c r="S58" s="65">
        <v>0.23</v>
      </c>
      <c r="T58" s="65">
        <v>0.23</v>
      </c>
      <c r="U58" s="65">
        <v>0.23</v>
      </c>
      <c r="V58" s="65">
        <v>0.1</v>
      </c>
      <c r="W58" s="65">
        <v>0.01</v>
      </c>
      <c r="X58" s="65">
        <v>0.01</v>
      </c>
      <c r="Y58" s="65">
        <v>0.01</v>
      </c>
      <c r="Z58" s="65">
        <v>0.01</v>
      </c>
      <c r="AA58" s="65">
        <v>0.01</v>
      </c>
      <c r="AB58" s="65">
        <v>0.01</v>
      </c>
      <c r="AC58" s="65">
        <v>2.4900000000000002</v>
      </c>
      <c r="AD58" s="65"/>
      <c r="AE58" s="65"/>
    </row>
    <row r="59" spans="1:31">
      <c r="A59" s="65"/>
      <c r="B59" s="65"/>
      <c r="C59" s="65"/>
      <c r="D59" s="65" t="s">
        <v>135</v>
      </c>
      <c r="E59" s="65">
        <v>0.01</v>
      </c>
      <c r="F59" s="65">
        <v>0.01</v>
      </c>
      <c r="G59" s="65">
        <v>0.01</v>
      </c>
      <c r="H59" s="65">
        <v>0.01</v>
      </c>
      <c r="I59" s="65">
        <v>0.01</v>
      </c>
      <c r="J59" s="65">
        <v>0.01</v>
      </c>
      <c r="K59" s="65">
        <v>0.01</v>
      </c>
      <c r="L59" s="65">
        <v>0.01</v>
      </c>
      <c r="M59" s="65">
        <v>0.01</v>
      </c>
      <c r="N59" s="65">
        <v>0.01</v>
      </c>
      <c r="O59" s="65">
        <v>0.01</v>
      </c>
      <c r="P59" s="65">
        <v>0.01</v>
      </c>
      <c r="Q59" s="65">
        <v>0.01</v>
      </c>
      <c r="R59" s="65">
        <v>0.01</v>
      </c>
      <c r="S59" s="65">
        <v>0.01</v>
      </c>
      <c r="T59" s="65">
        <v>0.01</v>
      </c>
      <c r="U59" s="65">
        <v>0.01</v>
      </c>
      <c r="V59" s="65">
        <v>0.01</v>
      </c>
      <c r="W59" s="65">
        <v>0.01</v>
      </c>
      <c r="X59" s="65">
        <v>0.01</v>
      </c>
      <c r="Y59" s="65">
        <v>0.01</v>
      </c>
      <c r="Z59" s="65">
        <v>0.01</v>
      </c>
      <c r="AA59" s="65">
        <v>0.01</v>
      </c>
      <c r="AB59" s="65">
        <v>0.01</v>
      </c>
      <c r="AC59" s="65">
        <v>0.24</v>
      </c>
      <c r="AD59" s="65"/>
      <c r="AE59" s="65"/>
    </row>
    <row r="60" spans="1:31">
      <c r="A60" s="65" t="s">
        <v>142</v>
      </c>
      <c r="B60" s="65" t="s">
        <v>128</v>
      </c>
      <c r="C60" s="65" t="s">
        <v>126</v>
      </c>
      <c r="D60" s="65" t="s">
        <v>140</v>
      </c>
      <c r="E60" s="65">
        <v>0.3</v>
      </c>
      <c r="F60" s="65">
        <v>0.3</v>
      </c>
      <c r="G60" s="65">
        <v>0.3</v>
      </c>
      <c r="H60" s="65">
        <v>0.3</v>
      </c>
      <c r="I60" s="65">
        <v>0.3</v>
      </c>
      <c r="J60" s="65">
        <v>0.3</v>
      </c>
      <c r="K60" s="65">
        <v>0.3</v>
      </c>
      <c r="L60" s="65">
        <v>0.5</v>
      </c>
      <c r="M60" s="65">
        <v>0.57999999999999996</v>
      </c>
      <c r="N60" s="65">
        <v>0.66</v>
      </c>
      <c r="O60" s="65">
        <v>0.78</v>
      </c>
      <c r="P60" s="65">
        <v>0.82</v>
      </c>
      <c r="Q60" s="65">
        <v>0.71</v>
      </c>
      <c r="R60" s="65">
        <v>0.82</v>
      </c>
      <c r="S60" s="65">
        <v>0.78</v>
      </c>
      <c r="T60" s="65">
        <v>0.74</v>
      </c>
      <c r="U60" s="65">
        <v>0.63</v>
      </c>
      <c r="V60" s="65">
        <v>0.41</v>
      </c>
      <c r="W60" s="65">
        <v>0.35</v>
      </c>
      <c r="X60" s="65">
        <v>0.35</v>
      </c>
      <c r="Y60" s="65">
        <v>0.35</v>
      </c>
      <c r="Z60" s="65">
        <v>0.3</v>
      </c>
      <c r="AA60" s="65">
        <v>0.3</v>
      </c>
      <c r="AB60" s="65">
        <v>0.3</v>
      </c>
      <c r="AC60" s="65">
        <v>11.48</v>
      </c>
      <c r="AD60" s="65">
        <v>77</v>
      </c>
      <c r="AE60" s="65">
        <v>4015</v>
      </c>
    </row>
    <row r="61" spans="1:31">
      <c r="A61" s="65"/>
      <c r="B61" s="65"/>
      <c r="C61" s="65"/>
      <c r="D61" s="65" t="s">
        <v>141</v>
      </c>
      <c r="E61" s="65">
        <v>0.3</v>
      </c>
      <c r="F61" s="65">
        <v>0.3</v>
      </c>
      <c r="G61" s="65">
        <v>0.3</v>
      </c>
      <c r="H61" s="65">
        <v>0.3</v>
      </c>
      <c r="I61" s="65">
        <v>0.3</v>
      </c>
      <c r="J61" s="65">
        <v>0.3</v>
      </c>
      <c r="K61" s="65">
        <v>0.3</v>
      </c>
      <c r="L61" s="65">
        <v>0.3</v>
      </c>
      <c r="M61" s="65">
        <v>0.4</v>
      </c>
      <c r="N61" s="65">
        <v>0.5</v>
      </c>
      <c r="O61" s="65">
        <v>0.6</v>
      </c>
      <c r="P61" s="65">
        <v>0.6</v>
      </c>
      <c r="Q61" s="65">
        <v>0.6</v>
      </c>
      <c r="R61" s="65">
        <v>0.6</v>
      </c>
      <c r="S61" s="65">
        <v>0.6</v>
      </c>
      <c r="T61" s="65">
        <v>0.6</v>
      </c>
      <c r="U61" s="65">
        <v>0.6</v>
      </c>
      <c r="V61" s="65">
        <v>0.5</v>
      </c>
      <c r="W61" s="65">
        <v>0.3</v>
      </c>
      <c r="X61" s="65">
        <v>0.3</v>
      </c>
      <c r="Y61" s="65">
        <v>0.3</v>
      </c>
      <c r="Z61" s="65">
        <v>0.3</v>
      </c>
      <c r="AA61" s="65">
        <v>0.3</v>
      </c>
      <c r="AB61" s="65">
        <v>0.3</v>
      </c>
      <c r="AC61" s="65">
        <v>9.8000000000000007</v>
      </c>
      <c r="AD61" s="65"/>
      <c r="AE61" s="65"/>
    </row>
    <row r="62" spans="1:31">
      <c r="A62" s="65"/>
      <c r="B62" s="65"/>
      <c r="C62" s="65"/>
      <c r="D62" s="65" t="s">
        <v>135</v>
      </c>
      <c r="E62" s="65">
        <v>0.3</v>
      </c>
      <c r="F62" s="65">
        <v>0.3</v>
      </c>
      <c r="G62" s="65">
        <v>0.3</v>
      </c>
      <c r="H62" s="65">
        <v>0.3</v>
      </c>
      <c r="I62" s="65">
        <v>0.3</v>
      </c>
      <c r="J62" s="65">
        <v>0.3</v>
      </c>
      <c r="K62" s="65">
        <v>0.3</v>
      </c>
      <c r="L62" s="65">
        <v>0.3</v>
      </c>
      <c r="M62" s="65">
        <v>0.4</v>
      </c>
      <c r="N62" s="65">
        <v>0.5</v>
      </c>
      <c r="O62" s="65">
        <v>0.6</v>
      </c>
      <c r="P62" s="65">
        <v>0.6</v>
      </c>
      <c r="Q62" s="65">
        <v>0.6</v>
      </c>
      <c r="R62" s="65">
        <v>0.6</v>
      </c>
      <c r="S62" s="65">
        <v>0.6</v>
      </c>
      <c r="T62" s="65">
        <v>0.6</v>
      </c>
      <c r="U62" s="65">
        <v>0.6</v>
      </c>
      <c r="V62" s="65">
        <v>0.5</v>
      </c>
      <c r="W62" s="65">
        <v>0.3</v>
      </c>
      <c r="X62" s="65">
        <v>0.3</v>
      </c>
      <c r="Y62" s="65">
        <v>0.3</v>
      </c>
      <c r="Z62" s="65">
        <v>0.3</v>
      </c>
      <c r="AA62" s="65">
        <v>0.3</v>
      </c>
      <c r="AB62" s="65">
        <v>0.3</v>
      </c>
      <c r="AC62" s="65">
        <v>9.8000000000000007</v>
      </c>
      <c r="AD62" s="65"/>
      <c r="AE62" s="65"/>
    </row>
    <row r="63" spans="1:31">
      <c r="A63" s="65" t="s">
        <v>125</v>
      </c>
      <c r="B63" s="65" t="s">
        <v>154</v>
      </c>
      <c r="C63" s="65" t="s">
        <v>126</v>
      </c>
      <c r="D63" s="65" t="s">
        <v>127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24</v>
      </c>
      <c r="AD63" s="65">
        <v>168</v>
      </c>
      <c r="AE63" s="65">
        <v>8760</v>
      </c>
    </row>
    <row r="64" spans="1:31">
      <c r="A64" s="65" t="s">
        <v>122</v>
      </c>
      <c r="B64" s="65" t="s">
        <v>128</v>
      </c>
      <c r="C64" s="65" t="s">
        <v>126</v>
      </c>
      <c r="D64" s="65" t="s">
        <v>127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24</v>
      </c>
      <c r="AD64" s="65">
        <v>168</v>
      </c>
      <c r="AE64" s="65">
        <v>8760</v>
      </c>
    </row>
    <row r="65" spans="1:31">
      <c r="A65" s="65" t="s">
        <v>129</v>
      </c>
      <c r="B65" s="65" t="s">
        <v>128</v>
      </c>
      <c r="C65" s="65" t="s">
        <v>126</v>
      </c>
      <c r="D65" s="65" t="s">
        <v>127</v>
      </c>
      <c r="E65" s="65">
        <v>0</v>
      </c>
      <c r="F65" s="65">
        <v>0</v>
      </c>
      <c r="G65" s="65">
        <v>0</v>
      </c>
      <c r="H65" s="65">
        <v>0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  <c r="AE65" s="65">
        <v>0</v>
      </c>
    </row>
    <row r="66" spans="1:31">
      <c r="A66" s="65" t="s">
        <v>130</v>
      </c>
      <c r="B66" s="65" t="s">
        <v>154</v>
      </c>
      <c r="C66" s="65" t="s">
        <v>126</v>
      </c>
      <c r="D66" s="65" t="s">
        <v>127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24</v>
      </c>
      <c r="AD66" s="65">
        <v>168</v>
      </c>
      <c r="AE66" s="65">
        <v>8760</v>
      </c>
    </row>
    <row r="67" spans="1:31">
      <c r="A67" s="65" t="s">
        <v>153</v>
      </c>
      <c r="B67" s="65" t="s">
        <v>154</v>
      </c>
      <c r="C67" s="65" t="s">
        <v>126</v>
      </c>
      <c r="D67" s="65" t="s">
        <v>127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24</v>
      </c>
      <c r="AD67" s="65">
        <v>168</v>
      </c>
      <c r="AE67" s="65">
        <v>8760</v>
      </c>
    </row>
    <row r="68" spans="1:31">
      <c r="A68" s="65" t="s">
        <v>155</v>
      </c>
      <c r="B68" s="65" t="s">
        <v>128</v>
      </c>
      <c r="C68" s="65" t="s">
        <v>126</v>
      </c>
      <c r="D68" s="65" t="s">
        <v>127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24</v>
      </c>
      <c r="AD68" s="65">
        <v>168</v>
      </c>
      <c r="AE68" s="65">
        <v>8760</v>
      </c>
    </row>
    <row r="69" spans="1:31">
      <c r="A69" s="65" t="s">
        <v>156</v>
      </c>
      <c r="B69" s="65" t="s">
        <v>128</v>
      </c>
      <c r="C69" s="65" t="s">
        <v>126</v>
      </c>
      <c r="D69" s="65" t="s">
        <v>127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24</v>
      </c>
      <c r="AD69" s="65">
        <v>168</v>
      </c>
      <c r="AE69" s="65">
        <v>8760</v>
      </c>
    </row>
    <row r="70" spans="1:31">
      <c r="A70" s="65" t="s">
        <v>157</v>
      </c>
      <c r="B70" s="65" t="s">
        <v>128</v>
      </c>
      <c r="C70" s="65" t="s">
        <v>126</v>
      </c>
      <c r="D70" s="65" t="s">
        <v>127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24</v>
      </c>
      <c r="AD70" s="65">
        <v>168</v>
      </c>
      <c r="AE70" s="65">
        <v>8760</v>
      </c>
    </row>
    <row r="71" spans="1:31">
      <c r="A71" s="65" t="s">
        <v>101</v>
      </c>
      <c r="B71" s="65" t="s">
        <v>158</v>
      </c>
      <c r="C71" s="65" t="s">
        <v>126</v>
      </c>
      <c r="D71" s="65" t="s">
        <v>127</v>
      </c>
      <c r="E71" s="65">
        <v>21</v>
      </c>
      <c r="F71" s="65">
        <v>21</v>
      </c>
      <c r="G71" s="65">
        <v>21</v>
      </c>
      <c r="H71" s="65">
        <v>21</v>
      </c>
      <c r="I71" s="65">
        <v>21</v>
      </c>
      <c r="J71" s="65">
        <v>21</v>
      </c>
      <c r="K71" s="65">
        <v>21</v>
      </c>
      <c r="L71" s="65">
        <v>21</v>
      </c>
      <c r="M71" s="65">
        <v>21</v>
      </c>
      <c r="N71" s="65">
        <v>21</v>
      </c>
      <c r="O71" s="65">
        <v>21</v>
      </c>
      <c r="P71" s="65">
        <v>21</v>
      </c>
      <c r="Q71" s="65">
        <v>21</v>
      </c>
      <c r="R71" s="65">
        <v>21</v>
      </c>
      <c r="S71" s="65">
        <v>21</v>
      </c>
      <c r="T71" s="65">
        <v>21</v>
      </c>
      <c r="U71" s="65">
        <v>21</v>
      </c>
      <c r="V71" s="65">
        <v>21</v>
      </c>
      <c r="W71" s="65">
        <v>21</v>
      </c>
      <c r="X71" s="65">
        <v>21</v>
      </c>
      <c r="Y71" s="65">
        <v>21</v>
      </c>
      <c r="Z71" s="65">
        <v>21</v>
      </c>
      <c r="AA71" s="65">
        <v>21</v>
      </c>
      <c r="AB71" s="65">
        <v>21</v>
      </c>
      <c r="AC71" s="65">
        <v>504</v>
      </c>
      <c r="AD71" s="65">
        <v>3528</v>
      </c>
      <c r="AE71" s="65">
        <v>183960</v>
      </c>
    </row>
    <row r="72" spans="1:31">
      <c r="A72" s="65" t="s">
        <v>102</v>
      </c>
      <c r="B72" s="65" t="s">
        <v>158</v>
      </c>
      <c r="C72" s="65" t="s">
        <v>126</v>
      </c>
      <c r="D72" s="65" t="s">
        <v>127</v>
      </c>
      <c r="E72" s="65">
        <v>24</v>
      </c>
      <c r="F72" s="65">
        <v>24</v>
      </c>
      <c r="G72" s="65">
        <v>24</v>
      </c>
      <c r="H72" s="65">
        <v>24</v>
      </c>
      <c r="I72" s="65">
        <v>24</v>
      </c>
      <c r="J72" s="65">
        <v>24</v>
      </c>
      <c r="K72" s="65">
        <v>24</v>
      </c>
      <c r="L72" s="65">
        <v>24</v>
      </c>
      <c r="M72" s="65">
        <v>24</v>
      </c>
      <c r="N72" s="65">
        <v>24</v>
      </c>
      <c r="O72" s="65">
        <v>24</v>
      </c>
      <c r="P72" s="65">
        <v>24</v>
      </c>
      <c r="Q72" s="65">
        <v>24</v>
      </c>
      <c r="R72" s="65">
        <v>24</v>
      </c>
      <c r="S72" s="65">
        <v>24</v>
      </c>
      <c r="T72" s="65">
        <v>24</v>
      </c>
      <c r="U72" s="65">
        <v>24</v>
      </c>
      <c r="V72" s="65">
        <v>24</v>
      </c>
      <c r="W72" s="65">
        <v>24</v>
      </c>
      <c r="X72" s="65">
        <v>24</v>
      </c>
      <c r="Y72" s="65">
        <v>24</v>
      </c>
      <c r="Z72" s="65">
        <v>24</v>
      </c>
      <c r="AA72" s="65">
        <v>24</v>
      </c>
      <c r="AB72" s="65">
        <v>24</v>
      </c>
      <c r="AC72" s="65">
        <v>576</v>
      </c>
      <c r="AD72" s="65">
        <v>4032</v>
      </c>
      <c r="AE72" s="65">
        <v>210240</v>
      </c>
    </row>
    <row r="73" spans="1:31">
      <c r="A73" s="65" t="s">
        <v>159</v>
      </c>
      <c r="B73" s="65" t="s">
        <v>160</v>
      </c>
      <c r="C73" s="65" t="s">
        <v>126</v>
      </c>
      <c r="D73" s="65" t="s">
        <v>140</v>
      </c>
      <c r="E73" s="65">
        <v>50</v>
      </c>
      <c r="F73" s="65">
        <v>50</v>
      </c>
      <c r="G73" s="65">
        <v>50</v>
      </c>
      <c r="H73" s="65">
        <v>50</v>
      </c>
      <c r="I73" s="65">
        <v>50</v>
      </c>
      <c r="J73" s="65">
        <v>50</v>
      </c>
      <c r="K73" s="65">
        <v>50</v>
      </c>
      <c r="L73" s="65">
        <v>50</v>
      </c>
      <c r="M73" s="65">
        <v>50</v>
      </c>
      <c r="N73" s="65">
        <v>50</v>
      </c>
      <c r="O73" s="65">
        <v>50</v>
      </c>
      <c r="P73" s="65">
        <v>50</v>
      </c>
      <c r="Q73" s="65">
        <v>50</v>
      </c>
      <c r="R73" s="65">
        <v>50</v>
      </c>
      <c r="S73" s="65">
        <v>50</v>
      </c>
      <c r="T73" s="65">
        <v>50</v>
      </c>
      <c r="U73" s="65">
        <v>50</v>
      </c>
      <c r="V73" s="65">
        <v>50</v>
      </c>
      <c r="W73" s="65">
        <v>50</v>
      </c>
      <c r="X73" s="65">
        <v>50</v>
      </c>
      <c r="Y73" s="65">
        <v>50</v>
      </c>
      <c r="Z73" s="65">
        <v>50</v>
      </c>
      <c r="AA73" s="65">
        <v>50</v>
      </c>
      <c r="AB73" s="65">
        <v>50</v>
      </c>
      <c r="AC73" s="65">
        <v>1200</v>
      </c>
      <c r="AD73" s="65">
        <v>8400</v>
      </c>
      <c r="AE73" s="65">
        <v>438000</v>
      </c>
    </row>
    <row r="74" spans="1:31">
      <c r="A74" s="65"/>
      <c r="B74" s="65"/>
      <c r="C74" s="65"/>
      <c r="D74" s="65" t="s">
        <v>141</v>
      </c>
      <c r="E74" s="65">
        <v>50</v>
      </c>
      <c r="F74" s="65">
        <v>50</v>
      </c>
      <c r="G74" s="65">
        <v>50</v>
      </c>
      <c r="H74" s="65">
        <v>50</v>
      </c>
      <c r="I74" s="65">
        <v>50</v>
      </c>
      <c r="J74" s="65">
        <v>50</v>
      </c>
      <c r="K74" s="65">
        <v>50</v>
      </c>
      <c r="L74" s="65">
        <v>50</v>
      </c>
      <c r="M74" s="65">
        <v>50</v>
      </c>
      <c r="N74" s="65">
        <v>50</v>
      </c>
      <c r="O74" s="65">
        <v>50</v>
      </c>
      <c r="P74" s="65">
        <v>50</v>
      </c>
      <c r="Q74" s="65">
        <v>50</v>
      </c>
      <c r="R74" s="65">
        <v>50</v>
      </c>
      <c r="S74" s="65">
        <v>50</v>
      </c>
      <c r="T74" s="65">
        <v>50</v>
      </c>
      <c r="U74" s="65">
        <v>50</v>
      </c>
      <c r="V74" s="65">
        <v>50</v>
      </c>
      <c r="W74" s="65">
        <v>50</v>
      </c>
      <c r="X74" s="65">
        <v>50</v>
      </c>
      <c r="Y74" s="65">
        <v>50</v>
      </c>
      <c r="Z74" s="65">
        <v>50</v>
      </c>
      <c r="AA74" s="65">
        <v>50</v>
      </c>
      <c r="AB74" s="65">
        <v>50</v>
      </c>
      <c r="AC74" s="65">
        <v>1200</v>
      </c>
      <c r="AD74" s="65"/>
      <c r="AE74" s="65"/>
    </row>
    <row r="75" spans="1:31">
      <c r="A75" s="65"/>
      <c r="B75" s="65"/>
      <c r="C75" s="65"/>
      <c r="D75" s="65" t="s">
        <v>135</v>
      </c>
      <c r="E75" s="65">
        <v>50</v>
      </c>
      <c r="F75" s="65">
        <v>50</v>
      </c>
      <c r="G75" s="65">
        <v>50</v>
      </c>
      <c r="H75" s="65">
        <v>50</v>
      </c>
      <c r="I75" s="65">
        <v>50</v>
      </c>
      <c r="J75" s="65">
        <v>50</v>
      </c>
      <c r="K75" s="65">
        <v>50</v>
      </c>
      <c r="L75" s="65">
        <v>50</v>
      </c>
      <c r="M75" s="65">
        <v>50</v>
      </c>
      <c r="N75" s="65">
        <v>50</v>
      </c>
      <c r="O75" s="65">
        <v>50</v>
      </c>
      <c r="P75" s="65">
        <v>50</v>
      </c>
      <c r="Q75" s="65">
        <v>50</v>
      </c>
      <c r="R75" s="65">
        <v>50</v>
      </c>
      <c r="S75" s="65">
        <v>50</v>
      </c>
      <c r="T75" s="65">
        <v>50</v>
      </c>
      <c r="U75" s="65">
        <v>50</v>
      </c>
      <c r="V75" s="65">
        <v>50</v>
      </c>
      <c r="W75" s="65">
        <v>50</v>
      </c>
      <c r="X75" s="65">
        <v>50</v>
      </c>
      <c r="Y75" s="65">
        <v>50</v>
      </c>
      <c r="Z75" s="65">
        <v>50</v>
      </c>
      <c r="AA75" s="65">
        <v>50</v>
      </c>
      <c r="AB75" s="65">
        <v>50</v>
      </c>
      <c r="AC75" s="65">
        <v>1200</v>
      </c>
      <c r="AD75" s="65"/>
      <c r="AE75" s="65"/>
    </row>
    <row r="76" spans="1:31">
      <c r="A76" s="65" t="s">
        <v>628</v>
      </c>
      <c r="B76" s="65" t="s">
        <v>160</v>
      </c>
      <c r="C76" s="65" t="s">
        <v>126</v>
      </c>
      <c r="D76" s="65" t="s">
        <v>127</v>
      </c>
      <c r="E76" s="65">
        <v>30</v>
      </c>
      <c r="F76" s="65">
        <v>30</v>
      </c>
      <c r="G76" s="65">
        <v>30</v>
      </c>
      <c r="H76" s="65">
        <v>30</v>
      </c>
      <c r="I76" s="65">
        <v>30</v>
      </c>
      <c r="J76" s="65">
        <v>30</v>
      </c>
      <c r="K76" s="65">
        <v>30</v>
      </c>
      <c r="L76" s="65">
        <v>30</v>
      </c>
      <c r="M76" s="65">
        <v>30</v>
      </c>
      <c r="N76" s="65">
        <v>30</v>
      </c>
      <c r="O76" s="65">
        <v>30</v>
      </c>
      <c r="P76" s="65">
        <v>30</v>
      </c>
      <c r="Q76" s="65">
        <v>30</v>
      </c>
      <c r="R76" s="65">
        <v>30</v>
      </c>
      <c r="S76" s="65">
        <v>30</v>
      </c>
      <c r="T76" s="65">
        <v>30</v>
      </c>
      <c r="U76" s="65">
        <v>30</v>
      </c>
      <c r="V76" s="65">
        <v>30</v>
      </c>
      <c r="W76" s="65">
        <v>30</v>
      </c>
      <c r="X76" s="65">
        <v>30</v>
      </c>
      <c r="Y76" s="65">
        <v>30</v>
      </c>
      <c r="Z76" s="65">
        <v>30</v>
      </c>
      <c r="AA76" s="65">
        <v>30</v>
      </c>
      <c r="AB76" s="65">
        <v>30</v>
      </c>
      <c r="AC76" s="65">
        <v>720</v>
      </c>
      <c r="AD76" s="65">
        <v>5040</v>
      </c>
      <c r="AE76" s="65">
        <v>262800</v>
      </c>
    </row>
    <row r="77" spans="1:31">
      <c r="A77" s="65" t="s">
        <v>629</v>
      </c>
      <c r="B77" s="65" t="s">
        <v>160</v>
      </c>
      <c r="C77" s="65" t="s">
        <v>126</v>
      </c>
      <c r="D77" s="65" t="s">
        <v>127</v>
      </c>
      <c r="E77" s="65">
        <v>60</v>
      </c>
      <c r="F77" s="65">
        <v>60</v>
      </c>
      <c r="G77" s="65">
        <v>60</v>
      </c>
      <c r="H77" s="65">
        <v>60</v>
      </c>
      <c r="I77" s="65">
        <v>60</v>
      </c>
      <c r="J77" s="65">
        <v>60</v>
      </c>
      <c r="K77" s="65">
        <v>60</v>
      </c>
      <c r="L77" s="65">
        <v>60</v>
      </c>
      <c r="M77" s="65">
        <v>60</v>
      </c>
      <c r="N77" s="65">
        <v>60</v>
      </c>
      <c r="O77" s="65">
        <v>60</v>
      </c>
      <c r="P77" s="65">
        <v>60</v>
      </c>
      <c r="Q77" s="65">
        <v>60</v>
      </c>
      <c r="R77" s="65">
        <v>60</v>
      </c>
      <c r="S77" s="65">
        <v>60</v>
      </c>
      <c r="T77" s="65">
        <v>60</v>
      </c>
      <c r="U77" s="65">
        <v>60</v>
      </c>
      <c r="V77" s="65">
        <v>60</v>
      </c>
      <c r="W77" s="65">
        <v>60</v>
      </c>
      <c r="X77" s="65">
        <v>60</v>
      </c>
      <c r="Y77" s="65">
        <v>60</v>
      </c>
      <c r="Z77" s="65">
        <v>60</v>
      </c>
      <c r="AA77" s="65">
        <v>60</v>
      </c>
      <c r="AB77" s="65">
        <v>60</v>
      </c>
      <c r="AC77" s="65">
        <v>1440</v>
      </c>
      <c r="AD77" s="65">
        <v>10080</v>
      </c>
      <c r="AE77" s="65">
        <v>525600</v>
      </c>
    </row>
    <row r="78" spans="1:31">
      <c r="A78" s="65" t="s">
        <v>161</v>
      </c>
      <c r="B78" s="65" t="s">
        <v>128</v>
      </c>
      <c r="C78" s="65" t="s">
        <v>126</v>
      </c>
      <c r="D78" s="65" t="s">
        <v>127</v>
      </c>
      <c r="E78" s="65">
        <v>1</v>
      </c>
      <c r="F78" s="65">
        <v>1</v>
      </c>
      <c r="G78" s="65">
        <v>1</v>
      </c>
      <c r="H78" s="65">
        <v>1</v>
      </c>
      <c r="I78" s="65">
        <v>1</v>
      </c>
      <c r="J78" s="65">
        <v>1</v>
      </c>
      <c r="K78" s="65">
        <v>1</v>
      </c>
      <c r="L78" s="65">
        <v>1</v>
      </c>
      <c r="M78" s="65">
        <v>1</v>
      </c>
      <c r="N78" s="65">
        <v>1</v>
      </c>
      <c r="O78" s="65">
        <v>1</v>
      </c>
      <c r="P78" s="65">
        <v>1</v>
      </c>
      <c r="Q78" s="65">
        <v>1</v>
      </c>
      <c r="R78" s="65">
        <v>1</v>
      </c>
      <c r="S78" s="65">
        <v>1</v>
      </c>
      <c r="T78" s="65">
        <v>1</v>
      </c>
      <c r="U78" s="65">
        <v>1</v>
      </c>
      <c r="V78" s="65">
        <v>1</v>
      </c>
      <c r="W78" s="65">
        <v>1</v>
      </c>
      <c r="X78" s="65">
        <v>1</v>
      </c>
      <c r="Y78" s="65">
        <v>1</v>
      </c>
      <c r="Z78" s="65">
        <v>1</v>
      </c>
      <c r="AA78" s="65">
        <v>1</v>
      </c>
      <c r="AB78" s="65">
        <v>1</v>
      </c>
      <c r="AC78" s="65">
        <v>24</v>
      </c>
      <c r="AD78" s="65">
        <v>168</v>
      </c>
      <c r="AE78" s="65">
        <v>8760</v>
      </c>
    </row>
    <row r="79" spans="1:31">
      <c r="A79" s="65" t="s">
        <v>162</v>
      </c>
      <c r="B79" s="65" t="s">
        <v>128</v>
      </c>
      <c r="C79" s="65" t="s">
        <v>126</v>
      </c>
      <c r="D79" s="65" t="s">
        <v>127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24</v>
      </c>
      <c r="AD79" s="65">
        <v>168</v>
      </c>
      <c r="AE79" s="65">
        <v>8760</v>
      </c>
    </row>
    <row r="80" spans="1:31">
      <c r="A80" s="65" t="s">
        <v>163</v>
      </c>
      <c r="B80" s="65" t="s">
        <v>164</v>
      </c>
      <c r="C80" s="65" t="s">
        <v>126</v>
      </c>
      <c r="D80" s="65" t="s">
        <v>127</v>
      </c>
      <c r="E80" s="65">
        <v>4</v>
      </c>
      <c r="F80" s="65">
        <v>4</v>
      </c>
      <c r="G80" s="65">
        <v>4</v>
      </c>
      <c r="H80" s="65">
        <v>4</v>
      </c>
      <c r="I80" s="65">
        <v>4</v>
      </c>
      <c r="J80" s="65">
        <v>4</v>
      </c>
      <c r="K80" s="65">
        <v>4</v>
      </c>
      <c r="L80" s="65">
        <v>4</v>
      </c>
      <c r="M80" s="65">
        <v>4</v>
      </c>
      <c r="N80" s="65">
        <v>4</v>
      </c>
      <c r="O80" s="65">
        <v>4</v>
      </c>
      <c r="P80" s="65">
        <v>4</v>
      </c>
      <c r="Q80" s="65">
        <v>4</v>
      </c>
      <c r="R80" s="65">
        <v>4</v>
      </c>
      <c r="S80" s="65">
        <v>4</v>
      </c>
      <c r="T80" s="65">
        <v>4</v>
      </c>
      <c r="U80" s="65">
        <v>4</v>
      </c>
      <c r="V80" s="65">
        <v>4</v>
      </c>
      <c r="W80" s="65">
        <v>4</v>
      </c>
      <c r="X80" s="65">
        <v>4</v>
      </c>
      <c r="Y80" s="65">
        <v>4</v>
      </c>
      <c r="Z80" s="65">
        <v>4</v>
      </c>
      <c r="AA80" s="65">
        <v>4</v>
      </c>
      <c r="AB80" s="65">
        <v>4</v>
      </c>
      <c r="AC80" s="65">
        <v>96</v>
      </c>
      <c r="AD80" s="65">
        <v>672</v>
      </c>
      <c r="AE80" s="65">
        <v>35040</v>
      </c>
    </row>
    <row r="81" spans="1:31">
      <c r="A81" s="65" t="s">
        <v>165</v>
      </c>
      <c r="B81" s="65" t="s">
        <v>158</v>
      </c>
      <c r="C81" s="65" t="s">
        <v>166</v>
      </c>
      <c r="D81" s="65" t="s">
        <v>127</v>
      </c>
      <c r="E81" s="65">
        <v>13</v>
      </c>
      <c r="F81" s="65">
        <v>13</v>
      </c>
      <c r="G81" s="65">
        <v>13</v>
      </c>
      <c r="H81" s="65">
        <v>13</v>
      </c>
      <c r="I81" s="65">
        <v>13</v>
      </c>
      <c r="J81" s="65">
        <v>13</v>
      </c>
      <c r="K81" s="65">
        <v>13</v>
      </c>
      <c r="L81" s="65">
        <v>13</v>
      </c>
      <c r="M81" s="65">
        <v>13</v>
      </c>
      <c r="N81" s="65">
        <v>13</v>
      </c>
      <c r="O81" s="65">
        <v>13</v>
      </c>
      <c r="P81" s="65">
        <v>13</v>
      </c>
      <c r="Q81" s="65">
        <v>13</v>
      </c>
      <c r="R81" s="65">
        <v>13</v>
      </c>
      <c r="S81" s="65">
        <v>13</v>
      </c>
      <c r="T81" s="65">
        <v>13</v>
      </c>
      <c r="U81" s="65">
        <v>13</v>
      </c>
      <c r="V81" s="65">
        <v>13</v>
      </c>
      <c r="W81" s="65">
        <v>13</v>
      </c>
      <c r="X81" s="65">
        <v>13</v>
      </c>
      <c r="Y81" s="65">
        <v>13</v>
      </c>
      <c r="Z81" s="65">
        <v>13</v>
      </c>
      <c r="AA81" s="65">
        <v>13</v>
      </c>
      <c r="AB81" s="65">
        <v>13</v>
      </c>
      <c r="AC81" s="65">
        <v>312</v>
      </c>
      <c r="AD81" s="65">
        <v>2184</v>
      </c>
      <c r="AE81" s="65">
        <v>113880</v>
      </c>
    </row>
    <row r="82" spans="1:31">
      <c r="A82" s="65"/>
      <c r="B82" s="65"/>
      <c r="C82" s="65" t="s">
        <v>167</v>
      </c>
      <c r="D82" s="65" t="s">
        <v>127</v>
      </c>
      <c r="E82" s="65">
        <v>13</v>
      </c>
      <c r="F82" s="65">
        <v>13</v>
      </c>
      <c r="G82" s="65">
        <v>13</v>
      </c>
      <c r="H82" s="65">
        <v>13</v>
      </c>
      <c r="I82" s="65">
        <v>13</v>
      </c>
      <c r="J82" s="65">
        <v>13</v>
      </c>
      <c r="K82" s="65">
        <v>13</v>
      </c>
      <c r="L82" s="65">
        <v>13</v>
      </c>
      <c r="M82" s="65">
        <v>13</v>
      </c>
      <c r="N82" s="65">
        <v>13</v>
      </c>
      <c r="O82" s="65">
        <v>13</v>
      </c>
      <c r="P82" s="65">
        <v>13</v>
      </c>
      <c r="Q82" s="65">
        <v>13</v>
      </c>
      <c r="R82" s="65">
        <v>13</v>
      </c>
      <c r="S82" s="65">
        <v>13</v>
      </c>
      <c r="T82" s="65">
        <v>13</v>
      </c>
      <c r="U82" s="65">
        <v>13</v>
      </c>
      <c r="V82" s="65">
        <v>13</v>
      </c>
      <c r="W82" s="65">
        <v>13</v>
      </c>
      <c r="X82" s="65">
        <v>13</v>
      </c>
      <c r="Y82" s="65">
        <v>13</v>
      </c>
      <c r="Z82" s="65">
        <v>13</v>
      </c>
      <c r="AA82" s="65">
        <v>13</v>
      </c>
      <c r="AB82" s="65">
        <v>13</v>
      </c>
      <c r="AC82" s="65">
        <v>312</v>
      </c>
      <c r="AD82" s="65">
        <v>2184</v>
      </c>
      <c r="AE82" s="65"/>
    </row>
    <row r="83" spans="1:31">
      <c r="A83" s="65"/>
      <c r="B83" s="65"/>
      <c r="C83" s="65" t="s">
        <v>126</v>
      </c>
      <c r="D83" s="65" t="s">
        <v>127</v>
      </c>
      <c r="E83" s="65">
        <v>13</v>
      </c>
      <c r="F83" s="65">
        <v>13</v>
      </c>
      <c r="G83" s="65">
        <v>13</v>
      </c>
      <c r="H83" s="65">
        <v>13</v>
      </c>
      <c r="I83" s="65">
        <v>13</v>
      </c>
      <c r="J83" s="65">
        <v>13</v>
      </c>
      <c r="K83" s="65">
        <v>13</v>
      </c>
      <c r="L83" s="65">
        <v>13</v>
      </c>
      <c r="M83" s="65">
        <v>13</v>
      </c>
      <c r="N83" s="65">
        <v>13</v>
      </c>
      <c r="O83" s="65">
        <v>13</v>
      </c>
      <c r="P83" s="65">
        <v>13</v>
      </c>
      <c r="Q83" s="65">
        <v>13</v>
      </c>
      <c r="R83" s="65">
        <v>13</v>
      </c>
      <c r="S83" s="65">
        <v>13</v>
      </c>
      <c r="T83" s="65">
        <v>13</v>
      </c>
      <c r="U83" s="65">
        <v>13</v>
      </c>
      <c r="V83" s="65">
        <v>13</v>
      </c>
      <c r="W83" s="65">
        <v>13</v>
      </c>
      <c r="X83" s="65">
        <v>13</v>
      </c>
      <c r="Y83" s="65">
        <v>13</v>
      </c>
      <c r="Z83" s="65">
        <v>13</v>
      </c>
      <c r="AA83" s="65">
        <v>13</v>
      </c>
      <c r="AB83" s="65">
        <v>13</v>
      </c>
      <c r="AC83" s="65">
        <v>312</v>
      </c>
      <c r="AD83" s="65">
        <v>2184</v>
      </c>
      <c r="AE83" s="65"/>
    </row>
    <row r="84" spans="1:31">
      <c r="A84" s="65" t="s">
        <v>168</v>
      </c>
      <c r="B84" s="65" t="s">
        <v>158</v>
      </c>
      <c r="C84" s="65" t="s">
        <v>126</v>
      </c>
      <c r="D84" s="65" t="s">
        <v>127</v>
      </c>
      <c r="E84" s="65">
        <v>6.7</v>
      </c>
      <c r="F84" s="65">
        <v>6.7</v>
      </c>
      <c r="G84" s="65">
        <v>6.7</v>
      </c>
      <c r="H84" s="65">
        <v>6.7</v>
      </c>
      <c r="I84" s="65">
        <v>6.7</v>
      </c>
      <c r="J84" s="65">
        <v>6.7</v>
      </c>
      <c r="K84" s="65">
        <v>6.7</v>
      </c>
      <c r="L84" s="65">
        <v>6.7</v>
      </c>
      <c r="M84" s="65">
        <v>6.7</v>
      </c>
      <c r="N84" s="65">
        <v>6.7</v>
      </c>
      <c r="O84" s="65">
        <v>6.7</v>
      </c>
      <c r="P84" s="65">
        <v>6.7</v>
      </c>
      <c r="Q84" s="65">
        <v>6.7</v>
      </c>
      <c r="R84" s="65">
        <v>6.7</v>
      </c>
      <c r="S84" s="65">
        <v>6.7</v>
      </c>
      <c r="T84" s="65">
        <v>6.7</v>
      </c>
      <c r="U84" s="65">
        <v>6.7</v>
      </c>
      <c r="V84" s="65">
        <v>6.7</v>
      </c>
      <c r="W84" s="65">
        <v>6.7</v>
      </c>
      <c r="X84" s="65">
        <v>6.7</v>
      </c>
      <c r="Y84" s="65">
        <v>6.7</v>
      </c>
      <c r="Z84" s="65">
        <v>6.7</v>
      </c>
      <c r="AA84" s="65">
        <v>6.7</v>
      </c>
      <c r="AB84" s="65">
        <v>6.7</v>
      </c>
      <c r="AC84" s="65">
        <v>160.80000000000001</v>
      </c>
      <c r="AD84" s="65">
        <v>1125.5999999999999</v>
      </c>
      <c r="AE84" s="65">
        <v>58692</v>
      </c>
    </row>
    <row r="85" spans="1:31">
      <c r="A85" s="65" t="s">
        <v>169</v>
      </c>
      <c r="B85" s="65" t="s">
        <v>158</v>
      </c>
      <c r="C85" s="65" t="s">
        <v>126</v>
      </c>
      <c r="D85" s="65" t="s">
        <v>127</v>
      </c>
      <c r="E85" s="65">
        <v>60</v>
      </c>
      <c r="F85" s="65">
        <v>60</v>
      </c>
      <c r="G85" s="65">
        <v>60</v>
      </c>
      <c r="H85" s="65">
        <v>60</v>
      </c>
      <c r="I85" s="65">
        <v>60</v>
      </c>
      <c r="J85" s="65">
        <v>60</v>
      </c>
      <c r="K85" s="65">
        <v>60</v>
      </c>
      <c r="L85" s="65">
        <v>60</v>
      </c>
      <c r="M85" s="65">
        <v>60</v>
      </c>
      <c r="N85" s="65">
        <v>60</v>
      </c>
      <c r="O85" s="65">
        <v>60</v>
      </c>
      <c r="P85" s="65">
        <v>60</v>
      </c>
      <c r="Q85" s="65">
        <v>60</v>
      </c>
      <c r="R85" s="65">
        <v>60</v>
      </c>
      <c r="S85" s="65">
        <v>60</v>
      </c>
      <c r="T85" s="65">
        <v>60</v>
      </c>
      <c r="U85" s="65">
        <v>60</v>
      </c>
      <c r="V85" s="65">
        <v>60</v>
      </c>
      <c r="W85" s="65">
        <v>60</v>
      </c>
      <c r="X85" s="65">
        <v>60</v>
      </c>
      <c r="Y85" s="65">
        <v>60</v>
      </c>
      <c r="Z85" s="65">
        <v>60</v>
      </c>
      <c r="AA85" s="65">
        <v>60</v>
      </c>
      <c r="AB85" s="65">
        <v>60</v>
      </c>
      <c r="AC85" s="65">
        <v>1440</v>
      </c>
      <c r="AD85" s="65">
        <v>10080</v>
      </c>
      <c r="AE85" s="65">
        <v>525600</v>
      </c>
    </row>
    <row r="86" spans="1:31">
      <c r="A86" s="65" t="s">
        <v>170</v>
      </c>
      <c r="B86" s="65" t="s">
        <v>158</v>
      </c>
      <c r="C86" s="65" t="s">
        <v>126</v>
      </c>
      <c r="D86" s="65" t="s">
        <v>127</v>
      </c>
      <c r="E86" s="65">
        <v>16</v>
      </c>
      <c r="F86" s="65">
        <v>16</v>
      </c>
      <c r="G86" s="65">
        <v>16</v>
      </c>
      <c r="H86" s="65">
        <v>16</v>
      </c>
      <c r="I86" s="65">
        <v>16</v>
      </c>
      <c r="J86" s="65">
        <v>16</v>
      </c>
      <c r="K86" s="65">
        <v>16</v>
      </c>
      <c r="L86" s="65">
        <v>16</v>
      </c>
      <c r="M86" s="65">
        <v>16</v>
      </c>
      <c r="N86" s="65">
        <v>16</v>
      </c>
      <c r="O86" s="65">
        <v>16</v>
      </c>
      <c r="P86" s="65">
        <v>16</v>
      </c>
      <c r="Q86" s="65">
        <v>16</v>
      </c>
      <c r="R86" s="65">
        <v>16</v>
      </c>
      <c r="S86" s="65">
        <v>16</v>
      </c>
      <c r="T86" s="65">
        <v>16</v>
      </c>
      <c r="U86" s="65">
        <v>16</v>
      </c>
      <c r="V86" s="65">
        <v>16</v>
      </c>
      <c r="W86" s="65">
        <v>16</v>
      </c>
      <c r="X86" s="65">
        <v>16</v>
      </c>
      <c r="Y86" s="65">
        <v>16</v>
      </c>
      <c r="Z86" s="65">
        <v>16</v>
      </c>
      <c r="AA86" s="65">
        <v>16</v>
      </c>
      <c r="AB86" s="65">
        <v>16</v>
      </c>
      <c r="AC86" s="65">
        <v>384</v>
      </c>
      <c r="AD86" s="65">
        <v>2688</v>
      </c>
      <c r="AE86" s="65">
        <v>140160</v>
      </c>
    </row>
    <row r="87" spans="1:31">
      <c r="A87" s="65" t="s">
        <v>143</v>
      </c>
      <c r="B87" s="65" t="s">
        <v>144</v>
      </c>
      <c r="C87" s="65" t="s">
        <v>126</v>
      </c>
      <c r="D87" s="65" t="s">
        <v>127</v>
      </c>
      <c r="E87" s="65">
        <v>120</v>
      </c>
      <c r="F87" s="65">
        <v>120</v>
      </c>
      <c r="G87" s="65">
        <v>120</v>
      </c>
      <c r="H87" s="65">
        <v>120</v>
      </c>
      <c r="I87" s="65">
        <v>120</v>
      </c>
      <c r="J87" s="65">
        <v>120</v>
      </c>
      <c r="K87" s="65">
        <v>120</v>
      </c>
      <c r="L87" s="65">
        <v>120</v>
      </c>
      <c r="M87" s="65">
        <v>120</v>
      </c>
      <c r="N87" s="65">
        <v>120</v>
      </c>
      <c r="O87" s="65">
        <v>120</v>
      </c>
      <c r="P87" s="65">
        <v>120</v>
      </c>
      <c r="Q87" s="65">
        <v>120</v>
      </c>
      <c r="R87" s="65">
        <v>120</v>
      </c>
      <c r="S87" s="65">
        <v>120</v>
      </c>
      <c r="T87" s="65">
        <v>120</v>
      </c>
      <c r="U87" s="65">
        <v>120</v>
      </c>
      <c r="V87" s="65">
        <v>120</v>
      </c>
      <c r="W87" s="65">
        <v>120</v>
      </c>
      <c r="X87" s="65">
        <v>120</v>
      </c>
      <c r="Y87" s="65">
        <v>120</v>
      </c>
      <c r="Z87" s="65">
        <v>120</v>
      </c>
      <c r="AA87" s="65">
        <v>120</v>
      </c>
      <c r="AB87" s="65">
        <v>120</v>
      </c>
      <c r="AC87" s="65">
        <v>2880</v>
      </c>
      <c r="AD87" s="65">
        <v>20160</v>
      </c>
      <c r="AE87" s="65">
        <v>1051200</v>
      </c>
    </row>
    <row r="88" spans="1:31">
      <c r="A88" s="65" t="s">
        <v>145</v>
      </c>
      <c r="B88" s="65" t="s">
        <v>128</v>
      </c>
      <c r="C88" s="65" t="s">
        <v>126</v>
      </c>
      <c r="D88" s="65" t="s">
        <v>127</v>
      </c>
      <c r="E88" s="65">
        <v>0</v>
      </c>
      <c r="F88" s="65">
        <v>0</v>
      </c>
      <c r="G88" s="65">
        <v>0</v>
      </c>
      <c r="H88" s="65">
        <v>0</v>
      </c>
      <c r="I88" s="65"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  <c r="AE88" s="65">
        <v>0</v>
      </c>
    </row>
    <row r="89" spans="1:31">
      <c r="A89" s="65" t="s">
        <v>146</v>
      </c>
      <c r="B89" s="65" t="s">
        <v>144</v>
      </c>
      <c r="C89" s="65" t="s">
        <v>126</v>
      </c>
      <c r="D89" s="65" t="s">
        <v>127</v>
      </c>
      <c r="E89" s="65">
        <v>0.2</v>
      </c>
      <c r="F89" s="65">
        <v>0.2</v>
      </c>
      <c r="G89" s="65">
        <v>0.2</v>
      </c>
      <c r="H89" s="65">
        <v>0.2</v>
      </c>
      <c r="I89" s="65">
        <v>0.2</v>
      </c>
      <c r="J89" s="65">
        <v>0.2</v>
      </c>
      <c r="K89" s="65">
        <v>0.2</v>
      </c>
      <c r="L89" s="65">
        <v>0.2</v>
      </c>
      <c r="M89" s="65">
        <v>0.2</v>
      </c>
      <c r="N89" s="65">
        <v>0.2</v>
      </c>
      <c r="O89" s="65">
        <v>0.2</v>
      </c>
      <c r="P89" s="65">
        <v>0.2</v>
      </c>
      <c r="Q89" s="65">
        <v>0.2</v>
      </c>
      <c r="R89" s="65">
        <v>0.2</v>
      </c>
      <c r="S89" s="65">
        <v>0.2</v>
      </c>
      <c r="T89" s="65">
        <v>0.2</v>
      </c>
      <c r="U89" s="65">
        <v>0.2</v>
      </c>
      <c r="V89" s="65">
        <v>0.2</v>
      </c>
      <c r="W89" s="65">
        <v>0.2</v>
      </c>
      <c r="X89" s="65">
        <v>0.2</v>
      </c>
      <c r="Y89" s="65">
        <v>0.2</v>
      </c>
      <c r="Z89" s="65">
        <v>0.2</v>
      </c>
      <c r="AA89" s="65">
        <v>0.2</v>
      </c>
      <c r="AB89" s="65">
        <v>0.2</v>
      </c>
      <c r="AC89" s="65">
        <v>4.8</v>
      </c>
      <c r="AD89" s="65">
        <v>33.6</v>
      </c>
      <c r="AE89" s="65">
        <v>1752</v>
      </c>
    </row>
    <row r="90" spans="1:31">
      <c r="A90" s="65" t="s">
        <v>147</v>
      </c>
      <c r="B90" s="65" t="s">
        <v>144</v>
      </c>
      <c r="C90" s="65" t="s">
        <v>148</v>
      </c>
      <c r="D90" s="65" t="s">
        <v>127</v>
      </c>
      <c r="E90" s="65">
        <v>1</v>
      </c>
      <c r="F90" s="65">
        <v>1</v>
      </c>
      <c r="G90" s="65">
        <v>1</v>
      </c>
      <c r="H90" s="65">
        <v>1</v>
      </c>
      <c r="I90" s="65">
        <v>1</v>
      </c>
      <c r="J90" s="65">
        <v>1</v>
      </c>
      <c r="K90" s="65">
        <v>1</v>
      </c>
      <c r="L90" s="65">
        <v>1</v>
      </c>
      <c r="M90" s="65">
        <v>1</v>
      </c>
      <c r="N90" s="65">
        <v>1</v>
      </c>
      <c r="O90" s="65">
        <v>1</v>
      </c>
      <c r="P90" s="65">
        <v>1</v>
      </c>
      <c r="Q90" s="65">
        <v>1</v>
      </c>
      <c r="R90" s="65">
        <v>1</v>
      </c>
      <c r="S90" s="65">
        <v>1</v>
      </c>
      <c r="T90" s="65">
        <v>1</v>
      </c>
      <c r="U90" s="65">
        <v>1</v>
      </c>
      <c r="V90" s="65">
        <v>1</v>
      </c>
      <c r="W90" s="65">
        <v>1</v>
      </c>
      <c r="X90" s="65">
        <v>1</v>
      </c>
      <c r="Y90" s="65">
        <v>1</v>
      </c>
      <c r="Z90" s="65">
        <v>1</v>
      </c>
      <c r="AA90" s="65">
        <v>1</v>
      </c>
      <c r="AB90" s="65">
        <v>1</v>
      </c>
      <c r="AC90" s="65">
        <v>24</v>
      </c>
      <c r="AD90" s="65">
        <v>168</v>
      </c>
      <c r="AE90" s="65">
        <v>6924</v>
      </c>
    </row>
    <row r="91" spans="1:31">
      <c r="A91" s="65"/>
      <c r="B91" s="65"/>
      <c r="C91" s="65" t="s">
        <v>149</v>
      </c>
      <c r="D91" s="65" t="s">
        <v>127</v>
      </c>
      <c r="E91" s="65">
        <v>0.5</v>
      </c>
      <c r="F91" s="65">
        <v>0.5</v>
      </c>
      <c r="G91" s="65">
        <v>0.5</v>
      </c>
      <c r="H91" s="65">
        <v>0.5</v>
      </c>
      <c r="I91" s="65">
        <v>0.5</v>
      </c>
      <c r="J91" s="65">
        <v>0.5</v>
      </c>
      <c r="K91" s="65">
        <v>0.5</v>
      </c>
      <c r="L91" s="65">
        <v>0.5</v>
      </c>
      <c r="M91" s="65">
        <v>0.5</v>
      </c>
      <c r="N91" s="65">
        <v>0.5</v>
      </c>
      <c r="O91" s="65">
        <v>0.5</v>
      </c>
      <c r="P91" s="65">
        <v>0.5</v>
      </c>
      <c r="Q91" s="65">
        <v>0.5</v>
      </c>
      <c r="R91" s="65">
        <v>0.5</v>
      </c>
      <c r="S91" s="65">
        <v>0.5</v>
      </c>
      <c r="T91" s="65">
        <v>0.5</v>
      </c>
      <c r="U91" s="65">
        <v>0.5</v>
      </c>
      <c r="V91" s="65">
        <v>0.5</v>
      </c>
      <c r="W91" s="65">
        <v>0.5</v>
      </c>
      <c r="X91" s="65">
        <v>0.5</v>
      </c>
      <c r="Y91" s="65">
        <v>0.5</v>
      </c>
      <c r="Z91" s="65">
        <v>0.5</v>
      </c>
      <c r="AA91" s="65">
        <v>0.5</v>
      </c>
      <c r="AB91" s="65">
        <v>0.5</v>
      </c>
      <c r="AC91" s="65">
        <v>12</v>
      </c>
      <c r="AD91" s="65">
        <v>84</v>
      </c>
      <c r="AE91" s="65"/>
    </row>
    <row r="92" spans="1:31">
      <c r="A92" s="65"/>
      <c r="B92" s="65"/>
      <c r="C92" s="65" t="s">
        <v>126</v>
      </c>
      <c r="D92" s="65" t="s">
        <v>127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24</v>
      </c>
      <c r="AD92" s="65">
        <v>168</v>
      </c>
      <c r="AE92" s="65"/>
    </row>
    <row r="93" spans="1:31">
      <c r="A93" s="65" t="s">
        <v>152</v>
      </c>
      <c r="B93" s="65" t="s">
        <v>144</v>
      </c>
      <c r="C93" s="65" t="s">
        <v>126</v>
      </c>
      <c r="D93" s="65" t="s">
        <v>127</v>
      </c>
      <c r="E93" s="65">
        <v>0</v>
      </c>
      <c r="F93" s="65">
        <v>0</v>
      </c>
      <c r="G93" s="65">
        <v>0</v>
      </c>
      <c r="H93" s="65">
        <v>0</v>
      </c>
      <c r="I93" s="65">
        <v>0</v>
      </c>
      <c r="J93" s="65">
        <v>0</v>
      </c>
      <c r="K93" s="65">
        <v>0</v>
      </c>
      <c r="L93" s="65">
        <v>0</v>
      </c>
      <c r="M93" s="65">
        <v>0</v>
      </c>
      <c r="N93" s="65">
        <v>0</v>
      </c>
      <c r="O93" s="65">
        <v>0</v>
      </c>
      <c r="P93" s="65">
        <v>0</v>
      </c>
      <c r="Q93" s="65">
        <v>0</v>
      </c>
      <c r="R93" s="65">
        <v>0</v>
      </c>
      <c r="S93" s="65">
        <v>0</v>
      </c>
      <c r="T93" s="65">
        <v>0</v>
      </c>
      <c r="U93" s="65">
        <v>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65">
        <v>0</v>
      </c>
      <c r="AB93" s="65">
        <v>0</v>
      </c>
      <c r="AC93" s="65">
        <v>0</v>
      </c>
      <c r="AD93" s="65">
        <v>0</v>
      </c>
      <c r="AE93" s="65">
        <v>0</v>
      </c>
    </row>
    <row r="94" spans="1:31">
      <c r="A94" s="65" t="s">
        <v>630</v>
      </c>
      <c r="B94" s="65" t="s">
        <v>128</v>
      </c>
      <c r="C94" s="65" t="s">
        <v>126</v>
      </c>
      <c r="D94" s="65" t="s">
        <v>127</v>
      </c>
      <c r="E94" s="65">
        <v>0.05</v>
      </c>
      <c r="F94" s="65">
        <v>0.05</v>
      </c>
      <c r="G94" s="65">
        <v>0.05</v>
      </c>
      <c r="H94" s="65">
        <v>0.05</v>
      </c>
      <c r="I94" s="65">
        <v>0.05</v>
      </c>
      <c r="J94" s="65">
        <v>0.05</v>
      </c>
      <c r="K94" s="65">
        <v>0.05</v>
      </c>
      <c r="L94" s="65">
        <v>0.05</v>
      </c>
      <c r="M94" s="65">
        <v>0.05</v>
      </c>
      <c r="N94" s="65">
        <v>0.05</v>
      </c>
      <c r="O94" s="65">
        <v>0.05</v>
      </c>
      <c r="P94" s="65">
        <v>0.05</v>
      </c>
      <c r="Q94" s="65">
        <v>0.05</v>
      </c>
      <c r="R94" s="65">
        <v>0.05</v>
      </c>
      <c r="S94" s="65">
        <v>0.05</v>
      </c>
      <c r="T94" s="65">
        <v>0.05</v>
      </c>
      <c r="U94" s="65">
        <v>0.05</v>
      </c>
      <c r="V94" s="65">
        <v>0.05</v>
      </c>
      <c r="W94" s="65">
        <v>0.05</v>
      </c>
      <c r="X94" s="65">
        <v>0.05</v>
      </c>
      <c r="Y94" s="65">
        <v>0.05</v>
      </c>
      <c r="Z94" s="65">
        <v>0.05</v>
      </c>
      <c r="AA94" s="65">
        <v>0.05</v>
      </c>
      <c r="AB94" s="65">
        <v>0.05</v>
      </c>
      <c r="AC94" s="65">
        <v>1.2</v>
      </c>
      <c r="AD94" s="65">
        <v>8.4</v>
      </c>
      <c r="AE94" s="65">
        <v>438</v>
      </c>
    </row>
    <row r="95" spans="1:31">
      <c r="A95" s="65" t="s">
        <v>631</v>
      </c>
      <c r="B95" s="65" t="s">
        <v>128</v>
      </c>
      <c r="C95" s="65" t="s">
        <v>126</v>
      </c>
      <c r="D95" s="65" t="s">
        <v>127</v>
      </c>
      <c r="E95" s="65">
        <v>0.2</v>
      </c>
      <c r="F95" s="65">
        <v>0.2</v>
      </c>
      <c r="G95" s="65">
        <v>0.2</v>
      </c>
      <c r="H95" s="65">
        <v>0.2</v>
      </c>
      <c r="I95" s="65">
        <v>0.2</v>
      </c>
      <c r="J95" s="65">
        <v>0.2</v>
      </c>
      <c r="K95" s="65">
        <v>0.2</v>
      </c>
      <c r="L95" s="65">
        <v>0.2</v>
      </c>
      <c r="M95" s="65">
        <v>0.2</v>
      </c>
      <c r="N95" s="65">
        <v>0.2</v>
      </c>
      <c r="O95" s="65">
        <v>0.2</v>
      </c>
      <c r="P95" s="65">
        <v>0.2</v>
      </c>
      <c r="Q95" s="65">
        <v>0.2</v>
      </c>
      <c r="R95" s="65">
        <v>0.2</v>
      </c>
      <c r="S95" s="65">
        <v>0.2</v>
      </c>
      <c r="T95" s="65">
        <v>0.2</v>
      </c>
      <c r="U95" s="65">
        <v>0.2</v>
      </c>
      <c r="V95" s="65">
        <v>0.2</v>
      </c>
      <c r="W95" s="65">
        <v>0.2</v>
      </c>
      <c r="X95" s="65">
        <v>0.2</v>
      </c>
      <c r="Y95" s="65">
        <v>0.2</v>
      </c>
      <c r="Z95" s="65">
        <v>0.2</v>
      </c>
      <c r="AA95" s="65">
        <v>0.2</v>
      </c>
      <c r="AB95" s="65">
        <v>0.2</v>
      </c>
      <c r="AC95" s="65">
        <v>4.8</v>
      </c>
      <c r="AD95" s="65">
        <v>33.6</v>
      </c>
      <c r="AE95" s="65">
        <v>1752</v>
      </c>
    </row>
    <row r="96" spans="1:31">
      <c r="A96" s="65" t="s">
        <v>632</v>
      </c>
      <c r="B96" s="65" t="s">
        <v>158</v>
      </c>
      <c r="C96" s="65" t="s">
        <v>126</v>
      </c>
      <c r="D96" s="65" t="s">
        <v>127</v>
      </c>
      <c r="E96" s="65">
        <v>43.3</v>
      </c>
      <c r="F96" s="65">
        <v>43.3</v>
      </c>
      <c r="G96" s="65">
        <v>43.3</v>
      </c>
      <c r="H96" s="65">
        <v>43.3</v>
      </c>
      <c r="I96" s="65">
        <v>43.3</v>
      </c>
      <c r="J96" s="65">
        <v>43.3</v>
      </c>
      <c r="K96" s="65">
        <v>43.3</v>
      </c>
      <c r="L96" s="65">
        <v>43.3</v>
      </c>
      <c r="M96" s="65">
        <v>43.3</v>
      </c>
      <c r="N96" s="65">
        <v>43.3</v>
      </c>
      <c r="O96" s="65">
        <v>43.3</v>
      </c>
      <c r="P96" s="65">
        <v>43.3</v>
      </c>
      <c r="Q96" s="65">
        <v>43.3</v>
      </c>
      <c r="R96" s="65">
        <v>43.3</v>
      </c>
      <c r="S96" s="65">
        <v>43.3</v>
      </c>
      <c r="T96" s="65">
        <v>43.3</v>
      </c>
      <c r="U96" s="65">
        <v>43.3</v>
      </c>
      <c r="V96" s="65">
        <v>43.3</v>
      </c>
      <c r="W96" s="65">
        <v>43.3</v>
      </c>
      <c r="X96" s="65">
        <v>43.3</v>
      </c>
      <c r="Y96" s="65">
        <v>43.3</v>
      </c>
      <c r="Z96" s="65">
        <v>43.3</v>
      </c>
      <c r="AA96" s="65">
        <v>43.3</v>
      </c>
      <c r="AB96" s="65">
        <v>43.3</v>
      </c>
      <c r="AC96" s="65">
        <v>1039.2</v>
      </c>
      <c r="AD96" s="65">
        <v>7274.4</v>
      </c>
      <c r="AE96" s="65">
        <v>379308</v>
      </c>
    </row>
    <row r="97" spans="1:31">
      <c r="A97" s="65" t="s">
        <v>633</v>
      </c>
      <c r="B97" s="65" t="s">
        <v>158</v>
      </c>
      <c r="C97" s="65" t="s">
        <v>126</v>
      </c>
      <c r="D97" s="65" t="s">
        <v>127</v>
      </c>
      <c r="E97" s="65">
        <v>55</v>
      </c>
      <c r="F97" s="65">
        <v>55</v>
      </c>
      <c r="G97" s="65">
        <v>55</v>
      </c>
      <c r="H97" s="65">
        <v>55</v>
      </c>
      <c r="I97" s="65">
        <v>55</v>
      </c>
      <c r="J97" s="65">
        <v>55</v>
      </c>
      <c r="K97" s="65">
        <v>55</v>
      </c>
      <c r="L97" s="65">
        <v>55</v>
      </c>
      <c r="M97" s="65">
        <v>55</v>
      </c>
      <c r="N97" s="65">
        <v>55</v>
      </c>
      <c r="O97" s="65">
        <v>55</v>
      </c>
      <c r="P97" s="65">
        <v>55</v>
      </c>
      <c r="Q97" s="65">
        <v>55</v>
      </c>
      <c r="R97" s="65">
        <v>55</v>
      </c>
      <c r="S97" s="65">
        <v>55</v>
      </c>
      <c r="T97" s="65">
        <v>55</v>
      </c>
      <c r="U97" s="65">
        <v>55</v>
      </c>
      <c r="V97" s="65">
        <v>55</v>
      </c>
      <c r="W97" s="65">
        <v>55</v>
      </c>
      <c r="X97" s="65">
        <v>55</v>
      </c>
      <c r="Y97" s="65">
        <v>55</v>
      </c>
      <c r="Z97" s="65">
        <v>55</v>
      </c>
      <c r="AA97" s="65">
        <v>55</v>
      </c>
      <c r="AB97" s="65">
        <v>55</v>
      </c>
      <c r="AC97" s="65">
        <v>1320</v>
      </c>
      <c r="AD97" s="65">
        <v>9240</v>
      </c>
      <c r="AE97" s="65">
        <v>481800</v>
      </c>
    </row>
    <row r="98" spans="1:31">
      <c r="A98" s="65" t="s">
        <v>634</v>
      </c>
      <c r="B98" s="65" t="s">
        <v>128</v>
      </c>
      <c r="C98" s="65" t="s">
        <v>126</v>
      </c>
      <c r="D98" s="65" t="s">
        <v>127</v>
      </c>
      <c r="E98" s="65">
        <v>0.05</v>
      </c>
      <c r="F98" s="65">
        <v>0.05</v>
      </c>
      <c r="G98" s="65">
        <v>0.05</v>
      </c>
      <c r="H98" s="65">
        <v>0.05</v>
      </c>
      <c r="I98" s="65">
        <v>0.05</v>
      </c>
      <c r="J98" s="65">
        <v>0.05</v>
      </c>
      <c r="K98" s="65">
        <v>0.05</v>
      </c>
      <c r="L98" s="65">
        <v>0.05</v>
      </c>
      <c r="M98" s="65">
        <v>0.05</v>
      </c>
      <c r="N98" s="65">
        <v>0.05</v>
      </c>
      <c r="O98" s="65">
        <v>0.05</v>
      </c>
      <c r="P98" s="65">
        <v>0.05</v>
      </c>
      <c r="Q98" s="65">
        <v>0.05</v>
      </c>
      <c r="R98" s="65">
        <v>0.05</v>
      </c>
      <c r="S98" s="65">
        <v>0.05</v>
      </c>
      <c r="T98" s="65">
        <v>0.05</v>
      </c>
      <c r="U98" s="65">
        <v>0.05</v>
      </c>
      <c r="V98" s="65">
        <v>0.05</v>
      </c>
      <c r="W98" s="65">
        <v>0.05</v>
      </c>
      <c r="X98" s="65">
        <v>0.05</v>
      </c>
      <c r="Y98" s="65">
        <v>0.05</v>
      </c>
      <c r="Z98" s="65">
        <v>0.05</v>
      </c>
      <c r="AA98" s="65">
        <v>0.05</v>
      </c>
      <c r="AB98" s="65">
        <v>0.05</v>
      </c>
      <c r="AC98" s="65">
        <v>1.2</v>
      </c>
      <c r="AD98" s="65">
        <v>8.4</v>
      </c>
      <c r="AE98" s="65">
        <v>438</v>
      </c>
    </row>
    <row r="99" spans="1:31">
      <c r="A99" s="65" t="s">
        <v>635</v>
      </c>
      <c r="B99" s="65" t="s">
        <v>128</v>
      </c>
      <c r="C99" s="65" t="s">
        <v>126</v>
      </c>
      <c r="D99" s="65" t="s">
        <v>127</v>
      </c>
      <c r="E99" s="65">
        <v>0.2</v>
      </c>
      <c r="F99" s="65">
        <v>0.2</v>
      </c>
      <c r="G99" s="65">
        <v>0.2</v>
      </c>
      <c r="H99" s="65">
        <v>0.2</v>
      </c>
      <c r="I99" s="65">
        <v>0.2</v>
      </c>
      <c r="J99" s="65">
        <v>0.2</v>
      </c>
      <c r="K99" s="65">
        <v>0.2</v>
      </c>
      <c r="L99" s="65">
        <v>0.2</v>
      </c>
      <c r="M99" s="65">
        <v>0.2</v>
      </c>
      <c r="N99" s="65">
        <v>0.2</v>
      </c>
      <c r="O99" s="65">
        <v>0.2</v>
      </c>
      <c r="P99" s="65">
        <v>0.2</v>
      </c>
      <c r="Q99" s="65">
        <v>0.2</v>
      </c>
      <c r="R99" s="65">
        <v>0.2</v>
      </c>
      <c r="S99" s="65">
        <v>0.2</v>
      </c>
      <c r="T99" s="65">
        <v>0.2</v>
      </c>
      <c r="U99" s="65">
        <v>0.2</v>
      </c>
      <c r="V99" s="65">
        <v>0.2</v>
      </c>
      <c r="W99" s="65">
        <v>0.2</v>
      </c>
      <c r="X99" s="65">
        <v>0.2</v>
      </c>
      <c r="Y99" s="65">
        <v>0.2</v>
      </c>
      <c r="Z99" s="65">
        <v>0.2</v>
      </c>
      <c r="AA99" s="65">
        <v>0.2</v>
      </c>
      <c r="AB99" s="65">
        <v>0.2</v>
      </c>
      <c r="AC99" s="65">
        <v>4.8</v>
      </c>
      <c r="AD99" s="65">
        <v>33.6</v>
      </c>
      <c r="AE99" s="65">
        <v>1752</v>
      </c>
    </row>
    <row r="100" spans="1:31">
      <c r="A100" s="65" t="s">
        <v>636</v>
      </c>
      <c r="B100" s="65" t="s">
        <v>158</v>
      </c>
      <c r="C100" s="65" t="s">
        <v>126</v>
      </c>
      <c r="D100" s="65" t="s">
        <v>127</v>
      </c>
      <c r="E100" s="65">
        <v>43.3</v>
      </c>
      <c r="F100" s="65">
        <v>43.3</v>
      </c>
      <c r="G100" s="65">
        <v>43.3</v>
      </c>
      <c r="H100" s="65">
        <v>43.3</v>
      </c>
      <c r="I100" s="65">
        <v>43.3</v>
      </c>
      <c r="J100" s="65">
        <v>43.3</v>
      </c>
      <c r="K100" s="65">
        <v>43.3</v>
      </c>
      <c r="L100" s="65">
        <v>43.3</v>
      </c>
      <c r="M100" s="65">
        <v>43.3</v>
      </c>
      <c r="N100" s="65">
        <v>43.3</v>
      </c>
      <c r="O100" s="65">
        <v>43.3</v>
      </c>
      <c r="P100" s="65">
        <v>43.3</v>
      </c>
      <c r="Q100" s="65">
        <v>43.3</v>
      </c>
      <c r="R100" s="65">
        <v>43.3</v>
      </c>
      <c r="S100" s="65">
        <v>43.3</v>
      </c>
      <c r="T100" s="65">
        <v>43.3</v>
      </c>
      <c r="U100" s="65">
        <v>43.3</v>
      </c>
      <c r="V100" s="65">
        <v>43.3</v>
      </c>
      <c r="W100" s="65">
        <v>43.3</v>
      </c>
      <c r="X100" s="65">
        <v>43.3</v>
      </c>
      <c r="Y100" s="65">
        <v>43.3</v>
      </c>
      <c r="Z100" s="65">
        <v>43.3</v>
      </c>
      <c r="AA100" s="65">
        <v>43.3</v>
      </c>
      <c r="AB100" s="65">
        <v>43.3</v>
      </c>
      <c r="AC100" s="65">
        <v>1039.2</v>
      </c>
      <c r="AD100" s="65">
        <v>7274.4</v>
      </c>
      <c r="AE100" s="65">
        <v>379308</v>
      </c>
    </row>
    <row r="101" spans="1:31">
      <c r="A101" s="65" t="s">
        <v>637</v>
      </c>
      <c r="B101" s="65" t="s">
        <v>158</v>
      </c>
      <c r="C101" s="65" t="s">
        <v>126</v>
      </c>
      <c r="D101" s="65" t="s">
        <v>127</v>
      </c>
      <c r="E101" s="65">
        <v>55</v>
      </c>
      <c r="F101" s="65">
        <v>55</v>
      </c>
      <c r="G101" s="65">
        <v>55</v>
      </c>
      <c r="H101" s="65">
        <v>55</v>
      </c>
      <c r="I101" s="65">
        <v>55</v>
      </c>
      <c r="J101" s="65">
        <v>55</v>
      </c>
      <c r="K101" s="65">
        <v>55</v>
      </c>
      <c r="L101" s="65">
        <v>55</v>
      </c>
      <c r="M101" s="65">
        <v>55</v>
      </c>
      <c r="N101" s="65">
        <v>55</v>
      </c>
      <c r="O101" s="65">
        <v>55</v>
      </c>
      <c r="P101" s="65">
        <v>55</v>
      </c>
      <c r="Q101" s="65">
        <v>55</v>
      </c>
      <c r="R101" s="65">
        <v>55</v>
      </c>
      <c r="S101" s="65">
        <v>55</v>
      </c>
      <c r="T101" s="65">
        <v>55</v>
      </c>
      <c r="U101" s="65">
        <v>55</v>
      </c>
      <c r="V101" s="65">
        <v>55</v>
      </c>
      <c r="W101" s="65">
        <v>55</v>
      </c>
      <c r="X101" s="65">
        <v>55</v>
      </c>
      <c r="Y101" s="65">
        <v>55</v>
      </c>
      <c r="Z101" s="65">
        <v>55</v>
      </c>
      <c r="AA101" s="65">
        <v>55</v>
      </c>
      <c r="AB101" s="65">
        <v>55</v>
      </c>
      <c r="AC101" s="65">
        <v>1320</v>
      </c>
      <c r="AD101" s="65">
        <v>9240</v>
      </c>
      <c r="AE101" s="65">
        <v>481800</v>
      </c>
    </row>
    <row r="102" spans="1:31">
      <c r="A102" s="65" t="s">
        <v>638</v>
      </c>
      <c r="B102" s="65" t="s">
        <v>158</v>
      </c>
      <c r="C102" s="65" t="s">
        <v>126</v>
      </c>
      <c r="D102" s="65" t="s">
        <v>127</v>
      </c>
      <c r="E102" s="65">
        <v>60</v>
      </c>
      <c r="F102" s="65">
        <v>60</v>
      </c>
      <c r="G102" s="65">
        <v>60</v>
      </c>
      <c r="H102" s="65">
        <v>60</v>
      </c>
      <c r="I102" s="65">
        <v>60</v>
      </c>
      <c r="J102" s="65">
        <v>60</v>
      </c>
      <c r="K102" s="65">
        <v>60</v>
      </c>
      <c r="L102" s="65">
        <v>60</v>
      </c>
      <c r="M102" s="65">
        <v>60</v>
      </c>
      <c r="N102" s="65">
        <v>60</v>
      </c>
      <c r="O102" s="65">
        <v>60</v>
      </c>
      <c r="P102" s="65">
        <v>60</v>
      </c>
      <c r="Q102" s="65">
        <v>60</v>
      </c>
      <c r="R102" s="65">
        <v>60</v>
      </c>
      <c r="S102" s="65">
        <v>60</v>
      </c>
      <c r="T102" s="65">
        <v>60</v>
      </c>
      <c r="U102" s="65">
        <v>60</v>
      </c>
      <c r="V102" s="65">
        <v>60</v>
      </c>
      <c r="W102" s="65">
        <v>60</v>
      </c>
      <c r="X102" s="65">
        <v>60</v>
      </c>
      <c r="Y102" s="65">
        <v>60</v>
      </c>
      <c r="Z102" s="65">
        <v>60</v>
      </c>
      <c r="AA102" s="65">
        <v>60</v>
      </c>
      <c r="AB102" s="65">
        <v>60</v>
      </c>
      <c r="AC102" s="65">
        <v>1440</v>
      </c>
      <c r="AD102" s="65">
        <v>10080</v>
      </c>
      <c r="AE102" s="65">
        <v>525600</v>
      </c>
    </row>
    <row r="103" spans="1:31">
      <c r="A103" s="65" t="s">
        <v>639</v>
      </c>
      <c r="B103" s="65" t="s">
        <v>158</v>
      </c>
      <c r="C103" s="65" t="s">
        <v>126</v>
      </c>
      <c r="D103" s="65" t="s">
        <v>127</v>
      </c>
      <c r="E103" s="65">
        <v>60</v>
      </c>
      <c r="F103" s="65">
        <v>60</v>
      </c>
      <c r="G103" s="65">
        <v>60</v>
      </c>
      <c r="H103" s="65">
        <v>60</v>
      </c>
      <c r="I103" s="65">
        <v>60</v>
      </c>
      <c r="J103" s="65">
        <v>60</v>
      </c>
      <c r="K103" s="65">
        <v>60</v>
      </c>
      <c r="L103" s="65">
        <v>60</v>
      </c>
      <c r="M103" s="65">
        <v>60</v>
      </c>
      <c r="N103" s="65">
        <v>60</v>
      </c>
      <c r="O103" s="65">
        <v>60</v>
      </c>
      <c r="P103" s="65">
        <v>60</v>
      </c>
      <c r="Q103" s="65">
        <v>60</v>
      </c>
      <c r="R103" s="65">
        <v>60</v>
      </c>
      <c r="S103" s="65">
        <v>60</v>
      </c>
      <c r="T103" s="65">
        <v>60</v>
      </c>
      <c r="U103" s="65">
        <v>60</v>
      </c>
      <c r="V103" s="65">
        <v>60</v>
      </c>
      <c r="W103" s="65">
        <v>60</v>
      </c>
      <c r="X103" s="65">
        <v>60</v>
      </c>
      <c r="Y103" s="65">
        <v>60</v>
      </c>
      <c r="Z103" s="65">
        <v>60</v>
      </c>
      <c r="AA103" s="65">
        <v>60</v>
      </c>
      <c r="AB103" s="65">
        <v>60</v>
      </c>
      <c r="AC103" s="65">
        <v>1440</v>
      </c>
      <c r="AD103" s="65">
        <v>10080</v>
      </c>
      <c r="AE103" s="65">
        <v>525600</v>
      </c>
    </row>
    <row r="104" spans="1:31">
      <c r="A104" s="65" t="s">
        <v>640</v>
      </c>
      <c r="B104" s="65" t="s">
        <v>158</v>
      </c>
      <c r="C104" s="65" t="s">
        <v>126</v>
      </c>
      <c r="D104" s="65" t="s">
        <v>127</v>
      </c>
      <c r="E104" s="65">
        <v>22</v>
      </c>
      <c r="F104" s="65">
        <v>22</v>
      </c>
      <c r="G104" s="65">
        <v>22</v>
      </c>
      <c r="H104" s="65">
        <v>22</v>
      </c>
      <c r="I104" s="65">
        <v>22</v>
      </c>
      <c r="J104" s="65">
        <v>22</v>
      </c>
      <c r="K104" s="65">
        <v>22</v>
      </c>
      <c r="L104" s="65">
        <v>22</v>
      </c>
      <c r="M104" s="65">
        <v>22</v>
      </c>
      <c r="N104" s="65">
        <v>22</v>
      </c>
      <c r="O104" s="65">
        <v>22</v>
      </c>
      <c r="P104" s="65">
        <v>22</v>
      </c>
      <c r="Q104" s="65">
        <v>22</v>
      </c>
      <c r="R104" s="65">
        <v>22</v>
      </c>
      <c r="S104" s="65">
        <v>22</v>
      </c>
      <c r="T104" s="65">
        <v>22</v>
      </c>
      <c r="U104" s="65">
        <v>22</v>
      </c>
      <c r="V104" s="65">
        <v>22</v>
      </c>
      <c r="W104" s="65">
        <v>22</v>
      </c>
      <c r="X104" s="65">
        <v>22</v>
      </c>
      <c r="Y104" s="65">
        <v>22</v>
      </c>
      <c r="Z104" s="65">
        <v>22</v>
      </c>
      <c r="AA104" s="65">
        <v>22</v>
      </c>
      <c r="AB104" s="65">
        <v>22</v>
      </c>
      <c r="AC104" s="65">
        <v>528</v>
      </c>
      <c r="AD104" s="65">
        <v>3696</v>
      </c>
      <c r="AE104" s="65">
        <v>192720</v>
      </c>
    </row>
    <row r="105" spans="1:3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</row>
    <row r="106" spans="1:3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</row>
    <row r="107" spans="1:3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</row>
    <row r="108" spans="1:3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</row>
    <row r="109" spans="1:3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</row>
    <row r="110" spans="1:3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</row>
    <row r="111" spans="1:3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</row>
    <row r="112" spans="1:3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</row>
    <row r="113" spans="1:3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</row>
    <row r="114" spans="1:3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</row>
    <row r="115" spans="1:3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</row>
    <row r="116" spans="1:3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</row>
    <row r="117" spans="1:3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</row>
    <row r="118" spans="1:3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</row>
    <row r="119" spans="1:3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</row>
    <row r="120" spans="1:3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</row>
    <row r="121" spans="1:3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</row>
    <row r="122" spans="1:3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</row>
    <row r="123" spans="1:3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</row>
    <row r="124" spans="1:3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</row>
    <row r="125" spans="1:3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</row>
    <row r="126" spans="1:3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</row>
    <row r="127" spans="1:3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</row>
    <row r="128" spans="1:3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</row>
    <row r="129" spans="1:3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</row>
    <row r="130" spans="1:3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</row>
    <row r="131" spans="1: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</row>
    <row r="132" spans="1:3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</row>
    <row r="133" spans="1:3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</row>
    <row r="134" spans="1:3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</row>
    <row r="135" spans="1:3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</row>
    <row r="136" spans="1:3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</row>
    <row r="137" spans="1:3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</row>
    <row r="138" spans="1:3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</row>
    <row r="139" spans="1:3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</row>
    <row r="140" spans="1:3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</row>
    <row r="141" spans="1:3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</row>
    <row r="142" spans="1:3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</row>
    <row r="143" spans="1:3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</row>
    <row r="144" spans="1:3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</row>
    <row r="145" spans="1:3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</row>
    <row r="146" spans="1:3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</row>
    <row r="147" spans="1:3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</row>
    <row r="148" spans="1:3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</row>
    <row r="149" spans="1:3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</row>
    <row r="150" spans="1:3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</row>
    <row r="151" spans="1:3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</row>
    <row r="152" spans="1:3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</row>
    <row r="153" spans="1:3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</row>
    <row r="154" spans="1:3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</row>
    <row r="155" spans="1:3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</row>
    <row r="156" spans="1:3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</row>
    <row r="157" spans="1:3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</row>
    <row r="158" spans="1:3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</row>
    <row r="159" spans="1:3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</row>
    <row r="160" spans="1:3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</row>
    <row r="161" spans="1:3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</row>
    <row r="162" spans="1:3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</row>
    <row r="163" spans="1:3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</row>
    <row r="164" spans="1:3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</row>
    <row r="165" spans="1:3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</row>
    <row r="166" spans="1:3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</row>
    <row r="167" spans="1:3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</row>
    <row r="168" spans="1:3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</row>
    <row r="169" spans="1:3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</row>
    <row r="170" spans="1:3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</row>
    <row r="171" spans="1:3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</row>
    <row r="172" spans="1:3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</row>
    <row r="173" spans="1:3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</row>
    <row r="174" spans="1:3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</row>
    <row r="175" spans="1:3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</row>
    <row r="176" spans="1:3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</row>
    <row r="177" spans="1:3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</row>
    <row r="178" spans="1:3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</row>
    <row r="179" spans="1:3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</row>
    <row r="180" spans="1:3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</row>
    <row r="181" spans="1:3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</row>
    <row r="182" spans="1:3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</row>
    <row r="183" spans="1:3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</row>
    <row r="184" spans="1:3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</row>
    <row r="185" spans="1:3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</row>
    <row r="186" spans="1:3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</row>
    <row r="187" spans="1:3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</row>
    <row r="188" spans="1:3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</row>
    <row r="189" spans="1:3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</row>
    <row r="190" spans="1:3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</row>
    <row r="191" spans="1:3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</row>
    <row r="192" spans="1:3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</row>
    <row r="193" spans="1:3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</row>
    <row r="194" spans="1:3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</row>
    <row r="195" spans="1:3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</row>
    <row r="196" spans="1:3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</row>
    <row r="197" spans="1:3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</row>
    <row r="198" spans="1:3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</row>
    <row r="199" spans="1:3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</row>
    <row r="200" spans="1:3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</row>
    <row r="201" spans="1:3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</row>
    <row r="202" spans="1:3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</row>
    <row r="203" spans="1:3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</row>
    <row r="204" spans="1:3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</row>
    <row r="205" spans="1:3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</row>
    <row r="206" spans="1:3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</row>
    <row r="207" spans="1:3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</row>
    <row r="208" spans="1:3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</row>
    <row r="209" spans="1:3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</row>
    <row r="210" spans="1:3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</row>
    <row r="211" spans="1:3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</row>
    <row r="212" spans="1:3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</row>
    <row r="213" spans="1:3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</row>
    <row r="214" spans="1:3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</row>
    <row r="215" spans="1:3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</row>
    <row r="216" spans="1:3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</row>
    <row r="217" spans="1:3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</row>
    <row r="218" spans="1:3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</row>
    <row r="219" spans="1:3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</row>
    <row r="220" spans="1:3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R650"/>
  <sheetViews>
    <sheetView workbookViewId="0">
      <pane xSplit="2" ySplit="2" topLeftCell="C215" activePane="bottomRight" state="frozen"/>
      <selection pane="topRight" activeCell="C1" sqref="C1"/>
      <selection pane="bottomLeft" activeCell="A2" sqref="A2"/>
      <selection pane="bottomRight" activeCell="B227" sqref="B227"/>
    </sheetView>
  </sheetViews>
  <sheetFormatPr defaultRowHeight="11.25"/>
  <cols>
    <col min="1" max="1" width="2.5" style="19" customWidth="1"/>
    <col min="2" max="2" width="39.83203125" style="13" bestFit="1" customWidth="1"/>
    <col min="3" max="18" width="17" style="1" customWidth="1"/>
    <col min="19" max="16384" width="9.33203125" style="1"/>
  </cols>
  <sheetData>
    <row r="1" spans="1:18" ht="20.25">
      <c r="A1" s="8" t="s">
        <v>173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s="13" customFormat="1">
      <c r="A2" s="88"/>
      <c r="B2" s="88"/>
      <c r="C2" s="12" t="s">
        <v>103</v>
      </c>
      <c r="D2" s="12" t="s">
        <v>104</v>
      </c>
      <c r="E2" s="12" t="s">
        <v>105</v>
      </c>
      <c r="F2" s="12" t="s">
        <v>106</v>
      </c>
      <c r="G2" s="12" t="s">
        <v>107</v>
      </c>
      <c r="H2" s="12" t="s">
        <v>108</v>
      </c>
      <c r="I2" s="12" t="s">
        <v>109</v>
      </c>
      <c r="J2" s="12" t="s">
        <v>110</v>
      </c>
      <c r="K2" s="12" t="s">
        <v>111</v>
      </c>
      <c r="L2" s="12" t="s">
        <v>112</v>
      </c>
      <c r="M2" s="12" t="s">
        <v>367</v>
      </c>
      <c r="N2" s="12" t="s">
        <v>113</v>
      </c>
      <c r="O2" s="12" t="s">
        <v>114</v>
      </c>
      <c r="P2" s="12" t="s">
        <v>115</v>
      </c>
      <c r="Q2" s="12" t="s">
        <v>116</v>
      </c>
      <c r="R2" s="12" t="s">
        <v>117</v>
      </c>
    </row>
    <row r="3" spans="1:18">
      <c r="A3" s="14" t="s">
        <v>9</v>
      </c>
      <c r="B3" s="15"/>
    </row>
    <row r="4" spans="1:18">
      <c r="A4" s="11"/>
      <c r="B4" s="16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  <c r="O4" s="2" t="s">
        <v>23</v>
      </c>
      <c r="P4" s="2" t="s">
        <v>24</v>
      </c>
      <c r="Q4" s="2" t="s">
        <v>25</v>
      </c>
      <c r="R4" s="2" t="s">
        <v>26</v>
      </c>
    </row>
    <row r="5" spans="1:18">
      <c r="A5" s="11"/>
      <c r="B5" s="16" t="s">
        <v>27</v>
      </c>
      <c r="C5" s="2" t="s">
        <v>28</v>
      </c>
      <c r="D5" s="2" t="s">
        <v>28</v>
      </c>
      <c r="E5" s="2" t="s">
        <v>28</v>
      </c>
      <c r="F5" s="2" t="s">
        <v>28</v>
      </c>
      <c r="G5" s="2" t="s">
        <v>28</v>
      </c>
      <c r="H5" s="2" t="s">
        <v>28</v>
      </c>
      <c r="I5" s="2" t="s">
        <v>28</v>
      </c>
      <c r="J5" s="2" t="s">
        <v>28</v>
      </c>
      <c r="K5" s="2" t="s">
        <v>28</v>
      </c>
      <c r="L5" s="2" t="s">
        <v>28</v>
      </c>
      <c r="M5" s="2" t="s">
        <v>28</v>
      </c>
      <c r="N5" s="2" t="s">
        <v>28</v>
      </c>
      <c r="O5" s="2" t="s">
        <v>28</v>
      </c>
      <c r="P5" s="2" t="s">
        <v>28</v>
      </c>
      <c r="Q5" s="2" t="s">
        <v>28</v>
      </c>
      <c r="R5" s="2" t="s">
        <v>28</v>
      </c>
    </row>
    <row r="6" spans="1:18">
      <c r="A6" s="11"/>
      <c r="B6" s="16" t="s">
        <v>30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</row>
    <row r="7" spans="1:18">
      <c r="A7" s="14" t="s">
        <v>41</v>
      </c>
      <c r="B7" s="15"/>
    </row>
    <row r="8" spans="1:18">
      <c r="A8" s="11"/>
      <c r="B8" s="14" t="s">
        <v>42</v>
      </c>
    </row>
    <row r="9" spans="1:18">
      <c r="A9" s="11"/>
      <c r="B9" s="17" t="s">
        <v>43</v>
      </c>
      <c r="C9" s="82" t="str">
        <f>BuildingSummary!$C27</f>
        <v>Steel frame</v>
      </c>
      <c r="D9" s="82" t="str">
        <f>BuildingSummary!$C27</f>
        <v>Steel frame</v>
      </c>
      <c r="E9" s="82" t="str">
        <f>BuildingSummary!$C27</f>
        <v>Steel frame</v>
      </c>
      <c r="F9" s="82" t="str">
        <f>BuildingSummary!$C27</f>
        <v>Steel frame</v>
      </c>
      <c r="G9" s="82" t="str">
        <f>BuildingSummary!$C27</f>
        <v>Steel frame</v>
      </c>
      <c r="H9" s="82" t="str">
        <f>BuildingSummary!$C27</f>
        <v>Steel frame</v>
      </c>
      <c r="I9" s="82" t="str">
        <f>BuildingSummary!$C27</f>
        <v>Steel frame</v>
      </c>
      <c r="J9" s="82" t="str">
        <f>BuildingSummary!$C27</f>
        <v>Steel frame</v>
      </c>
      <c r="K9" s="82" t="str">
        <f>BuildingSummary!$C27</f>
        <v>Steel frame</v>
      </c>
      <c r="L9" s="82" t="str">
        <f>BuildingSummary!$C27</f>
        <v>Steel frame</v>
      </c>
      <c r="M9" s="82" t="str">
        <f>BuildingSummary!$C27</f>
        <v>Steel frame</v>
      </c>
      <c r="N9" s="82" t="str">
        <f>BuildingSummary!$C27</f>
        <v>Steel frame</v>
      </c>
      <c r="O9" s="82" t="str">
        <f>BuildingSummary!$C27</f>
        <v>Steel frame</v>
      </c>
      <c r="P9" s="82" t="str">
        <f>BuildingSummary!$C27</f>
        <v>Steel frame</v>
      </c>
      <c r="Q9" s="82" t="str">
        <f>BuildingSummary!$C27</f>
        <v>Steel frame</v>
      </c>
      <c r="R9" s="82" t="str">
        <f>BuildingSummary!$C27</f>
        <v>Steel frame</v>
      </c>
    </row>
    <row r="10" spans="1:18">
      <c r="A10" s="11"/>
      <c r="B10" s="16" t="s">
        <v>211</v>
      </c>
      <c r="C10" s="5">
        <f>1/Miami!$D$39</f>
        <v>1.4204545454545456</v>
      </c>
      <c r="D10" s="5">
        <f>1/Houston!$D$39</f>
        <v>1.4204545454545456</v>
      </c>
      <c r="E10" s="5">
        <f>1/Phoenix!$D$39</f>
        <v>1.4204545454545456</v>
      </c>
      <c r="F10" s="5">
        <f>1/Atlanta!$D$39</f>
        <v>1.4204545454545456</v>
      </c>
      <c r="G10" s="5">
        <f>1/LosAngeles!$D$39</f>
        <v>1.4204545454545456</v>
      </c>
      <c r="H10" s="5">
        <f>1/LasVegas!$D$39</f>
        <v>1.4204545454545456</v>
      </c>
      <c r="I10" s="5">
        <f>1/SanFrancisco!$D$39</f>
        <v>1.4204545454545456</v>
      </c>
      <c r="J10" s="5">
        <f>1/Baltimore!$D$39</f>
        <v>1.4204545454545456</v>
      </c>
      <c r="K10" s="5">
        <f>1/Albuquerque!$D$39</f>
        <v>1.4204545454545456</v>
      </c>
      <c r="L10" s="5">
        <f>1/Seattle!$D$39</f>
        <v>1.4204545454545456</v>
      </c>
      <c r="M10" s="5">
        <f>1/Chicago!$D$39</f>
        <v>2.0964360587002098</v>
      </c>
      <c r="N10" s="5">
        <f>1/Boulder!$D$39</f>
        <v>2.0964360587002098</v>
      </c>
      <c r="O10" s="5">
        <f>1/Minneapolis!$D$39</f>
        <v>2.0964360587002098</v>
      </c>
      <c r="P10" s="5">
        <f>1/Helena!$D$39</f>
        <v>2.0964360587002098</v>
      </c>
      <c r="Q10" s="5">
        <f>1/Duluth!$D$39</f>
        <v>2.7472527472527473</v>
      </c>
      <c r="R10" s="5">
        <f>1/Fairbanks!$D$39</f>
        <v>2.7472527472527473</v>
      </c>
    </row>
    <row r="11" spans="1:18">
      <c r="A11" s="11"/>
      <c r="B11" s="14" t="s">
        <v>45</v>
      </c>
    </row>
    <row r="12" spans="1:18">
      <c r="A12" s="11"/>
      <c r="B12" s="17" t="s">
        <v>43</v>
      </c>
      <c r="C12" s="22" t="str">
        <f>BuildingSummary!$C32</f>
        <v>Attic</v>
      </c>
      <c r="D12" s="22" t="str">
        <f>BuildingSummary!$C32</f>
        <v>Attic</v>
      </c>
      <c r="E12" s="22" t="str">
        <f>BuildingSummary!$C32</f>
        <v>Attic</v>
      </c>
      <c r="F12" s="22" t="str">
        <f>BuildingSummary!$C32</f>
        <v>Attic</v>
      </c>
      <c r="G12" s="22" t="str">
        <f>BuildingSummary!$C32</f>
        <v>Attic</v>
      </c>
      <c r="H12" s="22" t="str">
        <f>BuildingSummary!$C32</f>
        <v>Attic</v>
      </c>
      <c r="I12" s="22" t="str">
        <f>BuildingSummary!$C32</f>
        <v>Attic</v>
      </c>
      <c r="J12" s="22" t="str">
        <f>BuildingSummary!$C32</f>
        <v>Attic</v>
      </c>
      <c r="K12" s="22" t="str">
        <f>BuildingSummary!$C32</f>
        <v>Attic</v>
      </c>
      <c r="L12" s="22" t="str">
        <f>BuildingSummary!$C32</f>
        <v>Attic</v>
      </c>
      <c r="M12" s="22" t="str">
        <f>BuildingSummary!$C32</f>
        <v>Attic</v>
      </c>
      <c r="N12" s="22" t="str">
        <f>BuildingSummary!$C32</f>
        <v>Attic</v>
      </c>
      <c r="O12" s="22" t="str">
        <f>BuildingSummary!$C32</f>
        <v>Attic</v>
      </c>
      <c r="P12" s="22" t="str">
        <f>BuildingSummary!$C32</f>
        <v>Attic</v>
      </c>
      <c r="Q12" s="22" t="str">
        <f>BuildingSummary!$C32</f>
        <v>Attic</v>
      </c>
      <c r="R12" s="22" t="str">
        <f>BuildingSummary!$C32</f>
        <v>Attic</v>
      </c>
    </row>
    <row r="13" spans="1:18">
      <c r="A13" s="11"/>
      <c r="B13" s="16" t="s">
        <v>211</v>
      </c>
      <c r="C13" s="5">
        <f>1/Miami!$D$48</f>
        <v>0.24783147459727384</v>
      </c>
      <c r="D13" s="5">
        <f>1/Houston!$D$48</f>
        <v>0.24783147459727384</v>
      </c>
      <c r="E13" s="5">
        <f>1/Phoenix!$D$48</f>
        <v>0.24783147459727384</v>
      </c>
      <c r="F13" s="5">
        <f>1/Atlanta!$D$48</f>
        <v>0.24783147459727384</v>
      </c>
      <c r="G13" s="5">
        <f>1/LosAngeles!$D$48</f>
        <v>0.24783147459727384</v>
      </c>
      <c r="H13" s="5">
        <f>1/LasVegas!$D$48</f>
        <v>0.24783147459727384</v>
      </c>
      <c r="I13" s="5">
        <f>1/SanFrancisco!$D$48</f>
        <v>0.24783147459727384</v>
      </c>
      <c r="J13" s="5">
        <f>1/Baltimore!$D$48</f>
        <v>0.24783147459727384</v>
      </c>
      <c r="K13" s="5">
        <f>1/Albuquerque!$D$48</f>
        <v>0.24783147459727384</v>
      </c>
      <c r="L13" s="5">
        <f>1/Seattle!$D$48</f>
        <v>0.24783147459727384</v>
      </c>
      <c r="M13" s="5">
        <f>1/Chicago!$D$48</f>
        <v>0.24783147459727384</v>
      </c>
      <c r="N13" s="5">
        <f>1/Boulder!$D$48</f>
        <v>0.24783147459727384</v>
      </c>
      <c r="O13" s="5">
        <f>1/Minneapolis!$D$48</f>
        <v>0.24783147459727384</v>
      </c>
      <c r="P13" s="5">
        <f>1/Helena!$D$48</f>
        <v>0.24783147459727384</v>
      </c>
      <c r="Q13" s="5">
        <f>1/Duluth!$D$48</f>
        <v>0.24783147459727384</v>
      </c>
      <c r="R13" s="5">
        <f>1/Fairbanks!$D$48</f>
        <v>0.24783147459727384</v>
      </c>
    </row>
    <row r="14" spans="1:18">
      <c r="A14" s="11"/>
      <c r="B14" s="14" t="s">
        <v>47</v>
      </c>
    </row>
    <row r="15" spans="1:18">
      <c r="A15" s="11"/>
      <c r="B15" s="16" t="s">
        <v>212</v>
      </c>
      <c r="C15" s="5">
        <f>Miami!$E$54</f>
        <v>6.49</v>
      </c>
      <c r="D15" s="5">
        <f>Houston!$E$54</f>
        <v>6.49</v>
      </c>
      <c r="E15" s="5">
        <f>Phoenix!$E$54</f>
        <v>6.49</v>
      </c>
      <c r="F15" s="5">
        <f>Atlanta!$E$54</f>
        <v>3.18</v>
      </c>
      <c r="G15" s="5">
        <f>LosAngeles!$E$54</f>
        <v>3.18</v>
      </c>
      <c r="H15" s="5">
        <f>LasVegas!$E$54</f>
        <v>3.18</v>
      </c>
      <c r="I15" s="5">
        <f>SanFrancisco!$E$54</f>
        <v>6.49</v>
      </c>
      <c r="J15" s="5">
        <f>Baltimore!$E$54</f>
        <v>3.18</v>
      </c>
      <c r="K15" s="5">
        <f>Albuquerque!$E$54</f>
        <v>3.18</v>
      </c>
      <c r="L15" s="5">
        <f>Seattle!$E$54</f>
        <v>3.18</v>
      </c>
      <c r="M15" s="5">
        <f>Chicago!$E$54</f>
        <v>3.18</v>
      </c>
      <c r="N15" s="5">
        <f>Boulder!$E$54</f>
        <v>3.18</v>
      </c>
      <c r="O15" s="5">
        <f>Minneapolis!$E$54</f>
        <v>3.18</v>
      </c>
      <c r="P15" s="5">
        <f>Helena!$E$54</f>
        <v>3.18</v>
      </c>
      <c r="Q15" s="5">
        <f>Duluth!$E$54</f>
        <v>3.18</v>
      </c>
      <c r="R15" s="5">
        <f>Fairbanks!$E$54</f>
        <v>2.58</v>
      </c>
    </row>
    <row r="16" spans="1:18">
      <c r="A16" s="11"/>
      <c r="B16" s="16" t="s">
        <v>48</v>
      </c>
      <c r="C16" s="5">
        <f>Miami!$F$54</f>
        <v>0.61</v>
      </c>
      <c r="D16" s="5">
        <f>Houston!$F$54</f>
        <v>0.61</v>
      </c>
      <c r="E16" s="5">
        <f>Phoenix!$F$54</f>
        <v>0.61</v>
      </c>
      <c r="F16" s="5">
        <f>Atlanta!$F$54</f>
        <v>0.501</v>
      </c>
      <c r="G16" s="5">
        <f>LosAngeles!$F$54</f>
        <v>0.501</v>
      </c>
      <c r="H16" s="5">
        <f>LasVegas!$F$54</f>
        <v>0.501</v>
      </c>
      <c r="I16" s="5">
        <f>SanFrancisco!$F$54</f>
        <v>0.61</v>
      </c>
      <c r="J16" s="5">
        <f>Baltimore!$F$54</f>
        <v>0.501</v>
      </c>
      <c r="K16" s="5">
        <f>Albuquerque!$F$54</f>
        <v>0.501</v>
      </c>
      <c r="L16" s="5">
        <f>Seattle!$F$54</f>
        <v>0.501</v>
      </c>
      <c r="M16" s="5">
        <f>Chicago!$F$54</f>
        <v>0.501</v>
      </c>
      <c r="N16" s="5">
        <f>Boulder!$F$54</f>
        <v>0.501</v>
      </c>
      <c r="O16" s="5">
        <f>Minneapolis!$F$54</f>
        <v>0.501</v>
      </c>
      <c r="P16" s="5">
        <f>Helena!$F$54</f>
        <v>0.501</v>
      </c>
      <c r="Q16" s="5">
        <f>Duluth!$F$54</f>
        <v>0.65100000000000002</v>
      </c>
      <c r="R16" s="5">
        <f>Fairbanks!$F$54</f>
        <v>0.65400000000000003</v>
      </c>
    </row>
    <row r="17" spans="1:18">
      <c r="A17" s="11"/>
      <c r="B17" s="16" t="s">
        <v>49</v>
      </c>
      <c r="C17" s="5">
        <f>Miami!$G$54</f>
        <v>0.61</v>
      </c>
      <c r="D17" s="5">
        <f>Houston!$G$54</f>
        <v>0.61</v>
      </c>
      <c r="E17" s="5">
        <f>Phoenix!$G$54</f>
        <v>0.61</v>
      </c>
      <c r="F17" s="5">
        <f>Atlanta!$G$54</f>
        <v>0.622</v>
      </c>
      <c r="G17" s="5">
        <f>LosAngeles!$G$54</f>
        <v>0.622</v>
      </c>
      <c r="H17" s="5">
        <f>LasVegas!$G$54</f>
        <v>0.622</v>
      </c>
      <c r="I17" s="5">
        <f>SanFrancisco!$G$54</f>
        <v>0.61</v>
      </c>
      <c r="J17" s="5">
        <f>Baltimore!$G$54</f>
        <v>0.622</v>
      </c>
      <c r="K17" s="5">
        <f>Albuquerque!$G$54</f>
        <v>0.622</v>
      </c>
      <c r="L17" s="5">
        <f>Seattle!$G$54</f>
        <v>0.622</v>
      </c>
      <c r="M17" s="5">
        <f>Chicago!$G$54</f>
        <v>0.622</v>
      </c>
      <c r="N17" s="5">
        <f>Boulder!$G$54</f>
        <v>0.622</v>
      </c>
      <c r="O17" s="5">
        <f>Minneapolis!$G$54</f>
        <v>0.622</v>
      </c>
      <c r="P17" s="5">
        <f>Helena!$G$54</f>
        <v>0.622</v>
      </c>
      <c r="Q17" s="5">
        <f>Duluth!$G$54</f>
        <v>0.64</v>
      </c>
      <c r="R17" s="5">
        <f>Fairbanks!$G$54</f>
        <v>0.64</v>
      </c>
    </row>
    <row r="18" spans="1:18">
      <c r="A18" s="11"/>
      <c r="B18" s="14" t="s">
        <v>50</v>
      </c>
    </row>
    <row r="19" spans="1:18">
      <c r="A19" s="11"/>
      <c r="B19" s="16" t="s">
        <v>212</v>
      </c>
      <c r="C19" s="2" t="s">
        <v>174</v>
      </c>
      <c r="D19" s="2" t="s">
        <v>174</v>
      </c>
      <c r="E19" s="2" t="s">
        <v>174</v>
      </c>
      <c r="F19" s="2" t="s">
        <v>174</v>
      </c>
      <c r="G19" s="2" t="s">
        <v>174</v>
      </c>
      <c r="H19" s="2" t="s">
        <v>174</v>
      </c>
      <c r="I19" s="2" t="s">
        <v>174</v>
      </c>
      <c r="J19" s="2" t="s">
        <v>174</v>
      </c>
      <c r="K19" s="2" t="s">
        <v>174</v>
      </c>
      <c r="L19" s="2" t="s">
        <v>174</v>
      </c>
      <c r="M19" s="2" t="s">
        <v>174</v>
      </c>
      <c r="N19" s="2" t="s">
        <v>174</v>
      </c>
      <c r="O19" s="2" t="s">
        <v>174</v>
      </c>
      <c r="P19" s="2" t="s">
        <v>174</v>
      </c>
      <c r="Q19" s="2" t="s">
        <v>174</v>
      </c>
      <c r="R19" s="2" t="s">
        <v>174</v>
      </c>
    </row>
    <row r="20" spans="1:18">
      <c r="A20" s="11"/>
      <c r="B20" s="16" t="s">
        <v>48</v>
      </c>
      <c r="C20" s="2" t="s">
        <v>174</v>
      </c>
      <c r="D20" s="2" t="s">
        <v>174</v>
      </c>
      <c r="E20" s="2" t="s">
        <v>174</v>
      </c>
      <c r="F20" s="2" t="s">
        <v>174</v>
      </c>
      <c r="G20" s="2" t="s">
        <v>174</v>
      </c>
      <c r="H20" s="2" t="s">
        <v>174</v>
      </c>
      <c r="I20" s="2" t="s">
        <v>174</v>
      </c>
      <c r="J20" s="2" t="s">
        <v>174</v>
      </c>
      <c r="K20" s="2" t="s">
        <v>174</v>
      </c>
      <c r="L20" s="2" t="s">
        <v>174</v>
      </c>
      <c r="M20" s="2" t="s">
        <v>174</v>
      </c>
      <c r="N20" s="2" t="s">
        <v>174</v>
      </c>
      <c r="O20" s="2" t="s">
        <v>174</v>
      </c>
      <c r="P20" s="2" t="s">
        <v>174</v>
      </c>
      <c r="Q20" s="2" t="s">
        <v>174</v>
      </c>
      <c r="R20" s="2" t="s">
        <v>174</v>
      </c>
    </row>
    <row r="21" spans="1:18">
      <c r="A21" s="11"/>
      <c r="B21" s="16" t="s">
        <v>49</v>
      </c>
      <c r="C21" s="2" t="s">
        <v>174</v>
      </c>
      <c r="D21" s="2" t="s">
        <v>174</v>
      </c>
      <c r="E21" s="2" t="s">
        <v>174</v>
      </c>
      <c r="F21" s="2" t="s">
        <v>174</v>
      </c>
      <c r="G21" s="2" t="s">
        <v>174</v>
      </c>
      <c r="H21" s="2" t="s">
        <v>174</v>
      </c>
      <c r="I21" s="2" t="s">
        <v>174</v>
      </c>
      <c r="J21" s="2" t="s">
        <v>174</v>
      </c>
      <c r="K21" s="2" t="s">
        <v>174</v>
      </c>
      <c r="L21" s="2" t="s">
        <v>174</v>
      </c>
      <c r="M21" s="2" t="s">
        <v>174</v>
      </c>
      <c r="N21" s="2" t="s">
        <v>174</v>
      </c>
      <c r="O21" s="2" t="s">
        <v>174</v>
      </c>
      <c r="P21" s="2" t="s">
        <v>174</v>
      </c>
      <c r="Q21" s="2" t="s">
        <v>174</v>
      </c>
      <c r="R21" s="2" t="s">
        <v>174</v>
      </c>
    </row>
    <row r="22" spans="1:18">
      <c r="A22" s="11"/>
      <c r="B22" s="14" t="s">
        <v>51</v>
      </c>
    </row>
    <row r="23" spans="1:18">
      <c r="A23" s="11"/>
      <c r="B23" s="16" t="s">
        <v>52</v>
      </c>
      <c r="C23" s="82" t="str">
        <f>BuildingSummary!$C47</f>
        <v>Mass Floor</v>
      </c>
      <c r="D23" s="82" t="str">
        <f>BuildingSummary!$C47</f>
        <v>Mass Floor</v>
      </c>
      <c r="E23" s="82" t="str">
        <f>BuildingSummary!$C47</f>
        <v>Mass Floor</v>
      </c>
      <c r="F23" s="82" t="str">
        <f>BuildingSummary!$C47</f>
        <v>Mass Floor</v>
      </c>
      <c r="G23" s="82" t="str">
        <f>BuildingSummary!$C47</f>
        <v>Mass Floor</v>
      </c>
      <c r="H23" s="82" t="str">
        <f>BuildingSummary!$C47</f>
        <v>Mass Floor</v>
      </c>
      <c r="I23" s="82" t="str">
        <f>BuildingSummary!$C47</f>
        <v>Mass Floor</v>
      </c>
      <c r="J23" s="82" t="str">
        <f>BuildingSummary!$C47</f>
        <v>Mass Floor</v>
      </c>
      <c r="K23" s="82" t="str">
        <f>BuildingSummary!$C47</f>
        <v>Mass Floor</v>
      </c>
      <c r="L23" s="82" t="str">
        <f>BuildingSummary!$C47</f>
        <v>Mass Floor</v>
      </c>
      <c r="M23" s="82" t="str">
        <f>BuildingSummary!$C47</f>
        <v>Mass Floor</v>
      </c>
      <c r="N23" s="82" t="str">
        <f>BuildingSummary!$C47</f>
        <v>Mass Floor</v>
      </c>
      <c r="O23" s="82" t="str">
        <f>BuildingSummary!$C47</f>
        <v>Mass Floor</v>
      </c>
      <c r="P23" s="82" t="str">
        <f>BuildingSummary!$C47</f>
        <v>Mass Floor</v>
      </c>
      <c r="Q23" s="82" t="str">
        <f>BuildingSummary!$C47</f>
        <v>Mass Floor</v>
      </c>
      <c r="R23" s="82" t="str">
        <f>BuildingSummary!$C47</f>
        <v>Mass Floor</v>
      </c>
    </row>
    <row r="24" spans="1:18">
      <c r="A24" s="11"/>
      <c r="B24" s="17" t="s">
        <v>54</v>
      </c>
      <c r="C24" s="82" t="str">
        <f>BuildingSummary!$C48</f>
        <v>4in slab w/carpet</v>
      </c>
      <c r="D24" s="82" t="str">
        <f>BuildingSummary!$C48</f>
        <v>4in slab w/carpet</v>
      </c>
      <c r="E24" s="82" t="str">
        <f>BuildingSummary!$C48</f>
        <v>4in slab w/carpet</v>
      </c>
      <c r="F24" s="82" t="str">
        <f>BuildingSummary!$C48</f>
        <v>4in slab w/carpet</v>
      </c>
      <c r="G24" s="82" t="str">
        <f>BuildingSummary!$C48</f>
        <v>4in slab w/carpet</v>
      </c>
      <c r="H24" s="82" t="str">
        <f>BuildingSummary!$C48</f>
        <v>4in slab w/carpet</v>
      </c>
      <c r="I24" s="82" t="str">
        <f>BuildingSummary!$C48</f>
        <v>4in slab w/carpet</v>
      </c>
      <c r="J24" s="82" t="str">
        <f>BuildingSummary!$C48</f>
        <v>4in slab w/carpet</v>
      </c>
      <c r="K24" s="82" t="str">
        <f>BuildingSummary!$C48</f>
        <v>4in slab w/carpet</v>
      </c>
      <c r="L24" s="82" t="str">
        <f>BuildingSummary!$C48</f>
        <v>4in slab w/carpet</v>
      </c>
      <c r="M24" s="82" t="str">
        <f>BuildingSummary!$C48</f>
        <v>4in slab w/carpet</v>
      </c>
      <c r="N24" s="82" t="str">
        <f>BuildingSummary!$C48</f>
        <v>4in slab w/carpet</v>
      </c>
      <c r="O24" s="82" t="str">
        <f>BuildingSummary!$C48</f>
        <v>4in slab w/carpet</v>
      </c>
      <c r="P24" s="82" t="str">
        <f>BuildingSummary!$C48</f>
        <v>4in slab w/carpet</v>
      </c>
      <c r="Q24" s="82" t="str">
        <f>BuildingSummary!$C48</f>
        <v>4in slab w/carpet</v>
      </c>
      <c r="R24" s="82" t="str">
        <f>BuildingSummary!$C48</f>
        <v>4in slab w/carpet</v>
      </c>
    </row>
    <row r="25" spans="1:18">
      <c r="A25" s="11"/>
      <c r="B25" s="16" t="s">
        <v>211</v>
      </c>
      <c r="C25" s="5">
        <f>1/Miami!$D$43</f>
        <v>0.53705692803437166</v>
      </c>
      <c r="D25" s="5">
        <f>1/Houston!$D$43</f>
        <v>0.53705692803437166</v>
      </c>
      <c r="E25" s="5">
        <f>1/Phoenix!$D$43</f>
        <v>0.53705692803437166</v>
      </c>
      <c r="F25" s="5">
        <f>1/Atlanta!$D$43</f>
        <v>0.53705692803437166</v>
      </c>
      <c r="G25" s="5">
        <f>1/LosAngeles!$D$43</f>
        <v>0.53705692803437166</v>
      </c>
      <c r="H25" s="5">
        <f>1/LasVegas!$D$43</f>
        <v>0.53705692803437166</v>
      </c>
      <c r="I25" s="5">
        <f>1/SanFrancisco!$D$43</f>
        <v>0.53705692803437166</v>
      </c>
      <c r="J25" s="5">
        <f>1/Baltimore!$D$43</f>
        <v>0.53705692803437166</v>
      </c>
      <c r="K25" s="5">
        <f>1/Albuquerque!$D$43</f>
        <v>0.53705692803437166</v>
      </c>
      <c r="L25" s="5">
        <f>1/Seattle!$D$43</f>
        <v>0.53705692803437166</v>
      </c>
      <c r="M25" s="5">
        <f>1/Chicago!$D$43</f>
        <v>0.53705692803437166</v>
      </c>
      <c r="N25" s="5">
        <f>1/Boulder!$D$43</f>
        <v>0.53705692803437166</v>
      </c>
      <c r="O25" s="5">
        <f>1/Minneapolis!$D$43</f>
        <v>0.53705692803437166</v>
      </c>
      <c r="P25" s="5">
        <f>1/Helena!$D$43</f>
        <v>0.53705692803437166</v>
      </c>
      <c r="Q25" s="5">
        <f>1/Duluth!$D$43</f>
        <v>0.53705692803437166</v>
      </c>
      <c r="R25" s="5">
        <f>1/Fairbanks!$D$43</f>
        <v>0.53705692803437166</v>
      </c>
    </row>
    <row r="26" spans="1:18">
      <c r="A26" s="14" t="s">
        <v>60</v>
      </c>
      <c r="B26" s="15"/>
    </row>
    <row r="27" spans="1:18">
      <c r="A27" s="11"/>
      <c r="B27" s="14" t="s">
        <v>65</v>
      </c>
    </row>
    <row r="28" spans="1:18">
      <c r="A28" s="11"/>
      <c r="B28" s="16" t="s">
        <v>175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1"/>
      <c r="B29" s="16" t="str">
        <f>Miami!A70</f>
        <v>PSZ-AC_2:1_UNITARY_PACKAGE_COOLCOIL</v>
      </c>
      <c r="C29" s="5">
        <f>10^(-3)*Miami!$C$70</f>
        <v>65.850669999999994</v>
      </c>
      <c r="D29" s="5">
        <f>10^(-3)*Houston!$C$70</f>
        <v>67.035780000000003</v>
      </c>
      <c r="E29" s="5">
        <f>10^(-3)*Phoenix!$C$70</f>
        <v>70.183399999999992</v>
      </c>
      <c r="F29" s="5">
        <f>10^(-3)*Atlanta!$C$70</f>
        <v>66.524039999999999</v>
      </c>
      <c r="G29" s="5">
        <f>10^(-3)*LosAngeles!$C$70</f>
        <v>61.969980000000007</v>
      </c>
      <c r="H29" s="5">
        <f>10^(-3)*LasVegas!$C$70</f>
        <v>70.442429999999987</v>
      </c>
      <c r="I29" s="5">
        <f>10^(-3)*SanFrancisco!$C$70</f>
        <v>59.466349999999998</v>
      </c>
      <c r="J29" s="5">
        <f>10^(-3)*Baltimore!$C$70</f>
        <v>65.795479999999998</v>
      </c>
      <c r="K29" s="5">
        <f>10^(-3)*Albuquerque!$C$70</f>
        <v>77.063110000000009</v>
      </c>
      <c r="L29" s="5">
        <f>10^(-3)*Seattle!$C$70</f>
        <v>62.427330000000005</v>
      </c>
      <c r="M29" s="5">
        <f>10^(-3)*Chicago!$C$70</f>
        <v>64.438320000000004</v>
      </c>
      <c r="N29" s="5">
        <f>10^(-3)*Boulder!$C$70</f>
        <v>74.147229999999993</v>
      </c>
      <c r="O29" s="5">
        <f>10^(-3)*Minneapolis!$C$70</f>
        <v>64.853340000000003</v>
      </c>
      <c r="P29" s="5">
        <f>10^(-3)*Helena!$C$70</f>
        <v>70.595740000000006</v>
      </c>
      <c r="Q29" s="5">
        <f>10^(-3)*Duluth!$C$70</f>
        <v>62.755070000000003</v>
      </c>
      <c r="R29" s="5">
        <f>10^(-3)*Fairbanks!$C$70</f>
        <v>59.463889999999999</v>
      </c>
    </row>
    <row r="30" spans="1:18">
      <c r="A30" s="11"/>
      <c r="B30" s="16" t="str">
        <f>Miami!A71</f>
        <v>PSZ-AC_1:2_UNITARY_PACKAGE_COOLCOIL</v>
      </c>
      <c r="C30" s="5">
        <f>10^(-3)*Miami!$C$71</f>
        <v>37.178280000000001</v>
      </c>
      <c r="D30" s="5">
        <f>10^(-3)*Houston!$C$71</f>
        <v>38.318669999999997</v>
      </c>
      <c r="E30" s="5">
        <f>10^(-3)*Phoenix!$C$71</f>
        <v>41.088949999999997</v>
      </c>
      <c r="F30" s="5">
        <f>10^(-3)*Atlanta!$C$71</f>
        <v>35.518349999999998</v>
      </c>
      <c r="G30" s="5">
        <f>10^(-3)*LosAngeles!$C$71</f>
        <v>28.80818</v>
      </c>
      <c r="H30" s="5">
        <f>10^(-3)*LasVegas!$C$71</f>
        <v>38.899089999999994</v>
      </c>
      <c r="I30" s="5">
        <f>10^(-3)*SanFrancisco!$C$71</f>
        <v>29.205120000000001</v>
      </c>
      <c r="J30" s="5">
        <f>10^(-3)*Baltimore!$C$71</f>
        <v>37.647040000000004</v>
      </c>
      <c r="K30" s="5">
        <f>10^(-3)*Albuquerque!$C$71</f>
        <v>39.233400000000003</v>
      </c>
      <c r="L30" s="5">
        <f>10^(-3)*Seattle!$C$71</f>
        <v>31.04701</v>
      </c>
      <c r="M30" s="5">
        <f>10^(-3)*Chicago!$C$71</f>
        <v>35.791069999999998</v>
      </c>
      <c r="N30" s="5">
        <f>10^(-3)*Boulder!$C$71</f>
        <v>35.579819999999998</v>
      </c>
      <c r="O30" s="5">
        <f>10^(-3)*Minneapolis!$C$71</f>
        <v>34.691919999999996</v>
      </c>
      <c r="P30" s="5">
        <f>10^(-3)*Helena!$C$71</f>
        <v>34.473419999999997</v>
      </c>
      <c r="Q30" s="5">
        <f>10^(-3)*Duluth!$C$71</f>
        <v>30.392479999999999</v>
      </c>
      <c r="R30" s="5">
        <f>10^(-3)*Fairbanks!$C$71</f>
        <v>29.88936</v>
      </c>
    </row>
    <row r="31" spans="1:18">
      <c r="A31" s="11"/>
      <c r="B31" s="16" t="s">
        <v>176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1"/>
      <c r="B32" s="16" t="str">
        <f>Miami!A74</f>
        <v>PSZ-AC_2:1_UNITARY_PACKAGE_HEATCOIL</v>
      </c>
      <c r="C32" s="5">
        <f>10^(-3)*Miami!$C$74</f>
        <v>7.8180900000000007</v>
      </c>
      <c r="D32" s="5">
        <f>10^(-3)*Houston!$C$74</f>
        <v>11.459580000000001</v>
      </c>
      <c r="E32" s="5">
        <f>10^(-3)*Phoenix!$C$74</f>
        <v>8.7077299999999997</v>
      </c>
      <c r="F32" s="5">
        <f>10^(-3)*Atlanta!$C$74</f>
        <v>13.328190000000001</v>
      </c>
      <c r="G32" s="5">
        <f>10^(-3)*LosAngeles!$C$74</f>
        <v>8.1311499999999999</v>
      </c>
      <c r="H32" s="5">
        <f>10^(-3)*LasVegas!$C$74</f>
        <v>9.8244600000000002</v>
      </c>
      <c r="I32" s="5">
        <f>10^(-3)*SanFrancisco!$C$74</f>
        <v>8.9876000000000005</v>
      </c>
      <c r="J32" s="5">
        <f>10^(-3)*Baltimore!$C$74</f>
        <v>16.66037</v>
      </c>
      <c r="K32" s="5">
        <f>10^(-3)*Albuquerque!$C$74</f>
        <v>13.2714</v>
      </c>
      <c r="L32" s="5">
        <f>10^(-3)*Seattle!$C$74</f>
        <v>11.702500000000001</v>
      </c>
      <c r="M32" s="5">
        <f>10^(-3)*Chicago!$C$74</f>
        <v>21.508650000000003</v>
      </c>
      <c r="N32" s="5">
        <f>10^(-3)*Boulder!$C$74</f>
        <v>17.531200000000002</v>
      </c>
      <c r="O32" s="5">
        <f>10^(-3)*Minneapolis!$C$74</f>
        <v>25.159659999999999</v>
      </c>
      <c r="P32" s="5">
        <f>10^(-3)*Helena!$C$74</f>
        <v>23.85014</v>
      </c>
      <c r="Q32" s="5">
        <f>10^(-3)*Duluth!$C$74</f>
        <v>25.67184</v>
      </c>
      <c r="R32" s="5">
        <f>10^(-3)*Fairbanks!$C$74</f>
        <v>35.113550000000004</v>
      </c>
    </row>
    <row r="33" spans="1:18">
      <c r="A33" s="11"/>
      <c r="B33" s="16" t="str">
        <f>Miami!A75</f>
        <v>PSZ-AC_1:2_UNITARY_PACKAGE_HEATCOIL</v>
      </c>
      <c r="C33" s="5">
        <f>10^(-3)*Miami!$C$75</f>
        <v>10.48132</v>
      </c>
      <c r="D33" s="5">
        <f>10^(-3)*Houston!$C$75</f>
        <v>20.551470000000002</v>
      </c>
      <c r="E33" s="5">
        <f>10^(-3)*Phoenix!$C$75</f>
        <v>15.661299999999999</v>
      </c>
      <c r="F33" s="5">
        <f>10^(-3)*Atlanta!$C$75</f>
        <v>22.230250000000002</v>
      </c>
      <c r="G33" s="5">
        <f>10^(-3)*LosAngeles!$C$75</f>
        <v>11.009200000000002</v>
      </c>
      <c r="H33" s="5">
        <f>10^(-3)*LasVegas!$C$75</f>
        <v>17.44697</v>
      </c>
      <c r="I33" s="5">
        <f>10^(-3)*SanFrancisco!$C$75</f>
        <v>15.598750000000001</v>
      </c>
      <c r="J33" s="5">
        <f>10^(-3)*Baltimore!$C$75</f>
        <v>25.755209999999998</v>
      </c>
      <c r="K33" s="5">
        <f>10^(-3)*Albuquerque!$C$75</f>
        <v>21.848839999999999</v>
      </c>
      <c r="L33" s="5">
        <f>10^(-3)*Seattle!$C$75</f>
        <v>20.215150000000001</v>
      </c>
      <c r="M33" s="5">
        <f>10^(-3)*Chicago!$C$75</f>
        <v>31.247340000000001</v>
      </c>
      <c r="N33" s="5">
        <f>10^(-3)*Boulder!$C$75</f>
        <v>26.910509999999999</v>
      </c>
      <c r="O33" s="5">
        <f>10^(-3)*Minneapolis!$C$75</f>
        <v>35.316790000000005</v>
      </c>
      <c r="P33" s="5">
        <f>10^(-3)*Helena!$C$75</f>
        <v>34.065660000000001</v>
      </c>
      <c r="Q33" s="5">
        <f>10^(-3)*Duluth!$C$75</f>
        <v>35.874870000000001</v>
      </c>
      <c r="R33" s="5">
        <f>10^(-3)*Fairbanks!$C$75</f>
        <v>46.134120000000003</v>
      </c>
    </row>
    <row r="34" spans="1:18">
      <c r="A34" s="11"/>
      <c r="B34" s="14" t="s">
        <v>66</v>
      </c>
    </row>
    <row r="35" spans="1:18">
      <c r="A35" s="11"/>
      <c r="B35" s="16" t="s">
        <v>67</v>
      </c>
    </row>
    <row r="36" spans="1:18">
      <c r="A36" s="11"/>
      <c r="B36" s="16" t="str">
        <f>Miami!A70</f>
        <v>PSZ-AC_2:1_UNITARY_PACKAGE_COOLCOIL</v>
      </c>
      <c r="C36" s="80">
        <f>Miami!$G$70</f>
        <v>4.3099999999999996</v>
      </c>
      <c r="D36" s="80">
        <f>Houston!$G$70</f>
        <v>4.28</v>
      </c>
      <c r="E36" s="80">
        <f>Phoenix!$G$70</f>
        <v>4.32</v>
      </c>
      <c r="F36" s="80">
        <f>Atlanta!$G$70</f>
        <v>4.32</v>
      </c>
      <c r="G36" s="80">
        <f>LosAngeles!$G$70</f>
        <v>4.3600000000000003</v>
      </c>
      <c r="H36" s="80">
        <f>LasVegas!$G$70</f>
        <v>4.18</v>
      </c>
      <c r="I36" s="80">
        <f>SanFrancisco!$G$70</f>
        <v>4.37</v>
      </c>
      <c r="J36" s="80">
        <f>Baltimore!$G$70</f>
        <v>4.3099999999999996</v>
      </c>
      <c r="K36" s="80">
        <f>Albuquerque!$G$70</f>
        <v>4.18</v>
      </c>
      <c r="L36" s="80">
        <f>Seattle!$G$70</f>
        <v>4.37</v>
      </c>
      <c r="M36" s="80">
        <f>Chicago!$G$70</f>
        <v>4.37</v>
      </c>
      <c r="N36" s="80">
        <f>Boulder!$G$70</f>
        <v>4.18</v>
      </c>
      <c r="O36" s="80">
        <f>Minneapolis!$G$70</f>
        <v>4.37</v>
      </c>
      <c r="P36" s="80">
        <f>Helena!$G$70</f>
        <v>4.18</v>
      </c>
      <c r="Q36" s="80">
        <f>Duluth!$G$70</f>
        <v>4.37</v>
      </c>
      <c r="R36" s="80">
        <f>Fairbanks!$G$70</f>
        <v>4.37</v>
      </c>
    </row>
    <row r="37" spans="1:18">
      <c r="A37" s="11"/>
      <c r="B37" s="16" t="str">
        <f>Miami!A71</f>
        <v>PSZ-AC_1:2_UNITARY_PACKAGE_COOLCOIL</v>
      </c>
      <c r="C37" s="80">
        <f>Miami!$G$71</f>
        <v>3.59</v>
      </c>
      <c r="D37" s="80">
        <f>Houston!$G$71</f>
        <v>3.61</v>
      </c>
      <c r="E37" s="80">
        <f>Phoenix!$G$71</f>
        <v>3.44</v>
      </c>
      <c r="F37" s="80">
        <f>Atlanta!$G$71</f>
        <v>3.66</v>
      </c>
      <c r="G37" s="80">
        <f>LosAngeles!$G$71</f>
        <v>3.74</v>
      </c>
      <c r="H37" s="80">
        <f>LasVegas!$G$71</f>
        <v>3.74</v>
      </c>
      <c r="I37" s="80">
        <f>SanFrancisco!$G$71</f>
        <v>3.74</v>
      </c>
      <c r="J37" s="80">
        <f>Baltimore!$G$71</f>
        <v>3.63</v>
      </c>
      <c r="K37" s="80">
        <f>Albuquerque!$G$71</f>
        <v>3.74</v>
      </c>
      <c r="L37" s="80">
        <f>Seattle!$G$71</f>
        <v>3.75</v>
      </c>
      <c r="M37" s="80">
        <f>Chicago!$G$71</f>
        <v>3.62</v>
      </c>
      <c r="N37" s="80">
        <f>Boulder!$G$71</f>
        <v>3.74</v>
      </c>
      <c r="O37" s="80">
        <f>Minneapolis!$G$71</f>
        <v>3.66</v>
      </c>
      <c r="P37" s="80">
        <f>Helena!$G$71</f>
        <v>3.74</v>
      </c>
      <c r="Q37" s="80">
        <f>Duluth!$G$71</f>
        <v>3.75</v>
      </c>
      <c r="R37" s="80">
        <f>Fairbanks!$G$71</f>
        <v>3.75</v>
      </c>
    </row>
    <row r="38" spans="1:18">
      <c r="A38" s="11"/>
      <c r="B38" s="16" t="s">
        <v>68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11"/>
      <c r="B39" s="16" t="str">
        <f>Miami!A74</f>
        <v>PSZ-AC_2:1_UNITARY_PACKAGE_HEATCOIL</v>
      </c>
      <c r="C39" s="84">
        <f>Miami!$D$74</f>
        <v>0.8</v>
      </c>
      <c r="D39" s="84">
        <f>Houston!$D$74</f>
        <v>0.8</v>
      </c>
      <c r="E39" s="84">
        <f>Phoenix!$D$74</f>
        <v>0.8</v>
      </c>
      <c r="F39" s="84">
        <f>Atlanta!$D$74</f>
        <v>0.8</v>
      </c>
      <c r="G39" s="84">
        <f>LosAngeles!$D$74</f>
        <v>0.8</v>
      </c>
      <c r="H39" s="84">
        <f>LasVegas!$D$74</f>
        <v>0.8</v>
      </c>
      <c r="I39" s="84">
        <f>SanFrancisco!$D$74</f>
        <v>0.8</v>
      </c>
      <c r="J39" s="84">
        <f>Baltimore!$D$74</f>
        <v>0.8</v>
      </c>
      <c r="K39" s="84">
        <f>Albuquerque!$D$74</f>
        <v>0.8</v>
      </c>
      <c r="L39" s="84">
        <f>Seattle!$D$74</f>
        <v>0.8</v>
      </c>
      <c r="M39" s="84">
        <f>Chicago!$D$74</f>
        <v>0.8</v>
      </c>
      <c r="N39" s="84">
        <f>Boulder!$D$74</f>
        <v>0.8</v>
      </c>
      <c r="O39" s="84">
        <f>Minneapolis!$D$74</f>
        <v>0.8</v>
      </c>
      <c r="P39" s="84">
        <f>Helena!$D$74</f>
        <v>0.8</v>
      </c>
      <c r="Q39" s="84">
        <f>Duluth!$D$74</f>
        <v>0.8</v>
      </c>
      <c r="R39" s="84">
        <f>Fairbanks!$D$74</f>
        <v>0.8</v>
      </c>
    </row>
    <row r="40" spans="1:18">
      <c r="A40" s="11"/>
      <c r="B40" s="16" t="str">
        <f>Miami!A75</f>
        <v>PSZ-AC_1:2_UNITARY_PACKAGE_HEATCOIL</v>
      </c>
      <c r="C40" s="84">
        <f>Miami!$D$75</f>
        <v>0.8</v>
      </c>
      <c r="D40" s="84">
        <f>Houston!$D$75</f>
        <v>0.8</v>
      </c>
      <c r="E40" s="84">
        <f>Phoenix!$D$75</f>
        <v>0.8</v>
      </c>
      <c r="F40" s="84">
        <f>Atlanta!$D$75</f>
        <v>0.8</v>
      </c>
      <c r="G40" s="84">
        <f>LosAngeles!$D$75</f>
        <v>0.8</v>
      </c>
      <c r="H40" s="84">
        <f>LasVegas!$D$75</f>
        <v>0.8</v>
      </c>
      <c r="I40" s="84">
        <f>SanFrancisco!$D$75</f>
        <v>0.8</v>
      </c>
      <c r="J40" s="84">
        <f>Baltimore!$D$75</f>
        <v>0.8</v>
      </c>
      <c r="K40" s="84">
        <f>Albuquerque!$D$75</f>
        <v>0.8</v>
      </c>
      <c r="L40" s="84">
        <f>Seattle!$D$75</f>
        <v>0.8</v>
      </c>
      <c r="M40" s="84">
        <f>Chicago!$D$75</f>
        <v>0.8</v>
      </c>
      <c r="N40" s="84">
        <f>Boulder!$D$75</f>
        <v>0.8</v>
      </c>
      <c r="O40" s="84">
        <f>Minneapolis!$D$75</f>
        <v>0.8</v>
      </c>
      <c r="P40" s="84">
        <f>Helena!$D$75</f>
        <v>0.8</v>
      </c>
      <c r="Q40" s="84">
        <f>Duluth!$D$75</f>
        <v>0.8</v>
      </c>
      <c r="R40" s="84">
        <f>Fairbanks!$D$75</f>
        <v>0.8</v>
      </c>
    </row>
    <row r="41" spans="1:18">
      <c r="A41" s="11"/>
      <c r="B41" s="78" t="s">
        <v>624</v>
      </c>
      <c r="E41" s="13"/>
      <c r="F41" s="13"/>
      <c r="G41" s="13"/>
      <c r="H41" s="13"/>
      <c r="I41" s="13"/>
      <c r="J41" s="13"/>
      <c r="K41" s="13"/>
      <c r="L41" s="13"/>
    </row>
    <row r="42" spans="1:18">
      <c r="A42" s="11"/>
      <c r="B42" s="16" t="str">
        <f>Miami!A78</f>
        <v>PSZ-AC_2:1_UNITARY_PACKAGE_FAN</v>
      </c>
      <c r="C42" s="22" t="s">
        <v>625</v>
      </c>
      <c r="D42" s="22" t="s">
        <v>625</v>
      </c>
      <c r="E42" s="22" t="s">
        <v>626</v>
      </c>
      <c r="F42" s="22" t="s">
        <v>625</v>
      </c>
      <c r="G42" s="22" t="s">
        <v>626</v>
      </c>
      <c r="H42" s="22" t="s">
        <v>626</v>
      </c>
      <c r="I42" s="22" t="s">
        <v>626</v>
      </c>
      <c r="J42" s="22" t="s">
        <v>625</v>
      </c>
      <c r="K42" s="22" t="s">
        <v>626</v>
      </c>
      <c r="L42" s="22" t="s">
        <v>626</v>
      </c>
      <c r="M42" s="22" t="s">
        <v>626</v>
      </c>
      <c r="N42" s="22" t="s">
        <v>626</v>
      </c>
      <c r="O42" s="22" t="s">
        <v>626</v>
      </c>
      <c r="P42" s="22" t="s">
        <v>626</v>
      </c>
      <c r="Q42" s="22" t="s">
        <v>626</v>
      </c>
      <c r="R42" s="22" t="s">
        <v>626</v>
      </c>
    </row>
    <row r="43" spans="1:18">
      <c r="A43" s="11"/>
      <c r="B43" s="16" t="str">
        <f>Miami!A79</f>
        <v>PSZ-AC_1:2_UNITARY_PACKAGE_FAN</v>
      </c>
      <c r="C43" s="22" t="s">
        <v>625</v>
      </c>
      <c r="D43" s="22" t="s">
        <v>625</v>
      </c>
      <c r="E43" s="22" t="s">
        <v>626</v>
      </c>
      <c r="F43" s="22" t="s">
        <v>625</v>
      </c>
      <c r="G43" s="22" t="s">
        <v>626</v>
      </c>
      <c r="H43" s="22" t="s">
        <v>626</v>
      </c>
      <c r="I43" s="22" t="s">
        <v>626</v>
      </c>
      <c r="J43" s="22" t="s">
        <v>625</v>
      </c>
      <c r="K43" s="22" t="s">
        <v>626</v>
      </c>
      <c r="L43" s="22" t="s">
        <v>626</v>
      </c>
      <c r="M43" s="22" t="s">
        <v>625</v>
      </c>
      <c r="N43" s="22" t="s">
        <v>626</v>
      </c>
      <c r="O43" s="22" t="s">
        <v>625</v>
      </c>
      <c r="P43" s="22" t="s">
        <v>626</v>
      </c>
      <c r="Q43" s="22" t="s">
        <v>625</v>
      </c>
      <c r="R43" s="22" t="s">
        <v>625</v>
      </c>
    </row>
    <row r="44" spans="1:18">
      <c r="A44" s="11"/>
      <c r="B44" s="14" t="s">
        <v>213</v>
      </c>
    </row>
    <row r="45" spans="1:18">
      <c r="A45" s="11"/>
      <c r="B45" s="16" t="str">
        <f>Miami!A78</f>
        <v>PSZ-AC_2:1_UNITARY_PACKAGE_FAN</v>
      </c>
      <c r="C45" s="5">
        <f>Miami!$E$78</f>
        <v>3.9</v>
      </c>
      <c r="D45" s="5">
        <f>Houston!$E$78</f>
        <v>3.99</v>
      </c>
      <c r="E45" s="5">
        <f>Phoenix!$E$78</f>
        <v>4.24</v>
      </c>
      <c r="F45" s="5">
        <f>Atlanta!$E$78</f>
        <v>4.0199999999999996</v>
      </c>
      <c r="G45" s="5">
        <f>LosAngeles!$E$78</f>
        <v>3.74</v>
      </c>
      <c r="H45" s="5">
        <f>LasVegas!$E$78</f>
        <v>4.26</v>
      </c>
      <c r="I45" s="5">
        <f>SanFrancisco!$E$78</f>
        <v>3.59</v>
      </c>
      <c r="J45" s="5">
        <f>Baltimore!$E$78</f>
        <v>3.95</v>
      </c>
      <c r="K45" s="5">
        <f>Albuquerque!$E$78</f>
        <v>4.66</v>
      </c>
      <c r="L45" s="5">
        <f>Seattle!$E$78</f>
        <v>3.77</v>
      </c>
      <c r="M45" s="5">
        <f>Chicago!$E$78</f>
        <v>3.89</v>
      </c>
      <c r="N45" s="5">
        <f>Boulder!$E$78</f>
        <v>4.4800000000000004</v>
      </c>
      <c r="O45" s="5">
        <f>Minneapolis!$E$78</f>
        <v>3.92</v>
      </c>
      <c r="P45" s="5">
        <f>Helena!$E$78</f>
        <v>4.26</v>
      </c>
      <c r="Q45" s="5">
        <f>Duluth!$E$78</f>
        <v>3.79</v>
      </c>
      <c r="R45" s="5">
        <f>Fairbanks!$E$78</f>
        <v>3.59</v>
      </c>
    </row>
    <row r="46" spans="1:18">
      <c r="A46" s="11"/>
      <c r="B46" s="16" t="str">
        <f>Miami!A79</f>
        <v>PSZ-AC_1:2_UNITARY_PACKAGE_FAN</v>
      </c>
      <c r="C46" s="5">
        <f>Miami!$E$79</f>
        <v>1.91</v>
      </c>
      <c r="D46" s="5">
        <f>Houston!$E$79</f>
        <v>2.02</v>
      </c>
      <c r="E46" s="5">
        <f>Phoenix!$E$79</f>
        <v>2.42</v>
      </c>
      <c r="F46" s="5">
        <f>Atlanta!$E$79</f>
        <v>1.98</v>
      </c>
      <c r="G46" s="5">
        <f>LosAngeles!$E$79</f>
        <v>1.74</v>
      </c>
      <c r="H46" s="5">
        <f>LasVegas!$E$79</f>
        <v>2.35</v>
      </c>
      <c r="I46" s="5">
        <f>SanFrancisco!$E$79</f>
        <v>1.76</v>
      </c>
      <c r="J46" s="5">
        <f>Baltimore!$E$79</f>
        <v>2.0099999999999998</v>
      </c>
      <c r="K46" s="5">
        <f>Albuquerque!$E$79</f>
        <v>2.37</v>
      </c>
      <c r="L46" s="5">
        <f>Seattle!$E$79</f>
        <v>1.88</v>
      </c>
      <c r="M46" s="5">
        <f>Chicago!$E$79</f>
        <v>1.91</v>
      </c>
      <c r="N46" s="5">
        <f>Boulder!$E$79</f>
        <v>2.15</v>
      </c>
      <c r="O46" s="5">
        <f>Minneapolis!$E$79</f>
        <v>1.93</v>
      </c>
      <c r="P46" s="5">
        <f>Helena!$E$79</f>
        <v>2.08</v>
      </c>
      <c r="Q46" s="5">
        <f>Duluth!$E$79</f>
        <v>1.84</v>
      </c>
      <c r="R46" s="5">
        <f>Fairbanks!$E$79</f>
        <v>1.81</v>
      </c>
    </row>
    <row r="47" spans="1:18">
      <c r="A47" s="14" t="s">
        <v>78</v>
      </c>
      <c r="B47" s="14"/>
    </row>
    <row r="48" spans="1:18">
      <c r="A48" s="11"/>
      <c r="B48" s="14" t="s">
        <v>79</v>
      </c>
    </row>
    <row r="49" spans="1:18">
      <c r="A49" s="11"/>
      <c r="B49" s="16" t="s">
        <v>177</v>
      </c>
      <c r="C49" s="81">
        <f>Miami!$B$124/(Miami!$B$28*10^6/3600)</f>
        <v>8.335347767840981E-2</v>
      </c>
      <c r="D49" s="81">
        <f>Houston!$B$124/(Houston!$B$28*10^6/3600)</f>
        <v>0.11518366914512462</v>
      </c>
      <c r="E49" s="81">
        <f>Phoenix!$B$124/(Phoenix!$B$28*10^6/3600)</f>
        <v>0.10302685198931118</v>
      </c>
      <c r="F49" s="81">
        <f>Atlanta!$B$124/(Atlanta!$B$28*10^6/3600)</f>
        <v>0.1036523149835946</v>
      </c>
      <c r="G49" s="81">
        <f>LosAngeles!$B$124/(LosAngeles!$B$28*10^6/3600)</f>
        <v>0.12957534416910915</v>
      </c>
      <c r="H49" s="81">
        <f>LasVegas!$B$124/(LasVegas!$B$28*10^6/3600)</f>
        <v>9.873606193187881E-2</v>
      </c>
      <c r="I49" s="81">
        <f>SanFrancisco!$B$124/(SanFrancisco!$B$28*10^6/3600)</f>
        <v>0.15110219618679194</v>
      </c>
      <c r="J49" s="81">
        <f>Baltimore!$B$124/(Baltimore!$B$28*10^6/3600)</f>
        <v>7.5707945857876921E-2</v>
      </c>
      <c r="K49" s="81">
        <f>Albuquerque!$B$124/(Albuquerque!$B$28*10^6/3600)</f>
        <v>3.7629768402718006E-2</v>
      </c>
      <c r="L49" s="81">
        <f>Seattle!$B$124/(Seattle!$B$28*10^6/3600)</f>
        <v>7.5408336506372214E-2</v>
      </c>
      <c r="M49" s="81">
        <f>Chicago!$B$124/(Chicago!$B$28*10^6/3600)</f>
        <v>5.2870483498314857E-2</v>
      </c>
      <c r="N49" s="81">
        <f>Boulder!$B$124/(Boulder!$B$28*10^6/3600)</f>
        <v>3.7655646914280319E-2</v>
      </c>
      <c r="O49" s="81">
        <f>Minneapolis!$B$124/(Minneapolis!$B$28*10^6/3600)</f>
        <v>6.0328642604901263E-2</v>
      </c>
      <c r="P49" s="81">
        <f>Helena!$B$124/(Helena!$B$28*10^6/3600)</f>
        <v>7.6593977054399742E-2</v>
      </c>
      <c r="Q49" s="81">
        <f>Duluth!$B$124/(Duluth!$B$28*10^6/3600)</f>
        <v>6.0717848541610914E-2</v>
      </c>
      <c r="R49" s="81">
        <f>Fairbanks!$B$124/(Fairbanks!$B$28*10^6/3600)</f>
        <v>0.10035506317439823</v>
      </c>
    </row>
    <row r="50" spans="1:18">
      <c r="A50" s="11"/>
      <c r="B50" s="16" t="s">
        <v>214</v>
      </c>
      <c r="C50" s="2">
        <f>Miami!$B$125</f>
        <v>27.52</v>
      </c>
      <c r="D50" s="2">
        <f>Houston!$B$125</f>
        <v>35.74</v>
      </c>
      <c r="E50" s="2">
        <f>Phoenix!$B$125</f>
        <v>33.18</v>
      </c>
      <c r="F50" s="2">
        <f>Atlanta!$B$125</f>
        <v>30.59</v>
      </c>
      <c r="G50" s="2">
        <f>LosAngeles!$B$125</f>
        <v>39.24</v>
      </c>
      <c r="H50" s="2">
        <f>LasVegas!$B$125</f>
        <v>30.42</v>
      </c>
      <c r="I50" s="2">
        <f>SanFrancisco!$B$125</f>
        <v>40.86</v>
      </c>
      <c r="J50" s="2">
        <f>Baltimore!$B$125</f>
        <v>21.66</v>
      </c>
      <c r="K50" s="2">
        <f>Albuquerque!$B$125</f>
        <v>11.1</v>
      </c>
      <c r="L50" s="2">
        <f>Seattle!$B$125</f>
        <v>20.12</v>
      </c>
      <c r="M50" s="2">
        <f>Chicago!$B$125</f>
        <v>14.91</v>
      </c>
      <c r="N50" s="2">
        <f>Boulder!$B$125</f>
        <v>10.72</v>
      </c>
      <c r="O50" s="2">
        <f>Minneapolis!$B$125</f>
        <v>16.899999999999999</v>
      </c>
      <c r="P50" s="2">
        <f>Helena!$B$125</f>
        <v>20.85</v>
      </c>
      <c r="Q50" s="2">
        <f>Duluth!T125</f>
        <v>0</v>
      </c>
      <c r="R50" s="2">
        <f>Fairbanks!U125</f>
        <v>0</v>
      </c>
    </row>
    <row r="51" spans="1:18">
      <c r="A51" s="11"/>
      <c r="B51" s="14" t="s">
        <v>80</v>
      </c>
    </row>
    <row r="52" spans="1:18">
      <c r="A52" s="11"/>
      <c r="B52" s="16" t="s">
        <v>178</v>
      </c>
      <c r="C52" s="81">
        <f>Miami!$C$124/(Miami!$C$28*10^3)</f>
        <v>1.1462211118051216E-2</v>
      </c>
      <c r="D52" s="81">
        <f>Houston!$C$124/(Houston!$C$28*10^3)</f>
        <v>8.1733161733161738E-3</v>
      </c>
      <c r="E52" s="81">
        <f>Phoenix!$C$124/(Phoenix!$C$28*10^3)</f>
        <v>8.5739225313693403E-3</v>
      </c>
      <c r="F52" s="81">
        <f>Atlanta!$C$124/(Atlanta!$C$28*10^3)</f>
        <v>1.0494756554307115E-2</v>
      </c>
      <c r="G52" s="81">
        <f>LosAngeles!$C$124/(LosAngeles!$C$28*10^3)</f>
        <v>8.3925472179683502E-3</v>
      </c>
      <c r="H52" s="81">
        <f>LasVegas!$C$124/(LasVegas!$C$28*10^3)</f>
        <v>8.1220752797558499E-3</v>
      </c>
      <c r="I52" s="81">
        <f>SanFrancisco!$C$124/(SanFrancisco!$C$28*10^3)</f>
        <v>8.4623884402889923E-3</v>
      </c>
      <c r="J52" s="81">
        <f>Baltimore!$C$124/(Baltimore!$C$28*10^3)</f>
        <v>9.9149859586418181E-3</v>
      </c>
      <c r="K52" s="81">
        <f>Albuquerque!$C$124/(Albuquerque!$C$28*10^3)</f>
        <v>7.1160776160776162E-3</v>
      </c>
      <c r="L52" s="81">
        <f>Seattle!$C$124/(Seattle!$C$28*10^3)</f>
        <v>8.3341877603332268E-3</v>
      </c>
      <c r="M52" s="81">
        <f>Chicago!$C$124/(Chicago!$C$28*10^3)</f>
        <v>8.5703275529865116E-3</v>
      </c>
      <c r="N52" s="81">
        <f>Boulder!$C$124/(Boulder!$C$28*10^3)</f>
        <v>7.0677595628415302E-3</v>
      </c>
      <c r="O52" s="81">
        <f>Minneapolis!$C$124/(Minneapolis!$C$28*10^3)</f>
        <v>7.9885777963504667E-3</v>
      </c>
      <c r="P52" s="81">
        <f>Helena!$C$124/(Helena!$C$28*10^3)</f>
        <v>8.2638486449633543E-3</v>
      </c>
      <c r="Q52" s="81">
        <f>Duluth!$C$124/(Duluth!$C$28*10^3)</f>
        <v>7.9617021276595749E-3</v>
      </c>
      <c r="R52" s="81">
        <f>Fairbanks!$C$124/(Fairbanks!$C$28*10^3)</f>
        <v>4.099463592787035E-3</v>
      </c>
    </row>
    <row r="53" spans="1:18">
      <c r="A53" s="11"/>
      <c r="B53" s="16" t="s">
        <v>214</v>
      </c>
      <c r="C53" s="2">
        <f>Miami!$C$125</f>
        <v>0.2</v>
      </c>
      <c r="D53" s="2">
        <f>Houston!$C$125</f>
        <v>0.2</v>
      </c>
      <c r="E53" s="2">
        <f>Phoenix!$C$125</f>
        <v>0.17</v>
      </c>
      <c r="F53" s="2">
        <f>Atlanta!$C$125</f>
        <v>0.3</v>
      </c>
      <c r="G53" s="2">
        <f>LosAngeles!$C$125</f>
        <v>0.18</v>
      </c>
      <c r="H53" s="2">
        <f>LasVegas!$C$125</f>
        <v>0.17</v>
      </c>
      <c r="I53" s="2">
        <f>SanFrancisco!$C$125</f>
        <v>0.21</v>
      </c>
      <c r="J53" s="2">
        <f>Baltimore!$C$125</f>
        <v>0.42</v>
      </c>
      <c r="K53" s="2">
        <f>Albuquerque!$C$125</f>
        <v>0.22</v>
      </c>
      <c r="L53" s="2">
        <f>Seattle!$C$125</f>
        <v>0.28000000000000003</v>
      </c>
      <c r="M53" s="2">
        <f>Chicago!$C$125</f>
        <v>0.43</v>
      </c>
      <c r="N53" s="2">
        <f>Boulder!$C$125</f>
        <v>0.28000000000000003</v>
      </c>
      <c r="O53" s="2">
        <f>Minneapolis!$C$125</f>
        <v>0.62</v>
      </c>
      <c r="P53" s="2">
        <f>Helena!$C$125</f>
        <v>0.52</v>
      </c>
      <c r="Q53" s="2">
        <f>Duluth!$C$125</f>
        <v>0.68</v>
      </c>
      <c r="R53" s="2">
        <f>Fairbanks!$C$125</f>
        <v>0.77</v>
      </c>
    </row>
    <row r="54" spans="1:18">
      <c r="A54" s="11"/>
      <c r="B54" s="14" t="s">
        <v>81</v>
      </c>
    </row>
    <row r="55" spans="1:18">
      <c r="A55" s="11"/>
      <c r="B55" s="16" t="s">
        <v>215</v>
      </c>
      <c r="C55" s="2">
        <f>Miami!$E$124</f>
        <v>25762.85</v>
      </c>
      <c r="D55" s="2">
        <f>Houston!$E$124</f>
        <v>33410.769999999997</v>
      </c>
      <c r="E55" s="2">
        <f>Phoenix!$E$124</f>
        <v>31001.11</v>
      </c>
      <c r="F55" s="2">
        <f>Atlanta!$E$124</f>
        <v>28712.04</v>
      </c>
      <c r="G55" s="2">
        <f>LosAngeles!$E$124</f>
        <v>36636.629999999997</v>
      </c>
      <c r="H55" s="2">
        <f>LasVegas!$E$124</f>
        <v>28431.37</v>
      </c>
      <c r="I55" s="2">
        <f>SanFrancisco!$E$124</f>
        <v>38174.04</v>
      </c>
      <c r="J55" s="2">
        <f>Baltimore!$E$124</f>
        <v>20524.16</v>
      </c>
      <c r="K55" s="2">
        <f>Albuquerque!$E$124</f>
        <v>10527.32</v>
      </c>
      <c r="L55" s="2">
        <f>Seattle!$E$124</f>
        <v>18964.310000000001</v>
      </c>
      <c r="M55" s="2">
        <f>Chicago!$E$124</f>
        <v>14257.38</v>
      </c>
      <c r="N55" s="2">
        <f>Boulder!$E$124</f>
        <v>10219.540000000001</v>
      </c>
      <c r="O55" s="2">
        <f>Minneapolis!$E$124</f>
        <v>16280.9</v>
      </c>
      <c r="P55" s="2">
        <f>Helena!$E$124</f>
        <v>19864.18</v>
      </c>
      <c r="Q55" s="2">
        <f>Duluth!$E$124</f>
        <v>15762.98</v>
      </c>
      <c r="R55" s="2">
        <f>Fairbanks!$E$124</f>
        <v>24899.5</v>
      </c>
    </row>
    <row r="56" spans="1:18">
      <c r="A56" s="14" t="s">
        <v>82</v>
      </c>
      <c r="B56" s="15"/>
    </row>
    <row r="57" spans="1:18">
      <c r="A57" s="11"/>
      <c r="B57" s="14" t="s">
        <v>83</v>
      </c>
    </row>
    <row r="58" spans="1:18">
      <c r="A58" s="11"/>
      <c r="B58" s="16" t="s">
        <v>75</v>
      </c>
      <c r="C58" s="66">
        <f>Miami!$B$13*10^6/3600</f>
        <v>0</v>
      </c>
      <c r="D58" s="66">
        <f>Houston!$B$13*10^6/3600</f>
        <v>0</v>
      </c>
      <c r="E58" s="66">
        <f>Phoenix!$B$13*10^6/3600</f>
        <v>0</v>
      </c>
      <c r="F58" s="66">
        <f>Atlanta!$B$13*10^6/3600</f>
        <v>0</v>
      </c>
      <c r="G58" s="66">
        <f>LosAngeles!$B$13*10^6/3600</f>
        <v>0</v>
      </c>
      <c r="H58" s="66">
        <f>LasVegas!$B$13*10^6/3600</f>
        <v>0</v>
      </c>
      <c r="I58" s="66">
        <f>SanFrancisco!$B$13*10^6/3600</f>
        <v>0</v>
      </c>
      <c r="J58" s="66">
        <f>Baltimore!$B$13*10^6/3600</f>
        <v>0</v>
      </c>
      <c r="K58" s="66">
        <f>Albuquerque!$B$13*10^6/3600</f>
        <v>0</v>
      </c>
      <c r="L58" s="66">
        <f>Seattle!$B$13*10^6/3600</f>
        <v>0</v>
      </c>
      <c r="M58" s="66">
        <f>Chicago!$B$13*10^6/3600</f>
        <v>0</v>
      </c>
      <c r="N58" s="66">
        <f>Boulder!$B$13*10^6/3600</f>
        <v>0</v>
      </c>
      <c r="O58" s="66">
        <f>Minneapolis!$B$13*10^6/3600</f>
        <v>0</v>
      </c>
      <c r="P58" s="66">
        <f>Helena!$B$13*10^6/3600</f>
        <v>0</v>
      </c>
      <c r="Q58" s="66">
        <f>Duluth!$B$13*10^6/3600</f>
        <v>0</v>
      </c>
      <c r="R58" s="66">
        <f>Fairbanks!$B$13*10^6/3600</f>
        <v>0</v>
      </c>
    </row>
    <row r="59" spans="1:18">
      <c r="A59" s="11"/>
      <c r="B59" s="16" t="s">
        <v>76</v>
      </c>
      <c r="C59" s="66">
        <f>Miami!$B$14*10^6/3600</f>
        <v>70144.444444444438</v>
      </c>
      <c r="D59" s="66">
        <f>Houston!$B$14*10^6/3600</f>
        <v>56872.222222222219</v>
      </c>
      <c r="E59" s="66">
        <f>Phoenix!$B$14*10^6/3600</f>
        <v>51616.666666666664</v>
      </c>
      <c r="F59" s="66">
        <f>Atlanta!$B$14*10^6/3600</f>
        <v>45763.888888888891</v>
      </c>
      <c r="G59" s="66">
        <f>LosAngeles!$B$14*10^6/3600</f>
        <v>20950</v>
      </c>
      <c r="H59" s="66">
        <f>LasVegas!$B$14*10^6/3600</f>
        <v>39850</v>
      </c>
      <c r="I59" s="66">
        <f>SanFrancisco!$B$14*10^6/3600</f>
        <v>8302.7777777777774</v>
      </c>
      <c r="J59" s="66">
        <f>Baltimore!$B$14*10^6/3600</f>
        <v>40072.222222222219</v>
      </c>
      <c r="K59" s="66">
        <f>Albuquerque!$B$14*10^6/3600</f>
        <v>25791.666666666668</v>
      </c>
      <c r="L59" s="66">
        <f>Seattle!$B$14*10^6/3600</f>
        <v>8161.1111111111113</v>
      </c>
      <c r="M59" s="66">
        <f>Chicago!$B$14*10^6/3600</f>
        <v>25130.555555555555</v>
      </c>
      <c r="N59" s="66">
        <f>Boulder!$B$14*10^6/3600</f>
        <v>19186.111111111109</v>
      </c>
      <c r="O59" s="66">
        <f>Minneapolis!$B$14*10^6/3600</f>
        <v>23872.222222222223</v>
      </c>
      <c r="P59" s="66">
        <f>Helena!$B$14*10^6/3600</f>
        <v>14000</v>
      </c>
      <c r="Q59" s="66">
        <f>Duluth!$B$14*10^6/3600</f>
        <v>15766.666666666666</v>
      </c>
      <c r="R59" s="66">
        <f>Fairbanks!$B$14*10^6/3600</f>
        <v>12261.111111111111</v>
      </c>
    </row>
    <row r="60" spans="1:18">
      <c r="A60" s="11"/>
      <c r="B60" s="16" t="s">
        <v>84</v>
      </c>
      <c r="C60" s="66">
        <f>Miami!$B$15*10^6/3600</f>
        <v>30513.888888888891</v>
      </c>
      <c r="D60" s="66">
        <f>Houston!$B$15*10^6/3600</f>
        <v>30513.888888888891</v>
      </c>
      <c r="E60" s="66">
        <f>Phoenix!$B$15*10^6/3600</f>
        <v>30513.888888888891</v>
      </c>
      <c r="F60" s="66">
        <f>Atlanta!$B$15*10^6/3600</f>
        <v>30513.888888888891</v>
      </c>
      <c r="G60" s="66">
        <f>LosAngeles!$B$15*10^6/3600</f>
        <v>30513.888888888891</v>
      </c>
      <c r="H60" s="66">
        <f>LasVegas!$B$15*10^6/3600</f>
        <v>30513.888888888891</v>
      </c>
      <c r="I60" s="66">
        <f>SanFrancisco!$B$15*10^6/3600</f>
        <v>30513.888888888891</v>
      </c>
      <c r="J60" s="66">
        <f>Baltimore!$B$15*10^6/3600</f>
        <v>30513.888888888891</v>
      </c>
      <c r="K60" s="66">
        <f>Albuquerque!$B$15*10^6/3600</f>
        <v>30513.888888888891</v>
      </c>
      <c r="L60" s="66">
        <f>Seattle!$B$15*10^6/3600</f>
        <v>30513.888888888891</v>
      </c>
      <c r="M60" s="66">
        <f>Chicago!$B$15*10^6/3600</f>
        <v>30513.888888888891</v>
      </c>
      <c r="N60" s="66">
        <f>Boulder!$B$15*10^6/3600</f>
        <v>30513.888888888891</v>
      </c>
      <c r="O60" s="66">
        <f>Minneapolis!$B$15*10^6/3600</f>
        <v>30513.888888888891</v>
      </c>
      <c r="P60" s="66">
        <f>Helena!$B$15*10^6/3600</f>
        <v>30513.888888888891</v>
      </c>
      <c r="Q60" s="66">
        <f>Duluth!$B$15*10^6/3600</f>
        <v>30513.888888888891</v>
      </c>
      <c r="R60" s="66">
        <f>Fairbanks!$B$15*10^6/3600</f>
        <v>30513.888888888891</v>
      </c>
    </row>
    <row r="61" spans="1:18">
      <c r="A61" s="11"/>
      <c r="B61" s="16" t="s">
        <v>85</v>
      </c>
      <c r="C61" s="66">
        <f>Miami!$B$16*10^6/3600</f>
        <v>0</v>
      </c>
      <c r="D61" s="66">
        <f>Houston!$B$16*10^6/3600</f>
        <v>0</v>
      </c>
      <c r="E61" s="66">
        <f>Phoenix!$B$16*10^6/3600</f>
        <v>0</v>
      </c>
      <c r="F61" s="66">
        <f>Atlanta!$B$16*10^6/3600</f>
        <v>0</v>
      </c>
      <c r="G61" s="66">
        <f>LosAngeles!$B$16*10^6/3600</f>
        <v>0</v>
      </c>
      <c r="H61" s="66">
        <f>LasVegas!$B$16*10^6/3600</f>
        <v>0</v>
      </c>
      <c r="I61" s="66">
        <f>SanFrancisco!$B$16*10^6/3600</f>
        <v>0</v>
      </c>
      <c r="J61" s="66">
        <f>Baltimore!$B$16*10^6/3600</f>
        <v>0</v>
      </c>
      <c r="K61" s="66">
        <f>Albuquerque!$B$16*10^6/3600</f>
        <v>0</v>
      </c>
      <c r="L61" s="66">
        <f>Seattle!$B$16*10^6/3600</f>
        <v>0</v>
      </c>
      <c r="M61" s="66">
        <f>Chicago!$B$16*10^6/3600</f>
        <v>0</v>
      </c>
      <c r="N61" s="66">
        <f>Boulder!$B$16*10^6/3600</f>
        <v>0</v>
      </c>
      <c r="O61" s="66">
        <f>Minneapolis!$B$16*10^6/3600</f>
        <v>0</v>
      </c>
      <c r="P61" s="66">
        <f>Helena!$B$16*10^6/3600</f>
        <v>0</v>
      </c>
      <c r="Q61" s="66">
        <f>Duluth!$B$16*10^6/3600</f>
        <v>0</v>
      </c>
      <c r="R61" s="66">
        <f>Fairbanks!$B$16*10^6/3600</f>
        <v>0</v>
      </c>
    </row>
    <row r="62" spans="1:18">
      <c r="A62" s="11"/>
      <c r="B62" s="16" t="s">
        <v>86</v>
      </c>
      <c r="C62" s="66">
        <f>Miami!$B$17*10^6/3600</f>
        <v>175630.55555555556</v>
      </c>
      <c r="D62" s="66">
        <f>Houston!$B$17*10^6/3600</f>
        <v>175630.55555555556</v>
      </c>
      <c r="E62" s="66">
        <f>Phoenix!$B$17*10^6/3600</f>
        <v>175630.55555555556</v>
      </c>
      <c r="F62" s="66">
        <f>Atlanta!$B$17*10^6/3600</f>
        <v>175630.55555555556</v>
      </c>
      <c r="G62" s="66">
        <f>LosAngeles!$B$17*10^6/3600</f>
        <v>175630.55555555556</v>
      </c>
      <c r="H62" s="66">
        <f>LasVegas!$B$17*10^6/3600</f>
        <v>175630.55555555556</v>
      </c>
      <c r="I62" s="66">
        <f>SanFrancisco!$B$17*10^6/3600</f>
        <v>175630.55555555556</v>
      </c>
      <c r="J62" s="66">
        <f>Baltimore!$B$17*10^6/3600</f>
        <v>175630.55555555556</v>
      </c>
      <c r="K62" s="66">
        <f>Albuquerque!$B$17*10^6/3600</f>
        <v>175630.55555555556</v>
      </c>
      <c r="L62" s="66">
        <f>Seattle!$B$17*10^6/3600</f>
        <v>175630.55555555556</v>
      </c>
      <c r="M62" s="66">
        <f>Chicago!$B$17*10^6/3600</f>
        <v>175630.55555555556</v>
      </c>
      <c r="N62" s="66">
        <f>Boulder!$B$17*10^6/3600</f>
        <v>175630.55555555556</v>
      </c>
      <c r="O62" s="66">
        <f>Minneapolis!$B$17*10^6/3600</f>
        <v>175630.55555555556</v>
      </c>
      <c r="P62" s="66">
        <f>Helena!$B$17*10^6/3600</f>
        <v>175630.55555555556</v>
      </c>
      <c r="Q62" s="66">
        <f>Duluth!$B$17*10^6/3600</f>
        <v>175630.55555555556</v>
      </c>
      <c r="R62" s="66">
        <f>Fairbanks!$B$17*10^6/3600</f>
        <v>175630.55555555556</v>
      </c>
    </row>
    <row r="63" spans="1:18">
      <c r="A63" s="11"/>
      <c r="B63" s="16" t="s">
        <v>87</v>
      </c>
      <c r="C63" s="66">
        <f>Miami!$B$18*10^6/3600</f>
        <v>0</v>
      </c>
      <c r="D63" s="66">
        <f>Houston!$B$18*10^6/3600</f>
        <v>0</v>
      </c>
      <c r="E63" s="66">
        <f>Phoenix!$B$18*10^6/3600</f>
        <v>0</v>
      </c>
      <c r="F63" s="66">
        <f>Atlanta!$B$18*10^6/3600</f>
        <v>0</v>
      </c>
      <c r="G63" s="66">
        <f>LosAngeles!$B$18*10^6/3600</f>
        <v>0</v>
      </c>
      <c r="H63" s="66">
        <f>LasVegas!$B$18*10^6/3600</f>
        <v>0</v>
      </c>
      <c r="I63" s="66">
        <f>SanFrancisco!$B$18*10^6/3600</f>
        <v>0</v>
      </c>
      <c r="J63" s="66">
        <f>Baltimore!$B$18*10^6/3600</f>
        <v>0</v>
      </c>
      <c r="K63" s="66">
        <f>Albuquerque!$B$18*10^6/3600</f>
        <v>0</v>
      </c>
      <c r="L63" s="66">
        <f>Seattle!$B$18*10^6/3600</f>
        <v>0</v>
      </c>
      <c r="M63" s="66">
        <f>Chicago!$B$18*10^6/3600</f>
        <v>0</v>
      </c>
      <c r="N63" s="66">
        <f>Boulder!$B$18*10^6/3600</f>
        <v>0</v>
      </c>
      <c r="O63" s="66">
        <f>Minneapolis!$B$18*10^6/3600</f>
        <v>0</v>
      </c>
      <c r="P63" s="66">
        <f>Helena!$B$18*10^6/3600</f>
        <v>0</v>
      </c>
      <c r="Q63" s="66">
        <f>Duluth!$B$18*10^6/3600</f>
        <v>0</v>
      </c>
      <c r="R63" s="66">
        <f>Fairbanks!$B$18*10^6/3600</f>
        <v>0</v>
      </c>
    </row>
    <row r="64" spans="1:18">
      <c r="A64" s="11"/>
      <c r="B64" s="16" t="s">
        <v>88</v>
      </c>
      <c r="C64" s="66">
        <f>Miami!$B$19*10^6/3600</f>
        <v>30588.888888888891</v>
      </c>
      <c r="D64" s="66">
        <f>Houston!$B$19*10^6/3600</f>
        <v>25394.444444444445</v>
      </c>
      <c r="E64" s="66">
        <f>Phoenix!$B$19*10^6/3600</f>
        <v>41616.666666666664</v>
      </c>
      <c r="F64" s="66">
        <f>Atlanta!$B$19*10^6/3600</f>
        <v>22391.666666666668</v>
      </c>
      <c r="G64" s="66">
        <f>LosAngeles!$B$19*10^6/3600</f>
        <v>54380.555555555555</v>
      </c>
      <c r="H64" s="66">
        <f>LasVegas!$B$19*10^6/3600</f>
        <v>40341.666666666664</v>
      </c>
      <c r="I64" s="66">
        <f>SanFrancisco!$B$19*10^6/3600</f>
        <v>36872.222222222226</v>
      </c>
      <c r="J64" s="66">
        <f>Baltimore!$B$19*10^6/3600</f>
        <v>19750</v>
      </c>
      <c r="K64" s="66">
        <f>Albuquerque!$B$19*10^6/3600</f>
        <v>42363.888888888891</v>
      </c>
      <c r="L64" s="66">
        <f>Seattle!$B$19*10^6/3600</f>
        <v>33733.333333333336</v>
      </c>
      <c r="M64" s="66">
        <f>Chicago!$B$19*10^6/3600</f>
        <v>30819.444444444445</v>
      </c>
      <c r="N64" s="66">
        <f>Boulder!$B$19*10^6/3600</f>
        <v>39191.666666666664</v>
      </c>
      <c r="O64" s="66">
        <f>Minneapolis!$B$19*10^6/3600</f>
        <v>30347.222222222223</v>
      </c>
      <c r="P64" s="66">
        <f>Helena!$B$19*10^6/3600</f>
        <v>32866.666666666664</v>
      </c>
      <c r="Q64" s="66">
        <f>Duluth!$B$19*10^6/3600</f>
        <v>27222.222222222223</v>
      </c>
      <c r="R64" s="66">
        <f>Fairbanks!$B$19*10^6/3600</f>
        <v>22550</v>
      </c>
    </row>
    <row r="65" spans="1:18">
      <c r="A65" s="11"/>
      <c r="B65" s="16" t="s">
        <v>89</v>
      </c>
      <c r="C65" s="66">
        <f>Miami!$B$20*10^6/3600</f>
        <v>0</v>
      </c>
      <c r="D65" s="66">
        <f>Houston!$B$20*10^6/3600</f>
        <v>0</v>
      </c>
      <c r="E65" s="66">
        <f>Phoenix!$B$20*10^6/3600</f>
        <v>0</v>
      </c>
      <c r="F65" s="66">
        <f>Atlanta!$B$20*10^6/3600</f>
        <v>0</v>
      </c>
      <c r="G65" s="66">
        <f>LosAngeles!$B$20*10^6/3600</f>
        <v>0</v>
      </c>
      <c r="H65" s="66">
        <f>LasVegas!$B$20*10^6/3600</f>
        <v>0</v>
      </c>
      <c r="I65" s="66">
        <f>SanFrancisco!$B$20*10^6/3600</f>
        <v>0</v>
      </c>
      <c r="J65" s="66">
        <f>Baltimore!$B$20*10^6/3600</f>
        <v>0</v>
      </c>
      <c r="K65" s="66">
        <f>Albuquerque!$B$20*10^6/3600</f>
        <v>0</v>
      </c>
      <c r="L65" s="66">
        <f>Seattle!$B$20*10^6/3600</f>
        <v>0</v>
      </c>
      <c r="M65" s="66">
        <f>Chicago!$B$20*10^6/3600</f>
        <v>0</v>
      </c>
      <c r="N65" s="66">
        <f>Boulder!$B$20*10^6/3600</f>
        <v>0</v>
      </c>
      <c r="O65" s="66">
        <f>Minneapolis!$B$20*10^6/3600</f>
        <v>0</v>
      </c>
      <c r="P65" s="66">
        <f>Helena!$B$20*10^6/3600</f>
        <v>0</v>
      </c>
      <c r="Q65" s="66">
        <f>Duluth!$B$20*10^6/3600</f>
        <v>0</v>
      </c>
      <c r="R65" s="66">
        <f>Fairbanks!$B$20*10^6/3600</f>
        <v>0</v>
      </c>
    </row>
    <row r="66" spans="1:18">
      <c r="A66" s="11"/>
      <c r="B66" s="16" t="s">
        <v>90</v>
      </c>
      <c r="C66" s="66">
        <f>Miami!$B$21*10^6/3600</f>
        <v>0</v>
      </c>
      <c r="D66" s="66">
        <f>Houston!$B$21*10^6/3600</f>
        <v>0</v>
      </c>
      <c r="E66" s="66">
        <f>Phoenix!$B$21*10^6/3600</f>
        <v>0</v>
      </c>
      <c r="F66" s="66">
        <f>Atlanta!$B$21*10^6/3600</f>
        <v>0</v>
      </c>
      <c r="G66" s="66">
        <f>LosAngeles!$B$21*10^6/3600</f>
        <v>0</v>
      </c>
      <c r="H66" s="66">
        <f>LasVegas!$B$21*10^6/3600</f>
        <v>0</v>
      </c>
      <c r="I66" s="66">
        <f>SanFrancisco!$B$21*10^6/3600</f>
        <v>0</v>
      </c>
      <c r="J66" s="66">
        <f>Baltimore!$B$21*10^6/3600</f>
        <v>0</v>
      </c>
      <c r="K66" s="66">
        <f>Albuquerque!$B$21*10^6/3600</f>
        <v>0</v>
      </c>
      <c r="L66" s="66">
        <f>Seattle!$B$21*10^6/3600</f>
        <v>0</v>
      </c>
      <c r="M66" s="66">
        <f>Chicago!$B$21*10^6/3600</f>
        <v>0</v>
      </c>
      <c r="N66" s="66">
        <f>Boulder!$B$21*10^6/3600</f>
        <v>0</v>
      </c>
      <c r="O66" s="66">
        <f>Minneapolis!$B$21*10^6/3600</f>
        <v>0</v>
      </c>
      <c r="P66" s="66">
        <f>Helena!$B$21*10^6/3600</f>
        <v>0</v>
      </c>
      <c r="Q66" s="66">
        <f>Duluth!$B$21*10^6/3600</f>
        <v>0</v>
      </c>
      <c r="R66" s="66">
        <f>Fairbanks!$B$21*10^6/3600</f>
        <v>0</v>
      </c>
    </row>
    <row r="67" spans="1:18">
      <c r="A67" s="11"/>
      <c r="B67" s="16" t="s">
        <v>91</v>
      </c>
      <c r="C67" s="66">
        <f>Miami!$B$22*10^6/3600</f>
        <v>0</v>
      </c>
      <c r="D67" s="66">
        <f>Houston!$B$22*10^6/3600</f>
        <v>0</v>
      </c>
      <c r="E67" s="66">
        <f>Phoenix!$B$22*10^6/3600</f>
        <v>0</v>
      </c>
      <c r="F67" s="66">
        <f>Atlanta!$B$22*10^6/3600</f>
        <v>0</v>
      </c>
      <c r="G67" s="66">
        <f>LosAngeles!$B$22*10^6/3600</f>
        <v>0</v>
      </c>
      <c r="H67" s="66">
        <f>LasVegas!$B$22*10^6/3600</f>
        <v>0</v>
      </c>
      <c r="I67" s="66">
        <f>SanFrancisco!$B$22*10^6/3600</f>
        <v>0</v>
      </c>
      <c r="J67" s="66">
        <f>Baltimore!$B$22*10^6/3600</f>
        <v>0</v>
      </c>
      <c r="K67" s="66">
        <f>Albuquerque!$B$22*10^6/3600</f>
        <v>0</v>
      </c>
      <c r="L67" s="66">
        <f>Seattle!$B$22*10^6/3600</f>
        <v>0</v>
      </c>
      <c r="M67" s="66">
        <f>Chicago!$B$22*10^6/3600</f>
        <v>0</v>
      </c>
      <c r="N67" s="66">
        <f>Boulder!$B$22*10^6/3600</f>
        <v>0</v>
      </c>
      <c r="O67" s="66">
        <f>Minneapolis!$B$22*10^6/3600</f>
        <v>0</v>
      </c>
      <c r="P67" s="66">
        <f>Helena!$B$22*10^6/3600</f>
        <v>0</v>
      </c>
      <c r="Q67" s="66">
        <f>Duluth!$B$22*10^6/3600</f>
        <v>0</v>
      </c>
      <c r="R67" s="66">
        <f>Fairbanks!$B$22*10^6/3600</f>
        <v>0</v>
      </c>
    </row>
    <row r="68" spans="1:18">
      <c r="A68" s="11"/>
      <c r="B68" s="16" t="s">
        <v>70</v>
      </c>
      <c r="C68" s="66">
        <f>Miami!$B$23*10^6/3600</f>
        <v>0</v>
      </c>
      <c r="D68" s="66">
        <f>Houston!$B$23*10^6/3600</f>
        <v>0</v>
      </c>
      <c r="E68" s="66">
        <f>Phoenix!$B$23*10^6/3600</f>
        <v>0</v>
      </c>
      <c r="F68" s="66">
        <f>Atlanta!$B$23*10^6/3600</f>
        <v>0</v>
      </c>
      <c r="G68" s="66">
        <f>LosAngeles!$B$23*10^6/3600</f>
        <v>0</v>
      </c>
      <c r="H68" s="66">
        <f>LasVegas!$B$23*10^6/3600</f>
        <v>0</v>
      </c>
      <c r="I68" s="66">
        <f>SanFrancisco!$B$23*10^6/3600</f>
        <v>0</v>
      </c>
      <c r="J68" s="66">
        <f>Baltimore!$B$23*10^6/3600</f>
        <v>0</v>
      </c>
      <c r="K68" s="66">
        <f>Albuquerque!$B$23*10^6/3600</f>
        <v>0</v>
      </c>
      <c r="L68" s="66">
        <f>Seattle!$B$23*10^6/3600</f>
        <v>0</v>
      </c>
      <c r="M68" s="66">
        <f>Chicago!$B$23*10^6/3600</f>
        <v>0</v>
      </c>
      <c r="N68" s="66">
        <f>Boulder!$B$23*10^6/3600</f>
        <v>0</v>
      </c>
      <c r="O68" s="66">
        <f>Minneapolis!$B$23*10^6/3600</f>
        <v>0</v>
      </c>
      <c r="P68" s="66">
        <f>Helena!$B$23*10^6/3600</f>
        <v>0</v>
      </c>
      <c r="Q68" s="66">
        <f>Duluth!$B$23*10^6/3600</f>
        <v>0</v>
      </c>
      <c r="R68" s="66">
        <f>Fairbanks!$B$23*10^6/3600</f>
        <v>0</v>
      </c>
    </row>
    <row r="69" spans="1:18">
      <c r="A69" s="11"/>
      <c r="B69" s="16" t="s">
        <v>92</v>
      </c>
      <c r="C69" s="66">
        <f>Miami!$B$24*10^6/3600</f>
        <v>0</v>
      </c>
      <c r="D69" s="66">
        <f>Houston!$B$24*10^6/3600</f>
        <v>0</v>
      </c>
      <c r="E69" s="66">
        <f>Phoenix!$B$24*10^6/3600</f>
        <v>0</v>
      </c>
      <c r="F69" s="66">
        <f>Atlanta!$B$24*10^6/3600</f>
        <v>0</v>
      </c>
      <c r="G69" s="66">
        <f>LosAngeles!$B$24*10^6/3600</f>
        <v>0</v>
      </c>
      <c r="H69" s="66">
        <f>LasVegas!$B$24*10^6/3600</f>
        <v>0</v>
      </c>
      <c r="I69" s="66">
        <f>SanFrancisco!$B$24*10^6/3600</f>
        <v>0</v>
      </c>
      <c r="J69" s="66">
        <f>Baltimore!$B$24*10^6/3600</f>
        <v>0</v>
      </c>
      <c r="K69" s="66">
        <f>Albuquerque!$B$24*10^6/3600</f>
        <v>0</v>
      </c>
      <c r="L69" s="66">
        <f>Seattle!$B$24*10^6/3600</f>
        <v>0</v>
      </c>
      <c r="M69" s="66">
        <f>Chicago!$B$24*10^6/3600</f>
        <v>0</v>
      </c>
      <c r="N69" s="66">
        <f>Boulder!$B$24*10^6/3600</f>
        <v>0</v>
      </c>
      <c r="O69" s="66">
        <f>Minneapolis!$B$24*10^6/3600</f>
        <v>0</v>
      </c>
      <c r="P69" s="66">
        <f>Helena!$B$24*10^6/3600</f>
        <v>0</v>
      </c>
      <c r="Q69" s="66">
        <f>Duluth!$B$24*10^6/3600</f>
        <v>0</v>
      </c>
      <c r="R69" s="66">
        <f>Fairbanks!$B$24*10^6/3600</f>
        <v>0</v>
      </c>
    </row>
    <row r="70" spans="1:18">
      <c r="A70" s="11"/>
      <c r="B70" s="16" t="s">
        <v>93</v>
      </c>
      <c r="C70" s="66">
        <f>Miami!$B$25*10^6/3600</f>
        <v>0</v>
      </c>
      <c r="D70" s="66">
        <f>Houston!$B$25*10^6/3600</f>
        <v>0</v>
      </c>
      <c r="E70" s="66">
        <f>Phoenix!$B$25*10^6/3600</f>
        <v>0</v>
      </c>
      <c r="F70" s="66">
        <f>Atlanta!$B$25*10^6/3600</f>
        <v>0</v>
      </c>
      <c r="G70" s="66">
        <f>LosAngeles!$B$25*10^6/3600</f>
        <v>0</v>
      </c>
      <c r="H70" s="66">
        <f>LasVegas!$B$25*10^6/3600</f>
        <v>0</v>
      </c>
      <c r="I70" s="66">
        <f>SanFrancisco!$B$25*10^6/3600</f>
        <v>0</v>
      </c>
      <c r="J70" s="66">
        <f>Baltimore!$B$25*10^6/3600</f>
        <v>0</v>
      </c>
      <c r="K70" s="66">
        <f>Albuquerque!$B$25*10^6/3600</f>
        <v>0</v>
      </c>
      <c r="L70" s="66">
        <f>Seattle!$B$25*10^6/3600</f>
        <v>0</v>
      </c>
      <c r="M70" s="66">
        <f>Chicago!$B$25*10^6/3600</f>
        <v>0</v>
      </c>
      <c r="N70" s="66">
        <f>Boulder!$B$25*10^6/3600</f>
        <v>0</v>
      </c>
      <c r="O70" s="66">
        <f>Minneapolis!$B$25*10^6/3600</f>
        <v>0</v>
      </c>
      <c r="P70" s="66">
        <f>Helena!$B$25*10^6/3600</f>
        <v>0</v>
      </c>
      <c r="Q70" s="66">
        <f>Duluth!$B$25*10^6/3600</f>
        <v>0</v>
      </c>
      <c r="R70" s="66">
        <f>Fairbanks!$B$25*10^6/3600</f>
        <v>0</v>
      </c>
    </row>
    <row r="71" spans="1:18">
      <c r="A71" s="11"/>
      <c r="B71" s="16" t="s">
        <v>94</v>
      </c>
      <c r="C71" s="66">
        <f>Miami!$B$26*10^6/3600</f>
        <v>0</v>
      </c>
      <c r="D71" s="66">
        <f>Houston!$B$26*10^6/3600</f>
        <v>0</v>
      </c>
      <c r="E71" s="66">
        <f>Phoenix!$B$26*10^6/3600</f>
        <v>0</v>
      </c>
      <c r="F71" s="66">
        <f>Atlanta!$B$26*10^6/3600</f>
        <v>0</v>
      </c>
      <c r="G71" s="66">
        <f>LosAngeles!$B$26*10^6/3600</f>
        <v>0</v>
      </c>
      <c r="H71" s="66">
        <f>LasVegas!$B$26*10^6/3600</f>
        <v>0</v>
      </c>
      <c r="I71" s="66">
        <f>SanFrancisco!$B$26*10^6/3600</f>
        <v>0</v>
      </c>
      <c r="J71" s="66">
        <f>Baltimore!$B$26*10^6/3600</f>
        <v>0</v>
      </c>
      <c r="K71" s="66">
        <f>Albuquerque!$B$26*10^6/3600</f>
        <v>0</v>
      </c>
      <c r="L71" s="66">
        <f>Seattle!$B$26*10^6/3600</f>
        <v>0</v>
      </c>
      <c r="M71" s="66">
        <f>Chicago!$B$26*10^6/3600</f>
        <v>0</v>
      </c>
      <c r="N71" s="66">
        <f>Boulder!$B$26*10^6/3600</f>
        <v>0</v>
      </c>
      <c r="O71" s="66">
        <f>Minneapolis!$B$26*10^6/3600</f>
        <v>0</v>
      </c>
      <c r="P71" s="66">
        <f>Helena!$B$26*10^6/3600</f>
        <v>0</v>
      </c>
      <c r="Q71" s="66">
        <f>Duluth!$B$26*10^6/3600</f>
        <v>0</v>
      </c>
      <c r="R71" s="66">
        <f>Fairbanks!$B$26*10^6/3600</f>
        <v>0</v>
      </c>
    </row>
    <row r="72" spans="1:18">
      <c r="A72" s="11"/>
      <c r="B72" s="16" t="s">
        <v>95</v>
      </c>
      <c r="C72" s="66">
        <f>Miami!$B$28*10^6/3600</f>
        <v>306877.77777777775</v>
      </c>
      <c r="D72" s="66">
        <f>Houston!$B$28*10^6/3600</f>
        <v>288411.11111111112</v>
      </c>
      <c r="E72" s="66">
        <f>Phoenix!$B$28*10^6/3600</f>
        <v>299377.77777777775</v>
      </c>
      <c r="F72" s="66">
        <f>Atlanta!$B$28*10^6/3600</f>
        <v>274300</v>
      </c>
      <c r="G72" s="66">
        <f>LosAngeles!$B$28*10^6/3600</f>
        <v>281475</v>
      </c>
      <c r="H72" s="66">
        <f>LasVegas!$B$28*10^6/3600</f>
        <v>286336.11111111112</v>
      </c>
      <c r="I72" s="66">
        <f>SanFrancisco!$B$28*10^6/3600</f>
        <v>251319.44444444444</v>
      </c>
      <c r="J72" s="66">
        <f>Baltimore!$B$28*10^6/3600</f>
        <v>265966.66666666669</v>
      </c>
      <c r="K72" s="66">
        <f>Albuquerque!$B$28*10^6/3600</f>
        <v>274302.77777777775</v>
      </c>
      <c r="L72" s="66">
        <f>Seattle!$B$28*10^6/3600</f>
        <v>248038.88888888888</v>
      </c>
      <c r="M72" s="66">
        <f>Chicago!$B$28*10^6/3600</f>
        <v>262094.44444444444</v>
      </c>
      <c r="N72" s="66">
        <f>Boulder!$B$28*10^6/3600</f>
        <v>264525</v>
      </c>
      <c r="O72" s="66">
        <f>Minneapolis!$B$28*10^6/3600</f>
        <v>260363.88888888888</v>
      </c>
      <c r="P72" s="66">
        <f>Helena!$B$28*10^6/3600</f>
        <v>253013.88888888888</v>
      </c>
      <c r="Q72" s="66">
        <f>Duluth!$B$28*10^6/3600</f>
        <v>249133.33333333334</v>
      </c>
      <c r="R72" s="66">
        <f>Fairbanks!$B$28*10^6/3600</f>
        <v>240955.55555555556</v>
      </c>
    </row>
    <row r="73" spans="1:18">
      <c r="A73" s="11"/>
      <c r="B73" s="14" t="s">
        <v>179</v>
      </c>
    </row>
    <row r="74" spans="1:18">
      <c r="A74" s="11"/>
      <c r="B74" s="16" t="s">
        <v>75</v>
      </c>
      <c r="C74" s="66">
        <f>Miami!$C$13*10^3</f>
        <v>0</v>
      </c>
      <c r="D74" s="66">
        <f>Houston!$C$13*10^3</f>
        <v>5300</v>
      </c>
      <c r="E74" s="66">
        <f>Phoenix!$C$13*10^3</f>
        <v>1470</v>
      </c>
      <c r="F74" s="66">
        <f>Atlanta!$C$13*10^3</f>
        <v>6750</v>
      </c>
      <c r="G74" s="66">
        <f>LosAngeles!$C$13*10^3</f>
        <v>10</v>
      </c>
      <c r="H74" s="66">
        <f>LasVegas!$C$13*10^3</f>
        <v>1410</v>
      </c>
      <c r="I74" s="66">
        <f>SanFrancisco!$C$13*10^3</f>
        <v>2290</v>
      </c>
      <c r="J74" s="66">
        <f>Baltimore!$C$13*10^3</f>
        <v>17690</v>
      </c>
      <c r="K74" s="66">
        <f>Albuquerque!$C$13*10^3</f>
        <v>7670</v>
      </c>
      <c r="L74" s="66">
        <f>Seattle!$C$13*10^3</f>
        <v>8930</v>
      </c>
      <c r="M74" s="66">
        <f>Chicago!$C$13*10^3</f>
        <v>23900</v>
      </c>
      <c r="N74" s="66">
        <f>Boulder!$C$13*10^3</f>
        <v>13850</v>
      </c>
      <c r="O74" s="66">
        <f>Minneapolis!$C$13*10^3</f>
        <v>47830</v>
      </c>
      <c r="P74" s="66">
        <f>Helena!$C$13*10^3</f>
        <v>34490</v>
      </c>
      <c r="Q74" s="66">
        <f>Duluth!$C$13*10^3</f>
        <v>54030</v>
      </c>
      <c r="R74" s="66">
        <f>Fairbanks!$C$13*10^3</f>
        <v>147060</v>
      </c>
    </row>
    <row r="75" spans="1:18">
      <c r="A75" s="11"/>
      <c r="B75" s="16" t="s">
        <v>76</v>
      </c>
      <c r="C75" s="66">
        <f>Miami!$C$14*10^3</f>
        <v>0</v>
      </c>
      <c r="D75" s="66">
        <f>Houston!$C$14*10^3</f>
        <v>0</v>
      </c>
      <c r="E75" s="66">
        <f>Phoenix!$C$14*10^3</f>
        <v>0</v>
      </c>
      <c r="F75" s="66">
        <f>Atlanta!$C$14*10^3</f>
        <v>0</v>
      </c>
      <c r="G75" s="66">
        <f>LosAngeles!$C$14*10^3</f>
        <v>0</v>
      </c>
      <c r="H75" s="66">
        <f>LasVegas!$C$14*10^3</f>
        <v>0</v>
      </c>
      <c r="I75" s="66">
        <f>SanFrancisco!$C$14*10^3</f>
        <v>0</v>
      </c>
      <c r="J75" s="66">
        <f>Baltimore!$C$14*10^3</f>
        <v>0</v>
      </c>
      <c r="K75" s="66">
        <f>Albuquerque!$C$14*10^3</f>
        <v>0</v>
      </c>
      <c r="L75" s="66">
        <f>Seattle!$C$14*10^3</f>
        <v>0</v>
      </c>
      <c r="M75" s="66">
        <f>Chicago!$C$14*10^3</f>
        <v>0</v>
      </c>
      <c r="N75" s="66">
        <f>Boulder!$C$14*10^3</f>
        <v>0</v>
      </c>
      <c r="O75" s="66">
        <f>Minneapolis!$C$14*10^3</f>
        <v>0</v>
      </c>
      <c r="P75" s="66">
        <f>Helena!$C$14*10^3</f>
        <v>0</v>
      </c>
      <c r="Q75" s="66">
        <f>Duluth!$C$14*10^3</f>
        <v>0</v>
      </c>
      <c r="R75" s="66">
        <f>Fairbanks!$C$14*10^3</f>
        <v>0</v>
      </c>
    </row>
    <row r="76" spans="1:18">
      <c r="A76" s="11"/>
      <c r="B76" s="16" t="s">
        <v>84</v>
      </c>
      <c r="C76" s="66">
        <f>Miami!$C$15*10^3</f>
        <v>0</v>
      </c>
      <c r="D76" s="66">
        <f>Houston!$C$15*10^3</f>
        <v>0</v>
      </c>
      <c r="E76" s="66">
        <f>Phoenix!$C$15*10^3</f>
        <v>0</v>
      </c>
      <c r="F76" s="66">
        <f>Atlanta!$C$15*10^3</f>
        <v>0</v>
      </c>
      <c r="G76" s="66">
        <f>LosAngeles!$C$15*10^3</f>
        <v>0</v>
      </c>
      <c r="H76" s="66">
        <f>LasVegas!$C$15*10^3</f>
        <v>0</v>
      </c>
      <c r="I76" s="66">
        <f>SanFrancisco!$C$15*10^3</f>
        <v>0</v>
      </c>
      <c r="J76" s="66">
        <f>Baltimore!$C$15*10^3</f>
        <v>0</v>
      </c>
      <c r="K76" s="66">
        <f>Albuquerque!$C$15*10^3</f>
        <v>0</v>
      </c>
      <c r="L76" s="66">
        <f>Seattle!$C$15*10^3</f>
        <v>0</v>
      </c>
      <c r="M76" s="66">
        <f>Chicago!$C$15*10^3</f>
        <v>0</v>
      </c>
      <c r="N76" s="66">
        <f>Boulder!$C$15*10^3</f>
        <v>0</v>
      </c>
      <c r="O76" s="66">
        <f>Minneapolis!$C$15*10^3</f>
        <v>0</v>
      </c>
      <c r="P76" s="66">
        <f>Helena!$C$15*10^3</f>
        <v>0</v>
      </c>
      <c r="Q76" s="66">
        <f>Duluth!$C$15*10^3</f>
        <v>0</v>
      </c>
      <c r="R76" s="66">
        <f>Fairbanks!$C$15*10^3</f>
        <v>0</v>
      </c>
    </row>
    <row r="77" spans="1:18">
      <c r="A77" s="11"/>
      <c r="B77" s="16" t="s">
        <v>85</v>
      </c>
      <c r="C77" s="66">
        <f>Miami!$C$16*10^3</f>
        <v>0</v>
      </c>
      <c r="D77" s="66">
        <f>Houston!$C$16*10^3</f>
        <v>0</v>
      </c>
      <c r="E77" s="66">
        <f>Phoenix!$C$16*10^3</f>
        <v>0</v>
      </c>
      <c r="F77" s="66">
        <f>Atlanta!$C$16*10^3</f>
        <v>0</v>
      </c>
      <c r="G77" s="66">
        <f>LosAngeles!$C$16*10^3</f>
        <v>0</v>
      </c>
      <c r="H77" s="66">
        <f>LasVegas!$C$16*10^3</f>
        <v>0</v>
      </c>
      <c r="I77" s="66">
        <f>SanFrancisco!$C$16*10^3</f>
        <v>0</v>
      </c>
      <c r="J77" s="66">
        <f>Baltimore!$C$16*10^3</f>
        <v>0</v>
      </c>
      <c r="K77" s="66">
        <f>Albuquerque!$C$16*10^3</f>
        <v>0</v>
      </c>
      <c r="L77" s="66">
        <f>Seattle!$C$16*10^3</f>
        <v>0</v>
      </c>
      <c r="M77" s="66">
        <f>Chicago!$C$16*10^3</f>
        <v>0</v>
      </c>
      <c r="N77" s="66">
        <f>Boulder!$C$16*10^3</f>
        <v>0</v>
      </c>
      <c r="O77" s="66">
        <f>Minneapolis!$C$16*10^3</f>
        <v>0</v>
      </c>
      <c r="P77" s="66">
        <f>Helena!$C$16*10^3</f>
        <v>0</v>
      </c>
      <c r="Q77" s="66">
        <f>Duluth!$C$16*10^3</f>
        <v>0</v>
      </c>
      <c r="R77" s="66">
        <f>Fairbanks!$C$16*10^3</f>
        <v>0</v>
      </c>
    </row>
    <row r="78" spans="1:18">
      <c r="A78" s="11"/>
      <c r="B78" s="16" t="s">
        <v>86</v>
      </c>
      <c r="C78" s="66">
        <f>Miami!$C$17*10^3</f>
        <v>0</v>
      </c>
      <c r="D78" s="66">
        <f>Houston!$C$17*10^3</f>
        <v>0</v>
      </c>
      <c r="E78" s="66">
        <f>Phoenix!$C$17*10^3</f>
        <v>0</v>
      </c>
      <c r="F78" s="66">
        <f>Atlanta!$C$17*10^3</f>
        <v>0</v>
      </c>
      <c r="G78" s="66">
        <f>LosAngeles!$C$17*10^3</f>
        <v>0</v>
      </c>
      <c r="H78" s="66">
        <f>LasVegas!$C$17*10^3</f>
        <v>0</v>
      </c>
      <c r="I78" s="66">
        <f>SanFrancisco!$C$17*10^3</f>
        <v>0</v>
      </c>
      <c r="J78" s="66">
        <f>Baltimore!$C$17*10^3</f>
        <v>0</v>
      </c>
      <c r="K78" s="66">
        <f>Albuquerque!$C$17*10^3</f>
        <v>0</v>
      </c>
      <c r="L78" s="66">
        <f>Seattle!$C$17*10^3</f>
        <v>0</v>
      </c>
      <c r="M78" s="66">
        <f>Chicago!$C$17*10^3</f>
        <v>0</v>
      </c>
      <c r="N78" s="66">
        <f>Boulder!$C$17*10^3</f>
        <v>0</v>
      </c>
      <c r="O78" s="66">
        <f>Minneapolis!$C$17*10^3</f>
        <v>0</v>
      </c>
      <c r="P78" s="66">
        <f>Helena!$C$17*10^3</f>
        <v>0</v>
      </c>
      <c r="Q78" s="66">
        <f>Duluth!$C$17*10^3</f>
        <v>0</v>
      </c>
      <c r="R78" s="66">
        <f>Fairbanks!$C$17*10^3</f>
        <v>0</v>
      </c>
    </row>
    <row r="79" spans="1:18">
      <c r="A79" s="11"/>
      <c r="B79" s="16" t="s">
        <v>87</v>
      </c>
      <c r="C79" s="66">
        <f>Miami!$C$18*10^3</f>
        <v>0</v>
      </c>
      <c r="D79" s="66">
        <f>Houston!$C$18*10^3</f>
        <v>0</v>
      </c>
      <c r="E79" s="66">
        <f>Phoenix!$C$18*10^3</f>
        <v>0</v>
      </c>
      <c r="F79" s="66">
        <f>Atlanta!$C$18*10^3</f>
        <v>0</v>
      </c>
      <c r="G79" s="66">
        <f>LosAngeles!$C$18*10^3</f>
        <v>0</v>
      </c>
      <c r="H79" s="66">
        <f>LasVegas!$C$18*10^3</f>
        <v>0</v>
      </c>
      <c r="I79" s="66">
        <f>SanFrancisco!$C$18*10^3</f>
        <v>0</v>
      </c>
      <c r="J79" s="66">
        <f>Baltimore!$C$18*10^3</f>
        <v>0</v>
      </c>
      <c r="K79" s="66">
        <f>Albuquerque!$C$18*10^3</f>
        <v>0</v>
      </c>
      <c r="L79" s="66">
        <f>Seattle!$C$18*10^3</f>
        <v>0</v>
      </c>
      <c r="M79" s="66">
        <f>Chicago!$C$18*10^3</f>
        <v>0</v>
      </c>
      <c r="N79" s="66">
        <f>Boulder!$C$18*10^3</f>
        <v>0</v>
      </c>
      <c r="O79" s="66">
        <f>Minneapolis!$C$18*10^3</f>
        <v>0</v>
      </c>
      <c r="P79" s="66">
        <f>Helena!$C$18*10^3</f>
        <v>0</v>
      </c>
      <c r="Q79" s="66">
        <f>Duluth!$C$18*10^3</f>
        <v>0</v>
      </c>
      <c r="R79" s="66">
        <f>Fairbanks!$C$18*10^3</f>
        <v>0</v>
      </c>
    </row>
    <row r="80" spans="1:18">
      <c r="A80" s="11"/>
      <c r="B80" s="16" t="s">
        <v>88</v>
      </c>
      <c r="C80" s="66">
        <f>Miami!$C$19*10^3</f>
        <v>0</v>
      </c>
      <c r="D80" s="66">
        <f>Houston!$C$19*10^3</f>
        <v>0</v>
      </c>
      <c r="E80" s="66">
        <f>Phoenix!$C$19*10^3</f>
        <v>0</v>
      </c>
      <c r="F80" s="66">
        <f>Atlanta!$C$19*10^3</f>
        <v>0</v>
      </c>
      <c r="G80" s="66">
        <f>LosAngeles!$C$19*10^3</f>
        <v>0</v>
      </c>
      <c r="H80" s="66">
        <f>LasVegas!$C$19*10^3</f>
        <v>0</v>
      </c>
      <c r="I80" s="66">
        <f>SanFrancisco!$C$19*10^3</f>
        <v>0</v>
      </c>
      <c r="J80" s="66">
        <f>Baltimore!$C$19*10^3</f>
        <v>0</v>
      </c>
      <c r="K80" s="66">
        <f>Albuquerque!$C$19*10^3</f>
        <v>0</v>
      </c>
      <c r="L80" s="66">
        <f>Seattle!$C$19*10^3</f>
        <v>0</v>
      </c>
      <c r="M80" s="66">
        <f>Chicago!$C$19*10^3</f>
        <v>0</v>
      </c>
      <c r="N80" s="66">
        <f>Boulder!$C$19*10^3</f>
        <v>0</v>
      </c>
      <c r="O80" s="66">
        <f>Minneapolis!$C$19*10^3</f>
        <v>0</v>
      </c>
      <c r="P80" s="66">
        <f>Helena!$C$19*10^3</f>
        <v>0</v>
      </c>
      <c r="Q80" s="66">
        <f>Duluth!$C$19*10^3</f>
        <v>0</v>
      </c>
      <c r="R80" s="66">
        <f>Fairbanks!$C$19*10^3</f>
        <v>0</v>
      </c>
    </row>
    <row r="81" spans="1:18">
      <c r="A81" s="11"/>
      <c r="B81" s="16" t="s">
        <v>89</v>
      </c>
      <c r="C81" s="66">
        <f>Miami!$C$20*10^3</f>
        <v>0</v>
      </c>
      <c r="D81" s="66">
        <f>Houston!$C$20*10^3</f>
        <v>0</v>
      </c>
      <c r="E81" s="66">
        <f>Phoenix!$C$20*10^3</f>
        <v>0</v>
      </c>
      <c r="F81" s="66">
        <f>Atlanta!$C$20*10^3</f>
        <v>0</v>
      </c>
      <c r="G81" s="66">
        <f>LosAngeles!$C$20*10^3</f>
        <v>0</v>
      </c>
      <c r="H81" s="66">
        <f>LasVegas!$C$20*10^3</f>
        <v>0</v>
      </c>
      <c r="I81" s="66">
        <f>SanFrancisco!$C$20*10^3</f>
        <v>0</v>
      </c>
      <c r="J81" s="66">
        <f>Baltimore!$C$20*10^3</f>
        <v>0</v>
      </c>
      <c r="K81" s="66">
        <f>Albuquerque!$C$20*10^3</f>
        <v>0</v>
      </c>
      <c r="L81" s="66">
        <f>Seattle!$C$20*10^3</f>
        <v>0</v>
      </c>
      <c r="M81" s="66">
        <f>Chicago!$C$20*10^3</f>
        <v>0</v>
      </c>
      <c r="N81" s="66">
        <f>Boulder!$C$20*10^3</f>
        <v>0</v>
      </c>
      <c r="O81" s="66">
        <f>Minneapolis!$C$20*10^3</f>
        <v>0</v>
      </c>
      <c r="P81" s="66">
        <f>Helena!$C$20*10^3</f>
        <v>0</v>
      </c>
      <c r="Q81" s="66">
        <f>Duluth!$C$20*10^3</f>
        <v>0</v>
      </c>
      <c r="R81" s="66">
        <f>Fairbanks!$C$20*10^3</f>
        <v>0</v>
      </c>
    </row>
    <row r="82" spans="1:18">
      <c r="A82" s="11"/>
      <c r="B82" s="16" t="s">
        <v>90</v>
      </c>
      <c r="C82" s="66">
        <f>Miami!$C$21*10^3</f>
        <v>0</v>
      </c>
      <c r="D82" s="66">
        <f>Houston!$C$21*10^3</f>
        <v>0</v>
      </c>
      <c r="E82" s="66">
        <f>Phoenix!$C$21*10^3</f>
        <v>0</v>
      </c>
      <c r="F82" s="66">
        <f>Atlanta!$C$21*10^3</f>
        <v>0</v>
      </c>
      <c r="G82" s="66">
        <f>LosAngeles!$C$21*10^3</f>
        <v>0</v>
      </c>
      <c r="H82" s="66">
        <f>LasVegas!$C$21*10^3</f>
        <v>0</v>
      </c>
      <c r="I82" s="66">
        <f>SanFrancisco!$C$21*10^3</f>
        <v>0</v>
      </c>
      <c r="J82" s="66">
        <f>Baltimore!$C$21*10^3</f>
        <v>0</v>
      </c>
      <c r="K82" s="66">
        <f>Albuquerque!$C$21*10^3</f>
        <v>0</v>
      </c>
      <c r="L82" s="66">
        <f>Seattle!$C$21*10^3</f>
        <v>0</v>
      </c>
      <c r="M82" s="66">
        <f>Chicago!$C$21*10^3</f>
        <v>0</v>
      </c>
      <c r="N82" s="66">
        <f>Boulder!$C$21*10^3</f>
        <v>0</v>
      </c>
      <c r="O82" s="66">
        <f>Minneapolis!$C$21*10^3</f>
        <v>0</v>
      </c>
      <c r="P82" s="66">
        <f>Helena!$C$21*10^3</f>
        <v>0</v>
      </c>
      <c r="Q82" s="66">
        <f>Duluth!$C$21*10^3</f>
        <v>0</v>
      </c>
      <c r="R82" s="66">
        <f>Fairbanks!$C$21*10^3</f>
        <v>0</v>
      </c>
    </row>
    <row r="83" spans="1:18">
      <c r="A83" s="11"/>
      <c r="B83" s="16" t="s">
        <v>91</v>
      </c>
      <c r="C83" s="66">
        <f>Miami!$C$22*10^3</f>
        <v>0</v>
      </c>
      <c r="D83" s="66">
        <f>Houston!$C$22*10^3</f>
        <v>0</v>
      </c>
      <c r="E83" s="66">
        <f>Phoenix!$C$22*10^3</f>
        <v>0</v>
      </c>
      <c r="F83" s="66">
        <f>Atlanta!$C$22*10^3</f>
        <v>0</v>
      </c>
      <c r="G83" s="66">
        <f>LosAngeles!$C$22*10^3</f>
        <v>0</v>
      </c>
      <c r="H83" s="66">
        <f>LasVegas!$C$22*10^3</f>
        <v>0</v>
      </c>
      <c r="I83" s="66">
        <f>SanFrancisco!$C$22*10^3</f>
        <v>0</v>
      </c>
      <c r="J83" s="66">
        <f>Baltimore!$C$22*10^3</f>
        <v>0</v>
      </c>
      <c r="K83" s="66">
        <f>Albuquerque!$C$22*10^3</f>
        <v>0</v>
      </c>
      <c r="L83" s="66">
        <f>Seattle!$C$22*10^3</f>
        <v>0</v>
      </c>
      <c r="M83" s="66">
        <f>Chicago!$C$22*10^3</f>
        <v>0</v>
      </c>
      <c r="N83" s="66">
        <f>Boulder!$C$22*10^3</f>
        <v>0</v>
      </c>
      <c r="O83" s="66">
        <f>Minneapolis!$C$22*10^3</f>
        <v>0</v>
      </c>
      <c r="P83" s="66">
        <f>Helena!$C$22*10^3</f>
        <v>0</v>
      </c>
      <c r="Q83" s="66">
        <f>Duluth!$C$22*10^3</f>
        <v>0</v>
      </c>
      <c r="R83" s="66">
        <f>Fairbanks!$C$22*10^3</f>
        <v>0</v>
      </c>
    </row>
    <row r="84" spans="1:18">
      <c r="A84" s="11"/>
      <c r="B84" s="16" t="s">
        <v>70</v>
      </c>
      <c r="C84" s="66">
        <f>Miami!$C$23*10^3</f>
        <v>0</v>
      </c>
      <c r="D84" s="66">
        <f>Houston!$C$23*10^3</f>
        <v>0</v>
      </c>
      <c r="E84" s="66">
        <f>Phoenix!$C$23*10^3</f>
        <v>0</v>
      </c>
      <c r="F84" s="66">
        <f>Atlanta!$C$23*10^3</f>
        <v>0</v>
      </c>
      <c r="G84" s="66">
        <f>LosAngeles!$C$23*10^3</f>
        <v>0</v>
      </c>
      <c r="H84" s="66">
        <f>LasVegas!$C$23*10^3</f>
        <v>0</v>
      </c>
      <c r="I84" s="66">
        <f>SanFrancisco!$C$23*10^3</f>
        <v>0</v>
      </c>
      <c r="J84" s="66">
        <f>Baltimore!$C$23*10^3</f>
        <v>0</v>
      </c>
      <c r="K84" s="66">
        <f>Albuquerque!$C$23*10^3</f>
        <v>0</v>
      </c>
      <c r="L84" s="66">
        <f>Seattle!$C$23*10^3</f>
        <v>0</v>
      </c>
      <c r="M84" s="66">
        <f>Chicago!$C$23*10^3</f>
        <v>0</v>
      </c>
      <c r="N84" s="66">
        <f>Boulder!$C$23*10^3</f>
        <v>0</v>
      </c>
      <c r="O84" s="66">
        <f>Minneapolis!$C$23*10^3</f>
        <v>0</v>
      </c>
      <c r="P84" s="66">
        <f>Helena!$C$23*10^3</f>
        <v>0</v>
      </c>
      <c r="Q84" s="66">
        <f>Duluth!$C$23*10^3</f>
        <v>0</v>
      </c>
      <c r="R84" s="66">
        <f>Fairbanks!$C$23*10^3</f>
        <v>0</v>
      </c>
    </row>
    <row r="85" spans="1:18">
      <c r="A85" s="11"/>
      <c r="B85" s="16" t="s">
        <v>92</v>
      </c>
      <c r="C85" s="66">
        <f>Miami!$C$24*10^3</f>
        <v>16010.000000000002</v>
      </c>
      <c r="D85" s="66">
        <f>Houston!$C$24*10^3</f>
        <v>18010</v>
      </c>
      <c r="E85" s="66">
        <f>Phoenix!$C$24*10^3</f>
        <v>16860</v>
      </c>
      <c r="F85" s="66">
        <f>Atlanta!$C$24*10^3</f>
        <v>19950</v>
      </c>
      <c r="G85" s="66">
        <f>LosAngeles!$C$24*10^3</f>
        <v>19580</v>
      </c>
      <c r="H85" s="66">
        <f>LasVegas!$C$24*10^3</f>
        <v>18250</v>
      </c>
      <c r="I85" s="66">
        <f>SanFrancisco!$C$24*10^3</f>
        <v>21240</v>
      </c>
      <c r="J85" s="66">
        <f>Baltimore!$C$24*10^3</f>
        <v>21480</v>
      </c>
      <c r="K85" s="66">
        <f>Albuquerque!$C$24*10^3</f>
        <v>21190</v>
      </c>
      <c r="L85" s="66">
        <f>Seattle!$C$24*10^3</f>
        <v>22280</v>
      </c>
      <c r="M85" s="66">
        <f>Chicago!$C$24*10^3</f>
        <v>22810</v>
      </c>
      <c r="N85" s="66">
        <f>Boulder!$C$24*10^3</f>
        <v>22750</v>
      </c>
      <c r="O85" s="66">
        <f>Minneapolis!$C$24*10^3</f>
        <v>23960</v>
      </c>
      <c r="P85" s="66">
        <f>Helena!$C$24*10^3</f>
        <v>24180</v>
      </c>
      <c r="Q85" s="66">
        <f>Duluth!$C$24*10^3</f>
        <v>25870</v>
      </c>
      <c r="R85" s="66">
        <f>Fairbanks!$C$24*10^3</f>
        <v>28180</v>
      </c>
    </row>
    <row r="86" spans="1:18">
      <c r="A86" s="11"/>
      <c r="B86" s="16" t="s">
        <v>93</v>
      </c>
      <c r="C86" s="66">
        <f>Miami!$C$25*10^3</f>
        <v>0</v>
      </c>
      <c r="D86" s="66">
        <f>Houston!$C$25*10^3</f>
        <v>0</v>
      </c>
      <c r="E86" s="66">
        <f>Phoenix!$C$25*10^3</f>
        <v>0</v>
      </c>
      <c r="F86" s="66">
        <f>Atlanta!$C$25*10^3</f>
        <v>0</v>
      </c>
      <c r="G86" s="66">
        <f>LosAngeles!$C$25*10^3</f>
        <v>0</v>
      </c>
      <c r="H86" s="66">
        <f>LasVegas!$C$25*10^3</f>
        <v>0</v>
      </c>
      <c r="I86" s="66">
        <f>SanFrancisco!$C$25*10^3</f>
        <v>0</v>
      </c>
      <c r="J86" s="66">
        <f>Baltimore!$C$25*10^3</f>
        <v>0</v>
      </c>
      <c r="K86" s="66">
        <f>Albuquerque!$C$25*10^3</f>
        <v>0</v>
      </c>
      <c r="L86" s="66">
        <f>Seattle!$C$25*10^3</f>
        <v>0</v>
      </c>
      <c r="M86" s="66">
        <f>Chicago!$C$25*10^3</f>
        <v>0</v>
      </c>
      <c r="N86" s="66">
        <f>Boulder!$C$25*10^3</f>
        <v>0</v>
      </c>
      <c r="O86" s="66">
        <f>Minneapolis!$C$25*10^3</f>
        <v>0</v>
      </c>
      <c r="P86" s="66">
        <f>Helena!$C$25*10^3</f>
        <v>0</v>
      </c>
      <c r="Q86" s="66">
        <f>Duluth!$C$25*10^3</f>
        <v>0</v>
      </c>
      <c r="R86" s="66">
        <f>Fairbanks!$C$25*10^3</f>
        <v>0</v>
      </c>
    </row>
    <row r="87" spans="1:18">
      <c r="A87" s="11"/>
      <c r="B87" s="16" t="s">
        <v>94</v>
      </c>
      <c r="C87" s="66">
        <f>Miami!$C$26*10^3</f>
        <v>0</v>
      </c>
      <c r="D87" s="66">
        <f>Houston!$C$26*10^3</f>
        <v>0</v>
      </c>
      <c r="E87" s="66">
        <f>Phoenix!$C$26*10^3</f>
        <v>0</v>
      </c>
      <c r="F87" s="66">
        <f>Atlanta!$C$26*10^3</f>
        <v>0</v>
      </c>
      <c r="G87" s="66">
        <f>LosAngeles!$C$26*10^3</f>
        <v>0</v>
      </c>
      <c r="H87" s="66">
        <f>LasVegas!$C$26*10^3</f>
        <v>0</v>
      </c>
      <c r="I87" s="66">
        <f>SanFrancisco!$C$26*10^3</f>
        <v>0</v>
      </c>
      <c r="J87" s="66">
        <f>Baltimore!$C$26*10^3</f>
        <v>0</v>
      </c>
      <c r="K87" s="66">
        <f>Albuquerque!$C$26*10^3</f>
        <v>0</v>
      </c>
      <c r="L87" s="66">
        <f>Seattle!$C$26*10^3</f>
        <v>0</v>
      </c>
      <c r="M87" s="66">
        <f>Chicago!$C$26*10^3</f>
        <v>0</v>
      </c>
      <c r="N87" s="66">
        <f>Boulder!$C$26*10^3</f>
        <v>0</v>
      </c>
      <c r="O87" s="66">
        <f>Minneapolis!$C$26*10^3</f>
        <v>0</v>
      </c>
      <c r="P87" s="66">
        <f>Helena!$C$26*10^3</f>
        <v>0</v>
      </c>
      <c r="Q87" s="66">
        <f>Duluth!$C$26*10^3</f>
        <v>0</v>
      </c>
      <c r="R87" s="66">
        <f>Fairbanks!$C$26*10^3</f>
        <v>0</v>
      </c>
    </row>
    <row r="88" spans="1:18">
      <c r="A88" s="11"/>
      <c r="B88" s="16" t="s">
        <v>95</v>
      </c>
      <c r="C88" s="66">
        <f>Miami!$C$28*10^3</f>
        <v>16010.000000000002</v>
      </c>
      <c r="D88" s="66">
        <f>Houston!$C$28*10^3</f>
        <v>23310</v>
      </c>
      <c r="E88" s="66">
        <f>Phoenix!$C$28*10^3</f>
        <v>18330</v>
      </c>
      <c r="F88" s="66">
        <f>Atlanta!$C$28*10^3</f>
        <v>26700</v>
      </c>
      <c r="G88" s="66">
        <f>LosAngeles!$C$28*10^3</f>
        <v>19590</v>
      </c>
      <c r="H88" s="66">
        <f>LasVegas!$C$28*10^3</f>
        <v>19660</v>
      </c>
      <c r="I88" s="66">
        <f>SanFrancisco!$C$28*10^3</f>
        <v>23530</v>
      </c>
      <c r="J88" s="66">
        <f>Baltimore!$C$28*10^3</f>
        <v>39170</v>
      </c>
      <c r="K88" s="66">
        <f>Albuquerque!$C$28*10^3</f>
        <v>28860</v>
      </c>
      <c r="L88" s="66">
        <f>Seattle!$C$28*10^3</f>
        <v>31210</v>
      </c>
      <c r="M88" s="66">
        <f>Chicago!$C$28*10^3</f>
        <v>46710</v>
      </c>
      <c r="N88" s="66">
        <f>Boulder!$C$28*10^3</f>
        <v>36600</v>
      </c>
      <c r="O88" s="66">
        <f>Minneapolis!$C$28*10^3</f>
        <v>71790</v>
      </c>
      <c r="P88" s="66">
        <f>Helena!$C$28*10^3</f>
        <v>58670</v>
      </c>
      <c r="Q88" s="66">
        <f>Duluth!$C$28*10^3</f>
        <v>79900</v>
      </c>
      <c r="R88" s="66">
        <f>Fairbanks!$C$28*10^3</f>
        <v>175240</v>
      </c>
    </row>
    <row r="89" spans="1:18">
      <c r="A89" s="11"/>
      <c r="B89" s="14" t="s">
        <v>180</v>
      </c>
    </row>
    <row r="90" spans="1:18">
      <c r="A90" s="11"/>
      <c r="B90" s="16" t="s">
        <v>75</v>
      </c>
      <c r="C90" s="66">
        <f>Miami!$E$13*10^3</f>
        <v>0</v>
      </c>
      <c r="D90" s="66">
        <f>Houston!$E$13*10^3</f>
        <v>0</v>
      </c>
      <c r="E90" s="66">
        <f>Phoenix!$E$13*10^3</f>
        <v>0</v>
      </c>
      <c r="F90" s="66">
        <f>Atlanta!$E$13*10^3</f>
        <v>0</v>
      </c>
      <c r="G90" s="66">
        <f>LosAngeles!$E$13*10^3</f>
        <v>0</v>
      </c>
      <c r="H90" s="66">
        <f>LasVegas!$E$13*10^3</f>
        <v>0</v>
      </c>
      <c r="I90" s="66">
        <f>SanFrancisco!$E$13*10^3</f>
        <v>0</v>
      </c>
      <c r="J90" s="66">
        <f>Baltimore!$E$13*10^3</f>
        <v>0</v>
      </c>
      <c r="K90" s="66">
        <f>Albuquerque!$E$13*10^3</f>
        <v>0</v>
      </c>
      <c r="L90" s="66">
        <f>Seattle!$E$13*10^3</f>
        <v>0</v>
      </c>
      <c r="M90" s="66">
        <f>Chicago!$E$13*10^3</f>
        <v>0</v>
      </c>
      <c r="N90" s="66">
        <f>Boulder!$E$13*10^3</f>
        <v>0</v>
      </c>
      <c r="O90" s="66">
        <f>Minneapolis!$E$13*10^3</f>
        <v>0</v>
      </c>
      <c r="P90" s="66">
        <f>Helena!$E$13*10^3</f>
        <v>0</v>
      </c>
      <c r="Q90" s="66">
        <f>Duluth!$E$13*10^3</f>
        <v>0</v>
      </c>
      <c r="R90" s="66">
        <f>Fairbanks!$E$13*10^3</f>
        <v>0</v>
      </c>
    </row>
    <row r="91" spans="1:18">
      <c r="A91" s="11"/>
      <c r="B91" s="16" t="s">
        <v>76</v>
      </c>
      <c r="C91" s="66">
        <f>Miami!$E$14*10^3</f>
        <v>0</v>
      </c>
      <c r="D91" s="66">
        <f>Houston!$E$14*10^3</f>
        <v>0</v>
      </c>
      <c r="E91" s="66">
        <f>Phoenix!$E$14*10^3</f>
        <v>0</v>
      </c>
      <c r="F91" s="66">
        <f>Atlanta!$E$14*10^3</f>
        <v>0</v>
      </c>
      <c r="G91" s="66">
        <f>LosAngeles!$E$14*10^3</f>
        <v>0</v>
      </c>
      <c r="H91" s="66">
        <f>LasVegas!$E$14*10^3</f>
        <v>0</v>
      </c>
      <c r="I91" s="66">
        <f>SanFrancisco!$E$14*10^3</f>
        <v>0</v>
      </c>
      <c r="J91" s="66">
        <f>Baltimore!$E$14*10^3</f>
        <v>0</v>
      </c>
      <c r="K91" s="66">
        <f>Albuquerque!$E$14*10^3</f>
        <v>0</v>
      </c>
      <c r="L91" s="66">
        <f>Seattle!$E$14*10^3</f>
        <v>0</v>
      </c>
      <c r="M91" s="66">
        <f>Chicago!$E$14*10^3</f>
        <v>0</v>
      </c>
      <c r="N91" s="66">
        <f>Boulder!$E$14*10^3</f>
        <v>0</v>
      </c>
      <c r="O91" s="66">
        <f>Minneapolis!$E$14*10^3</f>
        <v>0</v>
      </c>
      <c r="P91" s="66">
        <f>Helena!$E$14*10^3</f>
        <v>0</v>
      </c>
      <c r="Q91" s="66">
        <f>Duluth!$E$14*10^3</f>
        <v>0</v>
      </c>
      <c r="R91" s="66">
        <f>Fairbanks!$E$14*10^3</f>
        <v>0</v>
      </c>
    </row>
    <row r="92" spans="1:18">
      <c r="A92" s="11"/>
      <c r="B92" s="16" t="s">
        <v>84</v>
      </c>
      <c r="C92" s="66">
        <f>Miami!$E$15*10^3</f>
        <v>0</v>
      </c>
      <c r="D92" s="66">
        <f>Houston!$E$15*10^3</f>
        <v>0</v>
      </c>
      <c r="E92" s="66">
        <f>Phoenix!$E$15*10^3</f>
        <v>0</v>
      </c>
      <c r="F92" s="66">
        <f>Atlanta!$E$15*10^3</f>
        <v>0</v>
      </c>
      <c r="G92" s="66">
        <f>LosAngeles!$E$15*10^3</f>
        <v>0</v>
      </c>
      <c r="H92" s="66">
        <f>LasVegas!$E$15*10^3</f>
        <v>0</v>
      </c>
      <c r="I92" s="66">
        <f>SanFrancisco!$E$15*10^3</f>
        <v>0</v>
      </c>
      <c r="J92" s="66">
        <f>Baltimore!$E$15*10^3</f>
        <v>0</v>
      </c>
      <c r="K92" s="66">
        <f>Albuquerque!$E$15*10^3</f>
        <v>0</v>
      </c>
      <c r="L92" s="66">
        <f>Seattle!$E$15*10^3</f>
        <v>0</v>
      </c>
      <c r="M92" s="66">
        <f>Chicago!$E$15*10^3</f>
        <v>0</v>
      </c>
      <c r="N92" s="66">
        <f>Boulder!$E$15*10^3</f>
        <v>0</v>
      </c>
      <c r="O92" s="66">
        <f>Minneapolis!$E$15*10^3</f>
        <v>0</v>
      </c>
      <c r="P92" s="66">
        <f>Helena!$E$15*10^3</f>
        <v>0</v>
      </c>
      <c r="Q92" s="66">
        <f>Duluth!$E$15*10^3</f>
        <v>0</v>
      </c>
      <c r="R92" s="66">
        <f>Fairbanks!$E$15*10^3</f>
        <v>0</v>
      </c>
    </row>
    <row r="93" spans="1:18">
      <c r="A93" s="11"/>
      <c r="B93" s="16" t="s">
        <v>85</v>
      </c>
      <c r="C93" s="66">
        <f>Miami!$E$16*10^3</f>
        <v>0</v>
      </c>
      <c r="D93" s="66">
        <f>Houston!$E$16*10^3</f>
        <v>0</v>
      </c>
      <c r="E93" s="66">
        <f>Phoenix!$E$16*10^3</f>
        <v>0</v>
      </c>
      <c r="F93" s="66">
        <f>Atlanta!$E$16*10^3</f>
        <v>0</v>
      </c>
      <c r="G93" s="66">
        <f>LosAngeles!$E$16*10^3</f>
        <v>0</v>
      </c>
      <c r="H93" s="66">
        <f>LasVegas!$E$16*10^3</f>
        <v>0</v>
      </c>
      <c r="I93" s="66">
        <f>SanFrancisco!$E$16*10^3</f>
        <v>0</v>
      </c>
      <c r="J93" s="66">
        <f>Baltimore!$E$16*10^3</f>
        <v>0</v>
      </c>
      <c r="K93" s="66">
        <f>Albuquerque!$E$16*10^3</f>
        <v>0</v>
      </c>
      <c r="L93" s="66">
        <f>Seattle!$E$16*10^3</f>
        <v>0</v>
      </c>
      <c r="M93" s="66">
        <f>Chicago!$E$16*10^3</f>
        <v>0</v>
      </c>
      <c r="N93" s="66">
        <f>Boulder!$E$16*10^3</f>
        <v>0</v>
      </c>
      <c r="O93" s="66">
        <f>Minneapolis!$E$16*10^3</f>
        <v>0</v>
      </c>
      <c r="P93" s="66">
        <f>Helena!$E$16*10^3</f>
        <v>0</v>
      </c>
      <c r="Q93" s="66">
        <f>Duluth!$E$16*10^3</f>
        <v>0</v>
      </c>
      <c r="R93" s="66">
        <f>Fairbanks!$E$16*10^3</f>
        <v>0</v>
      </c>
    </row>
    <row r="94" spans="1:18">
      <c r="A94" s="11"/>
      <c r="B94" s="16" t="s">
        <v>86</v>
      </c>
      <c r="C94" s="66">
        <f>Miami!$E$17*10^3</f>
        <v>0</v>
      </c>
      <c r="D94" s="66">
        <f>Houston!$E$17*10^3</f>
        <v>0</v>
      </c>
      <c r="E94" s="66">
        <f>Phoenix!$E$17*10^3</f>
        <v>0</v>
      </c>
      <c r="F94" s="66">
        <f>Atlanta!$E$17*10^3</f>
        <v>0</v>
      </c>
      <c r="G94" s="66">
        <f>LosAngeles!$E$17*10^3</f>
        <v>0</v>
      </c>
      <c r="H94" s="66">
        <f>LasVegas!$E$17*10^3</f>
        <v>0</v>
      </c>
      <c r="I94" s="66">
        <f>SanFrancisco!$E$17*10^3</f>
        <v>0</v>
      </c>
      <c r="J94" s="66">
        <f>Baltimore!$E$17*10^3</f>
        <v>0</v>
      </c>
      <c r="K94" s="66">
        <f>Albuquerque!$E$17*10^3</f>
        <v>0</v>
      </c>
      <c r="L94" s="66">
        <f>Seattle!$E$17*10^3</f>
        <v>0</v>
      </c>
      <c r="M94" s="66">
        <f>Chicago!$E$17*10^3</f>
        <v>0</v>
      </c>
      <c r="N94" s="66">
        <f>Boulder!$E$17*10^3</f>
        <v>0</v>
      </c>
      <c r="O94" s="66">
        <f>Minneapolis!$E$17*10^3</f>
        <v>0</v>
      </c>
      <c r="P94" s="66">
        <f>Helena!$E$17*10^3</f>
        <v>0</v>
      </c>
      <c r="Q94" s="66">
        <f>Duluth!$E$17*10^3</f>
        <v>0</v>
      </c>
      <c r="R94" s="66">
        <f>Fairbanks!$E$17*10^3</f>
        <v>0</v>
      </c>
    </row>
    <row r="95" spans="1:18">
      <c r="A95" s="11"/>
      <c r="B95" s="16" t="s">
        <v>87</v>
      </c>
      <c r="C95" s="66">
        <f>Miami!$E$18*10^3</f>
        <v>0</v>
      </c>
      <c r="D95" s="66">
        <f>Houston!$E$18*10^3</f>
        <v>0</v>
      </c>
      <c r="E95" s="66">
        <f>Phoenix!$E$18*10^3</f>
        <v>0</v>
      </c>
      <c r="F95" s="66">
        <f>Atlanta!$E$18*10^3</f>
        <v>0</v>
      </c>
      <c r="G95" s="66">
        <f>LosAngeles!$E$18*10^3</f>
        <v>0</v>
      </c>
      <c r="H95" s="66">
        <f>LasVegas!$E$18*10^3</f>
        <v>0</v>
      </c>
      <c r="I95" s="66">
        <f>SanFrancisco!$E$18*10^3</f>
        <v>0</v>
      </c>
      <c r="J95" s="66">
        <f>Baltimore!$E$18*10^3</f>
        <v>0</v>
      </c>
      <c r="K95" s="66">
        <f>Albuquerque!$E$18*10^3</f>
        <v>0</v>
      </c>
      <c r="L95" s="66">
        <f>Seattle!$E$18*10^3</f>
        <v>0</v>
      </c>
      <c r="M95" s="66">
        <f>Chicago!$E$18*10^3</f>
        <v>0</v>
      </c>
      <c r="N95" s="66">
        <f>Boulder!$E$18*10^3</f>
        <v>0</v>
      </c>
      <c r="O95" s="66">
        <f>Minneapolis!$E$18*10^3</f>
        <v>0</v>
      </c>
      <c r="P95" s="66">
        <f>Helena!$E$18*10^3</f>
        <v>0</v>
      </c>
      <c r="Q95" s="66">
        <f>Duluth!$E$18*10^3</f>
        <v>0</v>
      </c>
      <c r="R95" s="66">
        <f>Fairbanks!$E$18*10^3</f>
        <v>0</v>
      </c>
    </row>
    <row r="96" spans="1:18">
      <c r="A96" s="11"/>
      <c r="B96" s="16" t="s">
        <v>88</v>
      </c>
      <c r="C96" s="66">
        <f>Miami!$E$19*10^3</f>
        <v>0</v>
      </c>
      <c r="D96" s="66">
        <f>Houston!$E$19*10^3</f>
        <v>0</v>
      </c>
      <c r="E96" s="66">
        <f>Phoenix!$E$19*10^3</f>
        <v>0</v>
      </c>
      <c r="F96" s="66">
        <f>Atlanta!$E$19*10^3</f>
        <v>0</v>
      </c>
      <c r="G96" s="66">
        <f>LosAngeles!$E$19*10^3</f>
        <v>0</v>
      </c>
      <c r="H96" s="66">
        <f>LasVegas!$E$19*10^3</f>
        <v>0</v>
      </c>
      <c r="I96" s="66">
        <f>SanFrancisco!$E$19*10^3</f>
        <v>0</v>
      </c>
      <c r="J96" s="66">
        <f>Baltimore!$E$19*10^3</f>
        <v>0</v>
      </c>
      <c r="K96" s="66">
        <f>Albuquerque!$E$19*10^3</f>
        <v>0</v>
      </c>
      <c r="L96" s="66">
        <f>Seattle!$E$19*10^3</f>
        <v>0</v>
      </c>
      <c r="M96" s="66">
        <f>Chicago!$E$19*10^3</f>
        <v>0</v>
      </c>
      <c r="N96" s="66">
        <f>Boulder!$E$19*10^3</f>
        <v>0</v>
      </c>
      <c r="O96" s="66">
        <f>Minneapolis!$E$19*10^3</f>
        <v>0</v>
      </c>
      <c r="P96" s="66">
        <f>Helena!$E$19*10^3</f>
        <v>0</v>
      </c>
      <c r="Q96" s="66">
        <f>Duluth!$E$19*10^3</f>
        <v>0</v>
      </c>
      <c r="R96" s="66">
        <f>Fairbanks!$E$19*10^3</f>
        <v>0</v>
      </c>
    </row>
    <row r="97" spans="1:18">
      <c r="A97" s="11"/>
      <c r="B97" s="16" t="s">
        <v>89</v>
      </c>
      <c r="C97" s="66">
        <f>Miami!$E$20*10^3</f>
        <v>0</v>
      </c>
      <c r="D97" s="66">
        <f>Houston!$E$20*10^3</f>
        <v>0</v>
      </c>
      <c r="E97" s="66">
        <f>Phoenix!$E$20*10^3</f>
        <v>0</v>
      </c>
      <c r="F97" s="66">
        <f>Atlanta!$E$20*10^3</f>
        <v>0</v>
      </c>
      <c r="G97" s="66">
        <f>LosAngeles!$E$20*10^3</f>
        <v>0</v>
      </c>
      <c r="H97" s="66">
        <f>LasVegas!$E$20*10^3</f>
        <v>0</v>
      </c>
      <c r="I97" s="66">
        <f>SanFrancisco!$E$20*10^3</f>
        <v>0</v>
      </c>
      <c r="J97" s="66">
        <f>Baltimore!$E$20*10^3</f>
        <v>0</v>
      </c>
      <c r="K97" s="66">
        <f>Albuquerque!$E$20*10^3</f>
        <v>0</v>
      </c>
      <c r="L97" s="66">
        <f>Seattle!$E$20*10^3</f>
        <v>0</v>
      </c>
      <c r="M97" s="66">
        <f>Chicago!$E$20*10^3</f>
        <v>0</v>
      </c>
      <c r="N97" s="66">
        <f>Boulder!$E$20*10^3</f>
        <v>0</v>
      </c>
      <c r="O97" s="66">
        <f>Minneapolis!$E$20*10^3</f>
        <v>0</v>
      </c>
      <c r="P97" s="66">
        <f>Helena!$E$20*10^3</f>
        <v>0</v>
      </c>
      <c r="Q97" s="66">
        <f>Duluth!$E$20*10^3</f>
        <v>0</v>
      </c>
      <c r="R97" s="66">
        <f>Fairbanks!$E$20*10^3</f>
        <v>0</v>
      </c>
    </row>
    <row r="98" spans="1:18">
      <c r="A98" s="11"/>
      <c r="B98" s="16" t="s">
        <v>90</v>
      </c>
      <c r="C98" s="66">
        <f>Miami!$E$21*10^3</f>
        <v>0</v>
      </c>
      <c r="D98" s="66">
        <f>Houston!$E$21*10^3</f>
        <v>0</v>
      </c>
      <c r="E98" s="66">
        <f>Phoenix!$E$21*10^3</f>
        <v>0</v>
      </c>
      <c r="F98" s="66">
        <f>Atlanta!$E$21*10^3</f>
        <v>0</v>
      </c>
      <c r="G98" s="66">
        <f>LosAngeles!$E$21*10^3</f>
        <v>0</v>
      </c>
      <c r="H98" s="66">
        <f>LasVegas!$E$21*10^3</f>
        <v>0</v>
      </c>
      <c r="I98" s="66">
        <f>SanFrancisco!$E$21*10^3</f>
        <v>0</v>
      </c>
      <c r="J98" s="66">
        <f>Baltimore!$E$21*10^3</f>
        <v>0</v>
      </c>
      <c r="K98" s="66">
        <f>Albuquerque!$E$21*10^3</f>
        <v>0</v>
      </c>
      <c r="L98" s="66">
        <f>Seattle!$E$21*10^3</f>
        <v>0</v>
      </c>
      <c r="M98" s="66">
        <f>Chicago!$E$21*10^3</f>
        <v>0</v>
      </c>
      <c r="N98" s="66">
        <f>Boulder!$E$21*10^3</f>
        <v>0</v>
      </c>
      <c r="O98" s="66">
        <f>Minneapolis!$E$21*10^3</f>
        <v>0</v>
      </c>
      <c r="P98" s="66">
        <f>Helena!$E$21*10^3</f>
        <v>0</v>
      </c>
      <c r="Q98" s="66">
        <f>Duluth!$E$21*10^3</f>
        <v>0</v>
      </c>
      <c r="R98" s="66">
        <f>Fairbanks!$E$21*10^3</f>
        <v>0</v>
      </c>
    </row>
    <row r="99" spans="1:18">
      <c r="A99" s="11"/>
      <c r="B99" s="16" t="s">
        <v>91</v>
      </c>
      <c r="C99" s="66">
        <f>Miami!$E$22*10^3</f>
        <v>0</v>
      </c>
      <c r="D99" s="66">
        <f>Houston!$E$22*10^3</f>
        <v>0</v>
      </c>
      <c r="E99" s="66">
        <f>Phoenix!$E$22*10^3</f>
        <v>0</v>
      </c>
      <c r="F99" s="66">
        <f>Atlanta!$E$22*10^3</f>
        <v>0</v>
      </c>
      <c r="G99" s="66">
        <f>LosAngeles!$E$22*10^3</f>
        <v>0</v>
      </c>
      <c r="H99" s="66">
        <f>LasVegas!$E$22*10^3</f>
        <v>0</v>
      </c>
      <c r="I99" s="66">
        <f>SanFrancisco!$E$22*10^3</f>
        <v>0</v>
      </c>
      <c r="J99" s="66">
        <f>Baltimore!$E$22*10^3</f>
        <v>0</v>
      </c>
      <c r="K99" s="66">
        <f>Albuquerque!$E$22*10^3</f>
        <v>0</v>
      </c>
      <c r="L99" s="66">
        <f>Seattle!$E$22*10^3</f>
        <v>0</v>
      </c>
      <c r="M99" s="66">
        <f>Chicago!$E$22*10^3</f>
        <v>0</v>
      </c>
      <c r="N99" s="66">
        <f>Boulder!$E$22*10^3</f>
        <v>0</v>
      </c>
      <c r="O99" s="66">
        <f>Minneapolis!$E$22*10^3</f>
        <v>0</v>
      </c>
      <c r="P99" s="66">
        <f>Helena!$E$22*10^3</f>
        <v>0</v>
      </c>
      <c r="Q99" s="66">
        <f>Duluth!$E$22*10^3</f>
        <v>0</v>
      </c>
      <c r="R99" s="66">
        <f>Fairbanks!$E$22*10^3</f>
        <v>0</v>
      </c>
    </row>
    <row r="100" spans="1:18">
      <c r="A100" s="11"/>
      <c r="B100" s="16" t="s">
        <v>70</v>
      </c>
      <c r="C100" s="66">
        <f>Miami!$E$23*10^3</f>
        <v>0</v>
      </c>
      <c r="D100" s="66">
        <f>Houston!$E$23*10^3</f>
        <v>0</v>
      </c>
      <c r="E100" s="66">
        <f>Phoenix!$E$23*10^3</f>
        <v>0</v>
      </c>
      <c r="F100" s="66">
        <f>Atlanta!$E$23*10^3</f>
        <v>0</v>
      </c>
      <c r="G100" s="66">
        <f>LosAngeles!$E$23*10^3</f>
        <v>0</v>
      </c>
      <c r="H100" s="66">
        <f>LasVegas!$E$23*10^3</f>
        <v>0</v>
      </c>
      <c r="I100" s="66">
        <f>SanFrancisco!$E$23*10^3</f>
        <v>0</v>
      </c>
      <c r="J100" s="66">
        <f>Baltimore!$E$23*10^3</f>
        <v>0</v>
      </c>
      <c r="K100" s="66">
        <f>Albuquerque!$E$23*10^3</f>
        <v>0</v>
      </c>
      <c r="L100" s="66">
        <f>Seattle!$E$23*10^3</f>
        <v>0</v>
      </c>
      <c r="M100" s="66">
        <f>Chicago!$E$23*10^3</f>
        <v>0</v>
      </c>
      <c r="N100" s="66">
        <f>Boulder!$E$23*10^3</f>
        <v>0</v>
      </c>
      <c r="O100" s="66">
        <f>Minneapolis!$E$23*10^3</f>
        <v>0</v>
      </c>
      <c r="P100" s="66">
        <f>Helena!$E$23*10^3</f>
        <v>0</v>
      </c>
      <c r="Q100" s="66">
        <f>Duluth!$E$23*10^3</f>
        <v>0</v>
      </c>
      <c r="R100" s="66">
        <f>Fairbanks!$E$23*10^3</f>
        <v>0</v>
      </c>
    </row>
    <row r="101" spans="1:18">
      <c r="A101" s="11"/>
      <c r="B101" s="16" t="s">
        <v>92</v>
      </c>
      <c r="C101" s="66">
        <f>Miami!$E$24*10^3</f>
        <v>0</v>
      </c>
      <c r="D101" s="66">
        <f>Houston!$E$24*10^3</f>
        <v>0</v>
      </c>
      <c r="E101" s="66">
        <f>Phoenix!$E$24*10^3</f>
        <v>0</v>
      </c>
      <c r="F101" s="66">
        <f>Atlanta!$E$24*10^3</f>
        <v>0</v>
      </c>
      <c r="G101" s="66">
        <f>LosAngeles!$E$24*10^3</f>
        <v>0</v>
      </c>
      <c r="H101" s="66">
        <f>LasVegas!$E$24*10^3</f>
        <v>0</v>
      </c>
      <c r="I101" s="66">
        <f>SanFrancisco!$E$24*10^3</f>
        <v>0</v>
      </c>
      <c r="J101" s="66">
        <f>Baltimore!$E$24*10^3</f>
        <v>0</v>
      </c>
      <c r="K101" s="66">
        <f>Albuquerque!$E$24*10^3</f>
        <v>0</v>
      </c>
      <c r="L101" s="66">
        <f>Seattle!$E$24*10^3</f>
        <v>0</v>
      </c>
      <c r="M101" s="66">
        <f>Chicago!$E$24*10^3</f>
        <v>0</v>
      </c>
      <c r="N101" s="66">
        <f>Boulder!$E$24*10^3</f>
        <v>0</v>
      </c>
      <c r="O101" s="66">
        <f>Minneapolis!$E$24*10^3</f>
        <v>0</v>
      </c>
      <c r="P101" s="66">
        <f>Helena!$E$24*10^3</f>
        <v>0</v>
      </c>
      <c r="Q101" s="66">
        <f>Duluth!$E$24*10^3</f>
        <v>0</v>
      </c>
      <c r="R101" s="66">
        <f>Fairbanks!$E$24*10^3</f>
        <v>0</v>
      </c>
    </row>
    <row r="102" spans="1:18">
      <c r="A102" s="11"/>
      <c r="B102" s="16" t="s">
        <v>93</v>
      </c>
      <c r="C102" s="66">
        <f>Miami!$E$25*10^3</f>
        <v>0</v>
      </c>
      <c r="D102" s="66">
        <f>Houston!$E$25*10^3</f>
        <v>0</v>
      </c>
      <c r="E102" s="66">
        <f>Phoenix!$E$25*10^3</f>
        <v>0</v>
      </c>
      <c r="F102" s="66">
        <f>Atlanta!$E$25*10^3</f>
        <v>0</v>
      </c>
      <c r="G102" s="66">
        <f>LosAngeles!$E$25*10^3</f>
        <v>0</v>
      </c>
      <c r="H102" s="66">
        <f>LasVegas!$E$25*10^3</f>
        <v>0</v>
      </c>
      <c r="I102" s="66">
        <f>SanFrancisco!$E$25*10^3</f>
        <v>0</v>
      </c>
      <c r="J102" s="66">
        <f>Baltimore!$E$25*10^3</f>
        <v>0</v>
      </c>
      <c r="K102" s="66">
        <f>Albuquerque!$E$25*10^3</f>
        <v>0</v>
      </c>
      <c r="L102" s="66">
        <f>Seattle!$E$25*10^3</f>
        <v>0</v>
      </c>
      <c r="M102" s="66">
        <f>Chicago!$E$25*10^3</f>
        <v>0</v>
      </c>
      <c r="N102" s="66">
        <f>Boulder!$E$25*10^3</f>
        <v>0</v>
      </c>
      <c r="O102" s="66">
        <f>Minneapolis!$E$25*10^3</f>
        <v>0</v>
      </c>
      <c r="P102" s="66">
        <f>Helena!$E$25*10^3</f>
        <v>0</v>
      </c>
      <c r="Q102" s="66">
        <f>Duluth!$E$25*10^3</f>
        <v>0</v>
      </c>
      <c r="R102" s="66">
        <f>Fairbanks!$E$25*10^3</f>
        <v>0</v>
      </c>
    </row>
    <row r="103" spans="1:18">
      <c r="A103" s="11"/>
      <c r="B103" s="16" t="s">
        <v>94</v>
      </c>
      <c r="C103" s="66">
        <f>Miami!$E$26*10^3</f>
        <v>0</v>
      </c>
      <c r="D103" s="66">
        <f>Houston!$E$26*10^3</f>
        <v>0</v>
      </c>
      <c r="E103" s="66">
        <f>Phoenix!$E$26*10^3</f>
        <v>0</v>
      </c>
      <c r="F103" s="66">
        <f>Atlanta!$E$26*10^3</f>
        <v>0</v>
      </c>
      <c r="G103" s="66">
        <f>LosAngeles!$E$26*10^3</f>
        <v>0</v>
      </c>
      <c r="H103" s="66">
        <f>LasVegas!$E$26*10^3</f>
        <v>0</v>
      </c>
      <c r="I103" s="66">
        <f>SanFrancisco!$E$26*10^3</f>
        <v>0</v>
      </c>
      <c r="J103" s="66">
        <f>Baltimore!$E$26*10^3</f>
        <v>0</v>
      </c>
      <c r="K103" s="66">
        <f>Albuquerque!$E$26*10^3</f>
        <v>0</v>
      </c>
      <c r="L103" s="66">
        <f>Seattle!$E$26*10^3</f>
        <v>0</v>
      </c>
      <c r="M103" s="66">
        <f>Chicago!$E$26*10^3</f>
        <v>0</v>
      </c>
      <c r="N103" s="66">
        <f>Boulder!$E$26*10^3</f>
        <v>0</v>
      </c>
      <c r="O103" s="66">
        <f>Minneapolis!$E$26*10^3</f>
        <v>0</v>
      </c>
      <c r="P103" s="66">
        <f>Helena!$E$26*10^3</f>
        <v>0</v>
      </c>
      <c r="Q103" s="66">
        <f>Duluth!$E$26*10^3</f>
        <v>0</v>
      </c>
      <c r="R103" s="66">
        <f>Fairbanks!$E$26*10^3</f>
        <v>0</v>
      </c>
    </row>
    <row r="104" spans="1:18">
      <c r="A104" s="11"/>
      <c r="B104" s="16" t="s">
        <v>95</v>
      </c>
      <c r="C104" s="66">
        <f>Miami!$E$28*10^3</f>
        <v>0</v>
      </c>
      <c r="D104" s="66">
        <f>Houston!$E$28*10^3</f>
        <v>0</v>
      </c>
      <c r="E104" s="66">
        <f>Phoenix!$E$28*10^3</f>
        <v>0</v>
      </c>
      <c r="F104" s="66">
        <f>Atlanta!$E$28*10^3</f>
        <v>0</v>
      </c>
      <c r="G104" s="66">
        <f>LosAngeles!$E$28*10^3</f>
        <v>0</v>
      </c>
      <c r="H104" s="66">
        <f>LasVegas!$E$28*10^3</f>
        <v>0</v>
      </c>
      <c r="I104" s="66">
        <f>SanFrancisco!$E$28*10^3</f>
        <v>0</v>
      </c>
      <c r="J104" s="66">
        <f>Baltimore!$E$28*10^3</f>
        <v>0</v>
      </c>
      <c r="K104" s="66">
        <f>Albuquerque!$E$28*10^3</f>
        <v>0</v>
      </c>
      <c r="L104" s="66">
        <f>Seattle!$E$28*10^3</f>
        <v>0</v>
      </c>
      <c r="M104" s="66">
        <f>Chicago!$E$28*10^3</f>
        <v>0</v>
      </c>
      <c r="N104" s="66">
        <f>Boulder!$E$28*10^3</f>
        <v>0</v>
      </c>
      <c r="O104" s="66">
        <f>Minneapolis!$E$28*10^3</f>
        <v>0</v>
      </c>
      <c r="P104" s="66">
        <f>Helena!$E$28*10^3</f>
        <v>0</v>
      </c>
      <c r="Q104" s="66">
        <f>Duluth!$E$28*10^3</f>
        <v>0</v>
      </c>
      <c r="R104" s="66">
        <f>Fairbanks!$E$28*10^3</f>
        <v>0</v>
      </c>
    </row>
    <row r="105" spans="1:18">
      <c r="A105" s="11"/>
      <c r="B105" s="14" t="s">
        <v>181</v>
      </c>
    </row>
    <row r="106" spans="1:18">
      <c r="A106" s="11"/>
      <c r="B106" s="16" t="s">
        <v>75</v>
      </c>
      <c r="C106" s="66">
        <f>Miami!$F$13*10^3</f>
        <v>0</v>
      </c>
      <c r="D106" s="66">
        <f>Houston!$F$13*10^3</f>
        <v>0</v>
      </c>
      <c r="E106" s="66">
        <f>Phoenix!$F$13*10^3</f>
        <v>0</v>
      </c>
      <c r="F106" s="66">
        <f>Atlanta!$F$13*10^3</f>
        <v>0</v>
      </c>
      <c r="G106" s="66">
        <f>LosAngeles!$F$13*10^3</f>
        <v>0</v>
      </c>
      <c r="H106" s="66">
        <f>LasVegas!$F$13*10^3</f>
        <v>0</v>
      </c>
      <c r="I106" s="66">
        <f>SanFrancisco!$F$13*10^3</f>
        <v>0</v>
      </c>
      <c r="J106" s="66">
        <f>Baltimore!$F$13*10^3</f>
        <v>0</v>
      </c>
      <c r="K106" s="66">
        <f>Albuquerque!$F$13*10^3</f>
        <v>0</v>
      </c>
      <c r="L106" s="66">
        <f>Seattle!$F$13*10^3</f>
        <v>0</v>
      </c>
      <c r="M106" s="66">
        <f>Chicago!$F$13*10^3</f>
        <v>0</v>
      </c>
      <c r="N106" s="66">
        <f>Boulder!$F$13*10^3</f>
        <v>0</v>
      </c>
      <c r="O106" s="66">
        <f>Minneapolis!$F$13*10^3</f>
        <v>0</v>
      </c>
      <c r="P106" s="66">
        <f>Helena!$F$13*10^3</f>
        <v>0</v>
      </c>
      <c r="Q106" s="66">
        <f>Duluth!$F$13*10^3</f>
        <v>0</v>
      </c>
      <c r="R106" s="66">
        <f>Fairbanks!$F$13*10^3</f>
        <v>0</v>
      </c>
    </row>
    <row r="107" spans="1:18">
      <c r="A107" s="11"/>
      <c r="B107" s="16" t="s">
        <v>76</v>
      </c>
      <c r="C107" s="66">
        <f>Miami!$F$14*10^3</f>
        <v>0</v>
      </c>
      <c r="D107" s="66">
        <f>Houston!$F$14*10^3</f>
        <v>0</v>
      </c>
      <c r="E107" s="66">
        <f>Phoenix!$F$14*10^3</f>
        <v>0</v>
      </c>
      <c r="F107" s="66">
        <f>Atlanta!$F$14*10^3</f>
        <v>0</v>
      </c>
      <c r="G107" s="66">
        <f>LosAngeles!$F$14*10^3</f>
        <v>0</v>
      </c>
      <c r="H107" s="66">
        <f>LasVegas!$F$14*10^3</f>
        <v>0</v>
      </c>
      <c r="I107" s="66">
        <f>SanFrancisco!$F$14*10^3</f>
        <v>0</v>
      </c>
      <c r="J107" s="66">
        <f>Baltimore!$F$14*10^3</f>
        <v>0</v>
      </c>
      <c r="K107" s="66">
        <f>Albuquerque!$F$14*10^3</f>
        <v>0</v>
      </c>
      <c r="L107" s="66">
        <f>Seattle!$F$14*10^3</f>
        <v>0</v>
      </c>
      <c r="M107" s="66">
        <f>Chicago!$F$14*10^3</f>
        <v>0</v>
      </c>
      <c r="N107" s="66">
        <f>Boulder!$F$14*10^3</f>
        <v>0</v>
      </c>
      <c r="O107" s="66">
        <f>Minneapolis!$F$14*10^3</f>
        <v>0</v>
      </c>
      <c r="P107" s="66">
        <f>Helena!$F$14*10^3</f>
        <v>0</v>
      </c>
      <c r="Q107" s="66">
        <f>Duluth!$F$14*10^3</f>
        <v>0</v>
      </c>
      <c r="R107" s="66">
        <f>Fairbanks!$F$14*10^3</f>
        <v>0</v>
      </c>
    </row>
    <row r="108" spans="1:18">
      <c r="A108" s="11"/>
      <c r="B108" s="16" t="s">
        <v>84</v>
      </c>
      <c r="C108" s="66">
        <f>Miami!$F$15*10^3</f>
        <v>0</v>
      </c>
      <c r="D108" s="66">
        <f>Houston!$F$15*10^3</f>
        <v>0</v>
      </c>
      <c r="E108" s="66">
        <f>Phoenix!$F$15*10^3</f>
        <v>0</v>
      </c>
      <c r="F108" s="66">
        <f>Atlanta!$F$15*10^3</f>
        <v>0</v>
      </c>
      <c r="G108" s="66">
        <f>LosAngeles!$F$15*10^3</f>
        <v>0</v>
      </c>
      <c r="H108" s="66">
        <f>LasVegas!$F$15*10^3</f>
        <v>0</v>
      </c>
      <c r="I108" s="66">
        <f>SanFrancisco!$F$15*10^3</f>
        <v>0</v>
      </c>
      <c r="J108" s="66">
        <f>Baltimore!$F$15*10^3</f>
        <v>0</v>
      </c>
      <c r="K108" s="66">
        <f>Albuquerque!$F$15*10^3</f>
        <v>0</v>
      </c>
      <c r="L108" s="66">
        <f>Seattle!$F$15*10^3</f>
        <v>0</v>
      </c>
      <c r="M108" s="66">
        <f>Chicago!$F$15*10^3</f>
        <v>0</v>
      </c>
      <c r="N108" s="66">
        <f>Boulder!$F$15*10^3</f>
        <v>0</v>
      </c>
      <c r="O108" s="66">
        <f>Minneapolis!$F$15*10^3</f>
        <v>0</v>
      </c>
      <c r="P108" s="66">
        <f>Helena!$F$15*10^3</f>
        <v>0</v>
      </c>
      <c r="Q108" s="66">
        <f>Duluth!$F$15*10^3</f>
        <v>0</v>
      </c>
      <c r="R108" s="66">
        <f>Fairbanks!$F$15*10^3</f>
        <v>0</v>
      </c>
    </row>
    <row r="109" spans="1:18">
      <c r="A109" s="11"/>
      <c r="B109" s="16" t="s">
        <v>85</v>
      </c>
      <c r="C109" s="66">
        <f>Miami!$F$16*10^3</f>
        <v>0</v>
      </c>
      <c r="D109" s="66">
        <f>Houston!$F$16*10^3</f>
        <v>0</v>
      </c>
      <c r="E109" s="66">
        <f>Phoenix!$F$16*10^3</f>
        <v>0</v>
      </c>
      <c r="F109" s="66">
        <f>Atlanta!$F$16*10^3</f>
        <v>0</v>
      </c>
      <c r="G109" s="66">
        <f>LosAngeles!$F$16*10^3</f>
        <v>0</v>
      </c>
      <c r="H109" s="66">
        <f>LasVegas!$F$16*10^3</f>
        <v>0</v>
      </c>
      <c r="I109" s="66">
        <f>SanFrancisco!$F$16*10^3</f>
        <v>0</v>
      </c>
      <c r="J109" s="66">
        <f>Baltimore!$F$16*10^3</f>
        <v>0</v>
      </c>
      <c r="K109" s="66">
        <f>Albuquerque!$F$16*10^3</f>
        <v>0</v>
      </c>
      <c r="L109" s="66">
        <f>Seattle!$F$16*10^3</f>
        <v>0</v>
      </c>
      <c r="M109" s="66">
        <f>Chicago!$F$16*10^3</f>
        <v>0</v>
      </c>
      <c r="N109" s="66">
        <f>Boulder!$F$16*10^3</f>
        <v>0</v>
      </c>
      <c r="O109" s="66">
        <f>Minneapolis!$F$16*10^3</f>
        <v>0</v>
      </c>
      <c r="P109" s="66">
        <f>Helena!$F$16*10^3</f>
        <v>0</v>
      </c>
      <c r="Q109" s="66">
        <f>Duluth!$F$16*10^3</f>
        <v>0</v>
      </c>
      <c r="R109" s="66">
        <f>Fairbanks!$F$16*10^3</f>
        <v>0</v>
      </c>
    </row>
    <row r="110" spans="1:18">
      <c r="A110" s="11"/>
      <c r="B110" s="16" t="s">
        <v>86</v>
      </c>
      <c r="C110" s="66">
        <f>Miami!$F$17*10^3</f>
        <v>0</v>
      </c>
      <c r="D110" s="66">
        <f>Houston!$F$17*10^3</f>
        <v>0</v>
      </c>
      <c r="E110" s="66">
        <f>Phoenix!$F$17*10^3</f>
        <v>0</v>
      </c>
      <c r="F110" s="66">
        <f>Atlanta!$F$17*10^3</f>
        <v>0</v>
      </c>
      <c r="G110" s="66">
        <f>LosAngeles!$F$17*10^3</f>
        <v>0</v>
      </c>
      <c r="H110" s="66">
        <f>LasVegas!$F$17*10^3</f>
        <v>0</v>
      </c>
      <c r="I110" s="66">
        <f>SanFrancisco!$F$17*10^3</f>
        <v>0</v>
      </c>
      <c r="J110" s="66">
        <f>Baltimore!$F$17*10^3</f>
        <v>0</v>
      </c>
      <c r="K110" s="66">
        <f>Albuquerque!$F$17*10^3</f>
        <v>0</v>
      </c>
      <c r="L110" s="66">
        <f>Seattle!$F$17*10^3</f>
        <v>0</v>
      </c>
      <c r="M110" s="66">
        <f>Chicago!$F$17*10^3</f>
        <v>0</v>
      </c>
      <c r="N110" s="66">
        <f>Boulder!$F$17*10^3</f>
        <v>0</v>
      </c>
      <c r="O110" s="66">
        <f>Minneapolis!$F$17*10^3</f>
        <v>0</v>
      </c>
      <c r="P110" s="66">
        <f>Helena!$F$17*10^3</f>
        <v>0</v>
      </c>
      <c r="Q110" s="66">
        <f>Duluth!$F$17*10^3</f>
        <v>0</v>
      </c>
      <c r="R110" s="66">
        <f>Fairbanks!$F$17*10^3</f>
        <v>0</v>
      </c>
    </row>
    <row r="111" spans="1:18">
      <c r="A111" s="11"/>
      <c r="B111" s="16" t="s">
        <v>87</v>
      </c>
      <c r="C111" s="66">
        <f>Miami!$F$18*10^3</f>
        <v>0</v>
      </c>
      <c r="D111" s="66">
        <f>Houston!$F$18*10^3</f>
        <v>0</v>
      </c>
      <c r="E111" s="66">
        <f>Phoenix!$F$18*10^3</f>
        <v>0</v>
      </c>
      <c r="F111" s="66">
        <f>Atlanta!$F$18*10^3</f>
        <v>0</v>
      </c>
      <c r="G111" s="66">
        <f>LosAngeles!$F$18*10^3</f>
        <v>0</v>
      </c>
      <c r="H111" s="66">
        <f>LasVegas!$F$18*10^3</f>
        <v>0</v>
      </c>
      <c r="I111" s="66">
        <f>SanFrancisco!$F$18*10^3</f>
        <v>0</v>
      </c>
      <c r="J111" s="66">
        <f>Baltimore!$F$18*10^3</f>
        <v>0</v>
      </c>
      <c r="K111" s="66">
        <f>Albuquerque!$F$18*10^3</f>
        <v>0</v>
      </c>
      <c r="L111" s="66">
        <f>Seattle!$F$18*10^3</f>
        <v>0</v>
      </c>
      <c r="M111" s="66">
        <f>Chicago!$F$18*10^3</f>
        <v>0</v>
      </c>
      <c r="N111" s="66">
        <f>Boulder!$F$18*10^3</f>
        <v>0</v>
      </c>
      <c r="O111" s="66">
        <f>Minneapolis!$F$18*10^3</f>
        <v>0</v>
      </c>
      <c r="P111" s="66">
        <f>Helena!$F$18*10^3</f>
        <v>0</v>
      </c>
      <c r="Q111" s="66">
        <f>Duluth!$F$18*10^3</f>
        <v>0</v>
      </c>
      <c r="R111" s="66">
        <f>Fairbanks!$F$18*10^3</f>
        <v>0</v>
      </c>
    </row>
    <row r="112" spans="1:18">
      <c r="A112" s="11"/>
      <c r="B112" s="16" t="s">
        <v>88</v>
      </c>
      <c r="C112" s="66">
        <f>Miami!$F$19*10^3</f>
        <v>0</v>
      </c>
      <c r="D112" s="66">
        <f>Houston!$F$19*10^3</f>
        <v>0</v>
      </c>
      <c r="E112" s="66">
        <f>Phoenix!$F$19*10^3</f>
        <v>0</v>
      </c>
      <c r="F112" s="66">
        <f>Atlanta!$F$19*10^3</f>
        <v>0</v>
      </c>
      <c r="G112" s="66">
        <f>LosAngeles!$F$19*10^3</f>
        <v>0</v>
      </c>
      <c r="H112" s="66">
        <f>LasVegas!$F$19*10^3</f>
        <v>0</v>
      </c>
      <c r="I112" s="66">
        <f>SanFrancisco!$F$19*10^3</f>
        <v>0</v>
      </c>
      <c r="J112" s="66">
        <f>Baltimore!$F$19*10^3</f>
        <v>0</v>
      </c>
      <c r="K112" s="66">
        <f>Albuquerque!$F$19*10^3</f>
        <v>0</v>
      </c>
      <c r="L112" s="66">
        <f>Seattle!$F$19*10^3</f>
        <v>0</v>
      </c>
      <c r="M112" s="66">
        <f>Chicago!$F$19*10^3</f>
        <v>0</v>
      </c>
      <c r="N112" s="66">
        <f>Boulder!$F$19*10^3</f>
        <v>0</v>
      </c>
      <c r="O112" s="66">
        <f>Minneapolis!$F$19*10^3</f>
        <v>0</v>
      </c>
      <c r="P112" s="66">
        <f>Helena!$F$19*10^3</f>
        <v>0</v>
      </c>
      <c r="Q112" s="66">
        <f>Duluth!$F$19*10^3</f>
        <v>0</v>
      </c>
      <c r="R112" s="66">
        <f>Fairbanks!$F$19*10^3</f>
        <v>0</v>
      </c>
    </row>
    <row r="113" spans="1:18">
      <c r="A113" s="11"/>
      <c r="B113" s="16" t="s">
        <v>89</v>
      </c>
      <c r="C113" s="66">
        <f>Miami!$F$20*10^3</f>
        <v>0</v>
      </c>
      <c r="D113" s="66">
        <f>Houston!$F$20*10^3</f>
        <v>0</v>
      </c>
      <c r="E113" s="66">
        <f>Phoenix!$F$20*10^3</f>
        <v>0</v>
      </c>
      <c r="F113" s="66">
        <f>Atlanta!$F$20*10^3</f>
        <v>0</v>
      </c>
      <c r="G113" s="66">
        <f>LosAngeles!$F$20*10^3</f>
        <v>0</v>
      </c>
      <c r="H113" s="66">
        <f>LasVegas!$F$20*10^3</f>
        <v>0</v>
      </c>
      <c r="I113" s="66">
        <f>SanFrancisco!$F$20*10^3</f>
        <v>0</v>
      </c>
      <c r="J113" s="66">
        <f>Baltimore!$F$20*10^3</f>
        <v>0</v>
      </c>
      <c r="K113" s="66">
        <f>Albuquerque!$F$20*10^3</f>
        <v>0</v>
      </c>
      <c r="L113" s="66">
        <f>Seattle!$F$20*10^3</f>
        <v>0</v>
      </c>
      <c r="M113" s="66">
        <f>Chicago!$F$20*10^3</f>
        <v>0</v>
      </c>
      <c r="N113" s="66">
        <f>Boulder!$F$20*10^3</f>
        <v>0</v>
      </c>
      <c r="O113" s="66">
        <f>Minneapolis!$F$20*10^3</f>
        <v>0</v>
      </c>
      <c r="P113" s="66">
        <f>Helena!$F$20*10^3</f>
        <v>0</v>
      </c>
      <c r="Q113" s="66">
        <f>Duluth!$F$20*10^3</f>
        <v>0</v>
      </c>
      <c r="R113" s="66">
        <f>Fairbanks!$F$20*10^3</f>
        <v>0</v>
      </c>
    </row>
    <row r="114" spans="1:18">
      <c r="A114" s="11"/>
      <c r="B114" s="16" t="s">
        <v>90</v>
      </c>
      <c r="C114" s="66">
        <f>Miami!$F$21*10^3</f>
        <v>0</v>
      </c>
      <c r="D114" s="66">
        <f>Houston!$F$21*10^3</f>
        <v>0</v>
      </c>
      <c r="E114" s="66">
        <f>Phoenix!$F$21*10^3</f>
        <v>0</v>
      </c>
      <c r="F114" s="66">
        <f>Atlanta!$F$21*10^3</f>
        <v>0</v>
      </c>
      <c r="G114" s="66">
        <f>LosAngeles!$F$21*10^3</f>
        <v>0</v>
      </c>
      <c r="H114" s="66">
        <f>LasVegas!$F$21*10^3</f>
        <v>0</v>
      </c>
      <c r="I114" s="66">
        <f>SanFrancisco!$F$21*10^3</f>
        <v>0</v>
      </c>
      <c r="J114" s="66">
        <f>Baltimore!$F$21*10^3</f>
        <v>0</v>
      </c>
      <c r="K114" s="66">
        <f>Albuquerque!$F$21*10^3</f>
        <v>0</v>
      </c>
      <c r="L114" s="66">
        <f>Seattle!$F$21*10^3</f>
        <v>0</v>
      </c>
      <c r="M114" s="66">
        <f>Chicago!$F$21*10^3</f>
        <v>0</v>
      </c>
      <c r="N114" s="66">
        <f>Boulder!$F$21*10^3</f>
        <v>0</v>
      </c>
      <c r="O114" s="66">
        <f>Minneapolis!$F$21*10^3</f>
        <v>0</v>
      </c>
      <c r="P114" s="66">
        <f>Helena!$F$21*10^3</f>
        <v>0</v>
      </c>
      <c r="Q114" s="66">
        <f>Duluth!$F$21*10^3</f>
        <v>0</v>
      </c>
      <c r="R114" s="66">
        <f>Fairbanks!$F$21*10^3</f>
        <v>0</v>
      </c>
    </row>
    <row r="115" spans="1:18">
      <c r="A115" s="11"/>
      <c r="B115" s="16" t="s">
        <v>91</v>
      </c>
      <c r="C115" s="66">
        <f>Miami!$F$22*10^3</f>
        <v>0</v>
      </c>
      <c r="D115" s="66">
        <f>Houston!$F$22*10^3</f>
        <v>0</v>
      </c>
      <c r="E115" s="66">
        <f>Phoenix!$F$22*10^3</f>
        <v>0</v>
      </c>
      <c r="F115" s="66">
        <f>Atlanta!$F$22*10^3</f>
        <v>0</v>
      </c>
      <c r="G115" s="66">
        <f>LosAngeles!$F$22*10^3</f>
        <v>0</v>
      </c>
      <c r="H115" s="66">
        <f>LasVegas!$F$22*10^3</f>
        <v>0</v>
      </c>
      <c r="I115" s="66">
        <f>SanFrancisco!$F$22*10^3</f>
        <v>0</v>
      </c>
      <c r="J115" s="66">
        <f>Baltimore!$F$22*10^3</f>
        <v>0</v>
      </c>
      <c r="K115" s="66">
        <f>Albuquerque!$F$22*10^3</f>
        <v>0</v>
      </c>
      <c r="L115" s="66">
        <f>Seattle!$F$22*10^3</f>
        <v>0</v>
      </c>
      <c r="M115" s="66">
        <f>Chicago!$F$22*10^3</f>
        <v>0</v>
      </c>
      <c r="N115" s="66">
        <f>Boulder!$F$22*10^3</f>
        <v>0</v>
      </c>
      <c r="O115" s="66">
        <f>Minneapolis!$F$22*10^3</f>
        <v>0</v>
      </c>
      <c r="P115" s="66">
        <f>Helena!$F$22*10^3</f>
        <v>0</v>
      </c>
      <c r="Q115" s="66">
        <f>Duluth!$F$22*10^3</f>
        <v>0</v>
      </c>
      <c r="R115" s="66">
        <f>Fairbanks!$F$22*10^3</f>
        <v>0</v>
      </c>
    </row>
    <row r="116" spans="1:18">
      <c r="A116" s="11"/>
      <c r="B116" s="16" t="s">
        <v>70</v>
      </c>
      <c r="C116" s="66">
        <f>Miami!$F$23*10^3</f>
        <v>0</v>
      </c>
      <c r="D116" s="66">
        <f>Houston!$F$23*10^3</f>
        <v>0</v>
      </c>
      <c r="E116" s="66">
        <f>Phoenix!$F$23*10^3</f>
        <v>0</v>
      </c>
      <c r="F116" s="66">
        <f>Atlanta!$F$23*10^3</f>
        <v>0</v>
      </c>
      <c r="G116" s="66">
        <f>LosAngeles!$F$23*10^3</f>
        <v>0</v>
      </c>
      <c r="H116" s="66">
        <f>LasVegas!$F$23*10^3</f>
        <v>0</v>
      </c>
      <c r="I116" s="66">
        <f>SanFrancisco!$F$23*10^3</f>
        <v>0</v>
      </c>
      <c r="J116" s="66">
        <f>Baltimore!$F$23*10^3</f>
        <v>0</v>
      </c>
      <c r="K116" s="66">
        <f>Albuquerque!$F$23*10^3</f>
        <v>0</v>
      </c>
      <c r="L116" s="66">
        <f>Seattle!$F$23*10^3</f>
        <v>0</v>
      </c>
      <c r="M116" s="66">
        <f>Chicago!$F$23*10^3</f>
        <v>0</v>
      </c>
      <c r="N116" s="66">
        <f>Boulder!$F$23*10^3</f>
        <v>0</v>
      </c>
      <c r="O116" s="66">
        <f>Minneapolis!$F$23*10^3</f>
        <v>0</v>
      </c>
      <c r="P116" s="66">
        <f>Helena!$F$23*10^3</f>
        <v>0</v>
      </c>
      <c r="Q116" s="66">
        <f>Duluth!$F$23*10^3</f>
        <v>0</v>
      </c>
      <c r="R116" s="66">
        <f>Fairbanks!$F$23*10^3</f>
        <v>0</v>
      </c>
    </row>
    <row r="117" spans="1:18">
      <c r="A117" s="11"/>
      <c r="B117" s="16" t="s">
        <v>92</v>
      </c>
      <c r="C117" s="66">
        <f>Miami!$F$24*10^3</f>
        <v>0</v>
      </c>
      <c r="D117" s="66">
        <f>Houston!$F$24*10^3</f>
        <v>0</v>
      </c>
      <c r="E117" s="66">
        <f>Phoenix!$F$24*10^3</f>
        <v>0</v>
      </c>
      <c r="F117" s="66">
        <f>Atlanta!$F$24*10^3</f>
        <v>0</v>
      </c>
      <c r="G117" s="66">
        <f>LosAngeles!$F$24*10^3</f>
        <v>0</v>
      </c>
      <c r="H117" s="66">
        <f>LasVegas!$F$24*10^3</f>
        <v>0</v>
      </c>
      <c r="I117" s="66">
        <f>SanFrancisco!$F$24*10^3</f>
        <v>0</v>
      </c>
      <c r="J117" s="66">
        <f>Baltimore!$F$24*10^3</f>
        <v>0</v>
      </c>
      <c r="K117" s="66">
        <f>Albuquerque!$F$24*10^3</f>
        <v>0</v>
      </c>
      <c r="L117" s="66">
        <f>Seattle!$F$24*10^3</f>
        <v>0</v>
      </c>
      <c r="M117" s="66">
        <f>Chicago!$F$24*10^3</f>
        <v>0</v>
      </c>
      <c r="N117" s="66">
        <f>Boulder!$F$24*10^3</f>
        <v>0</v>
      </c>
      <c r="O117" s="66">
        <f>Minneapolis!$F$24*10^3</f>
        <v>0</v>
      </c>
      <c r="P117" s="66">
        <f>Helena!$F$24*10^3</f>
        <v>0</v>
      </c>
      <c r="Q117" s="66">
        <f>Duluth!$F$24*10^3</f>
        <v>0</v>
      </c>
      <c r="R117" s="66">
        <f>Fairbanks!$F$24*10^3</f>
        <v>0</v>
      </c>
    </row>
    <row r="118" spans="1:18">
      <c r="A118" s="11"/>
      <c r="B118" s="16" t="s">
        <v>93</v>
      </c>
      <c r="C118" s="66">
        <f>Miami!$F$25*10^3</f>
        <v>0</v>
      </c>
      <c r="D118" s="66">
        <f>Houston!$F$25*10^3</f>
        <v>0</v>
      </c>
      <c r="E118" s="66">
        <f>Phoenix!$F$25*10^3</f>
        <v>0</v>
      </c>
      <c r="F118" s="66">
        <f>Atlanta!$F$25*10^3</f>
        <v>0</v>
      </c>
      <c r="G118" s="66">
        <f>LosAngeles!$F$25*10^3</f>
        <v>0</v>
      </c>
      <c r="H118" s="66">
        <f>LasVegas!$F$25*10^3</f>
        <v>0</v>
      </c>
      <c r="I118" s="66">
        <f>SanFrancisco!$F$25*10^3</f>
        <v>0</v>
      </c>
      <c r="J118" s="66">
        <f>Baltimore!$F$25*10^3</f>
        <v>0</v>
      </c>
      <c r="K118" s="66">
        <f>Albuquerque!$F$25*10^3</f>
        <v>0</v>
      </c>
      <c r="L118" s="66">
        <f>Seattle!$F$25*10^3</f>
        <v>0</v>
      </c>
      <c r="M118" s="66">
        <f>Chicago!$F$25*10^3</f>
        <v>0</v>
      </c>
      <c r="N118" s="66">
        <f>Boulder!$F$25*10^3</f>
        <v>0</v>
      </c>
      <c r="O118" s="66">
        <f>Minneapolis!$F$25*10^3</f>
        <v>0</v>
      </c>
      <c r="P118" s="66">
        <f>Helena!$F$25*10^3</f>
        <v>0</v>
      </c>
      <c r="Q118" s="66">
        <f>Duluth!$F$25*10^3</f>
        <v>0</v>
      </c>
      <c r="R118" s="66">
        <f>Fairbanks!$F$25*10^3</f>
        <v>0</v>
      </c>
    </row>
    <row r="119" spans="1:18">
      <c r="A119" s="11"/>
      <c r="B119" s="16" t="s">
        <v>94</v>
      </c>
      <c r="C119" s="66">
        <f>Miami!$F$26*10^3</f>
        <v>0</v>
      </c>
      <c r="D119" s="66">
        <f>Houston!$F$26*10^3</f>
        <v>0</v>
      </c>
      <c r="E119" s="66">
        <f>Phoenix!$F$26*10^3</f>
        <v>0</v>
      </c>
      <c r="F119" s="66">
        <f>Atlanta!$F$26*10^3</f>
        <v>0</v>
      </c>
      <c r="G119" s="66">
        <f>LosAngeles!$F$26*10^3</f>
        <v>0</v>
      </c>
      <c r="H119" s="66">
        <f>LasVegas!$F$26*10^3</f>
        <v>0</v>
      </c>
      <c r="I119" s="66">
        <f>SanFrancisco!$F$26*10^3</f>
        <v>0</v>
      </c>
      <c r="J119" s="66">
        <f>Baltimore!$F$26*10^3</f>
        <v>0</v>
      </c>
      <c r="K119" s="66">
        <f>Albuquerque!$F$26*10^3</f>
        <v>0</v>
      </c>
      <c r="L119" s="66">
        <f>Seattle!$F$26*10^3</f>
        <v>0</v>
      </c>
      <c r="M119" s="66">
        <f>Chicago!$F$26*10^3</f>
        <v>0</v>
      </c>
      <c r="N119" s="66">
        <f>Boulder!$F$26*10^3</f>
        <v>0</v>
      </c>
      <c r="O119" s="66">
        <f>Minneapolis!$F$26*10^3</f>
        <v>0</v>
      </c>
      <c r="P119" s="66">
        <f>Helena!$F$26*10^3</f>
        <v>0</v>
      </c>
      <c r="Q119" s="66">
        <f>Duluth!$F$26*10^3</f>
        <v>0</v>
      </c>
      <c r="R119" s="66">
        <f>Fairbanks!$F$26*10^3</f>
        <v>0</v>
      </c>
    </row>
    <row r="120" spans="1:18">
      <c r="A120" s="11"/>
      <c r="B120" s="16" t="s">
        <v>95</v>
      </c>
      <c r="C120" s="66">
        <f>Miami!$F$28*10^3</f>
        <v>0</v>
      </c>
      <c r="D120" s="66">
        <f>Houston!$F$28*10^3</f>
        <v>0</v>
      </c>
      <c r="E120" s="66">
        <f>Phoenix!$F$28*10^3</f>
        <v>0</v>
      </c>
      <c r="F120" s="66">
        <f>Atlanta!$F$28*10^3</f>
        <v>0</v>
      </c>
      <c r="G120" s="66">
        <f>LosAngeles!$F$28*10^3</f>
        <v>0</v>
      </c>
      <c r="H120" s="66">
        <f>LasVegas!$F$28*10^3</f>
        <v>0</v>
      </c>
      <c r="I120" s="66">
        <f>SanFrancisco!$F$28*10^3</f>
        <v>0</v>
      </c>
      <c r="J120" s="66">
        <f>Baltimore!$F$28*10^3</f>
        <v>0</v>
      </c>
      <c r="K120" s="66">
        <f>Albuquerque!$F$28*10^3</f>
        <v>0</v>
      </c>
      <c r="L120" s="66">
        <f>Seattle!$F$28*10^3</f>
        <v>0</v>
      </c>
      <c r="M120" s="66">
        <f>Chicago!$F$28*10^3</f>
        <v>0</v>
      </c>
      <c r="N120" s="66">
        <f>Boulder!$F$28*10^3</f>
        <v>0</v>
      </c>
      <c r="O120" s="66">
        <f>Minneapolis!$F$28*10^3</f>
        <v>0</v>
      </c>
      <c r="P120" s="66">
        <f>Helena!$F$28*10^3</f>
        <v>0</v>
      </c>
      <c r="Q120" s="66">
        <f>Duluth!$F$28*10^3</f>
        <v>0</v>
      </c>
      <c r="R120" s="66">
        <f>Fairbanks!$F$28*10^3</f>
        <v>0</v>
      </c>
    </row>
    <row r="121" spans="1:18">
      <c r="A121" s="11"/>
      <c r="B121" s="14" t="s">
        <v>182</v>
      </c>
      <c r="C121" s="18">
        <f>Miami!$B$2*10^3</f>
        <v>1120780</v>
      </c>
      <c r="D121" s="18">
        <f>Houston!$B$2*10^3</f>
        <v>1061590</v>
      </c>
      <c r="E121" s="18">
        <f>Phoenix!$B$2*10^3</f>
        <v>1096090</v>
      </c>
      <c r="F121" s="18">
        <f>Atlanta!$B$2*10^3</f>
        <v>1014180</v>
      </c>
      <c r="G121" s="18">
        <f>LosAngeles!$B$2*10^3</f>
        <v>1032900.0000000001</v>
      </c>
      <c r="H121" s="18">
        <f>LasVegas!$B$2*10^3</f>
        <v>1050470</v>
      </c>
      <c r="I121" s="18">
        <f>SanFrancisco!$B$2*10^3</f>
        <v>928280</v>
      </c>
      <c r="J121" s="18">
        <f>Baltimore!$B$2*10^3</f>
        <v>996650</v>
      </c>
      <c r="K121" s="18">
        <f>Albuquerque!$B$2*10^3</f>
        <v>1016350</v>
      </c>
      <c r="L121" s="18">
        <f>Seattle!$B$2*10^3</f>
        <v>924150</v>
      </c>
      <c r="M121" s="18">
        <f>Chicago!$B$2*10^3</f>
        <v>990250</v>
      </c>
      <c r="N121" s="18">
        <f>Boulder!$B$2*10^3</f>
        <v>988880</v>
      </c>
      <c r="O121" s="18">
        <f>Minneapolis!$B$2*10^3</f>
        <v>1009100</v>
      </c>
      <c r="P121" s="18">
        <f>Helena!$B$2*10^3</f>
        <v>969510</v>
      </c>
      <c r="Q121" s="18">
        <f>Duluth!$B$2*10^3</f>
        <v>976770</v>
      </c>
      <c r="R121" s="18">
        <f>Fairbanks!$B$2*10^3</f>
        <v>1042680.0000000001</v>
      </c>
    </row>
    <row r="122" spans="1:18">
      <c r="A122" s="14" t="s">
        <v>96</v>
      </c>
      <c r="B122" s="15"/>
    </row>
    <row r="123" spans="1:18">
      <c r="A123" s="11"/>
      <c r="B123" s="14" t="s">
        <v>216</v>
      </c>
    </row>
    <row r="124" spans="1:18">
      <c r="A124" s="11"/>
      <c r="B124" s="16" t="s">
        <v>183</v>
      </c>
      <c r="C124" s="5">
        <f>(Miami!$B$13*10^3)/Miami!$B$8</f>
        <v>0</v>
      </c>
      <c r="D124" s="5">
        <f>(Houston!$B$13*10^3)/Houston!$B$8</f>
        <v>0</v>
      </c>
      <c r="E124" s="5">
        <f>(Phoenix!$B$13*10^3)/Phoenix!$B$8</f>
        <v>0</v>
      </c>
      <c r="F124" s="5">
        <f>(Atlanta!$B$13*10^3)/Atlanta!$B$8</f>
        <v>0</v>
      </c>
      <c r="G124" s="5">
        <f>(LosAngeles!$B$13*10^3)/LosAngeles!$B$8</f>
        <v>0</v>
      </c>
      <c r="H124" s="5">
        <f>(LasVegas!$B$13*10^3)/LasVegas!$B$8</f>
        <v>0</v>
      </c>
      <c r="I124" s="5">
        <f>(SanFrancisco!$B$13*10^3)/SanFrancisco!$B$8</f>
        <v>0</v>
      </c>
      <c r="J124" s="5">
        <f>(Baltimore!$B$13*10^3)/Baltimore!$B$8</f>
        <v>0</v>
      </c>
      <c r="K124" s="5">
        <f>(Albuquerque!$B$13*10^3)/Albuquerque!$B$8</f>
        <v>0</v>
      </c>
      <c r="L124" s="5">
        <f>(Seattle!$B$13*10^3)/Seattle!$B$8</f>
        <v>0</v>
      </c>
      <c r="M124" s="5">
        <f>(Chicago!$B$13*10^3)/Chicago!$B$8</f>
        <v>0</v>
      </c>
      <c r="N124" s="5">
        <f>(Boulder!$B$13*10^3)/Boulder!$B$8</f>
        <v>0</v>
      </c>
      <c r="O124" s="5">
        <f>(Minneapolis!$B$13*10^3)/Minneapolis!$B$8</f>
        <v>0</v>
      </c>
      <c r="P124" s="5">
        <f>(Helena!$B$13*10^3)/Helena!$B$8</f>
        <v>0</v>
      </c>
      <c r="Q124" s="5">
        <f>(Duluth!$B$13*10^3)/Duluth!$B$8</f>
        <v>0</v>
      </c>
      <c r="R124" s="5">
        <f>(Fairbanks!$B$13*10^3)/Fairbanks!$B$8</f>
        <v>0</v>
      </c>
    </row>
    <row r="125" spans="1:18">
      <c r="A125" s="11"/>
      <c r="B125" s="16" t="s">
        <v>184</v>
      </c>
      <c r="C125" s="5">
        <f>(Miami!$B$14*10^3)/Miami!$B$8</f>
        <v>271.67294244217322</v>
      </c>
      <c r="D125" s="5">
        <f>(Houston!$B$14*10^3)/Houston!$B$8</f>
        <v>220.26896180742335</v>
      </c>
      <c r="E125" s="5">
        <f>(Phoenix!$B$14*10^3)/Phoenix!$B$8</f>
        <v>199.91393222162452</v>
      </c>
      <c r="F125" s="5">
        <f>(Atlanta!$B$14*10^3)/Atlanta!$B$8</f>
        <v>177.24583109198494</v>
      </c>
      <c r="G125" s="5">
        <f>(LosAngeles!$B$14*10^3)/LosAngeles!$B$8</f>
        <v>81.14039806347499</v>
      </c>
      <c r="H125" s="5">
        <f>(LasVegas!$B$14*10^3)/LasVegas!$B$8</f>
        <v>154.3410435718128</v>
      </c>
      <c r="I125" s="5">
        <f>(SanFrancisco!$B$14*10^3)/SanFrancisco!$B$8</f>
        <v>32.157073695535232</v>
      </c>
      <c r="J125" s="5">
        <f>(Baltimore!$B$14*10^3)/Baltimore!$B$8</f>
        <v>155.20172135556751</v>
      </c>
      <c r="K125" s="5">
        <f>(Albuquerque!$B$14*10^3)/Albuquerque!$B$8</f>
        <v>99.892415277030665</v>
      </c>
      <c r="L125" s="5">
        <f>(Seattle!$B$14*10^3)/Seattle!$B$8</f>
        <v>31.60839160839161</v>
      </c>
      <c r="M125" s="5">
        <f>(Chicago!$B$14*10^3)/Chicago!$B$8</f>
        <v>97.331898870360405</v>
      </c>
      <c r="N125" s="5">
        <f>(Boulder!$B$14*10^3)/Boulder!$B$8</f>
        <v>74.308768154922006</v>
      </c>
      <c r="O125" s="5">
        <f>(Minneapolis!$B$14*10^3)/Minneapolis!$B$8</f>
        <v>92.458310919849382</v>
      </c>
      <c r="P125" s="5">
        <f>(Helena!$B$14*10^3)/Helena!$B$8</f>
        <v>54.222700376546527</v>
      </c>
      <c r="Q125" s="5">
        <f>(Duluth!$B$14*10^3)/Duluth!$B$8</f>
        <v>61.065088757396452</v>
      </c>
      <c r="R125" s="5">
        <f>(Fairbanks!$B$14*10^3)/Fairbanks!$B$8</f>
        <v>47.487896718665951</v>
      </c>
    </row>
    <row r="126" spans="1:18">
      <c r="A126" s="11"/>
      <c r="B126" s="16" t="s">
        <v>185</v>
      </c>
      <c r="C126" s="5">
        <f>(Miami!$B$15*10^3)/Miami!$B$8</f>
        <v>118.18181818181819</v>
      </c>
      <c r="D126" s="5">
        <f>(Houston!$B$15*10^3)/Houston!$B$8</f>
        <v>118.18181818181819</v>
      </c>
      <c r="E126" s="5">
        <f>(Phoenix!$B$15*10^3)/Phoenix!$B$8</f>
        <v>118.18181818181819</v>
      </c>
      <c r="F126" s="5">
        <f>(Atlanta!$B$15*10^3)/Atlanta!$B$8</f>
        <v>118.18181818181819</v>
      </c>
      <c r="G126" s="5">
        <f>(LosAngeles!$B$15*10^3)/LosAngeles!$B$8</f>
        <v>118.18181818181819</v>
      </c>
      <c r="H126" s="5">
        <f>(LasVegas!$B$15*10^3)/LasVegas!$B$8</f>
        <v>118.18181818181819</v>
      </c>
      <c r="I126" s="5">
        <f>(SanFrancisco!$B$15*10^3)/SanFrancisco!$B$8</f>
        <v>118.18181818181819</v>
      </c>
      <c r="J126" s="5">
        <f>(Baltimore!$B$15*10^3)/Baltimore!$B$8</f>
        <v>118.18181818181819</v>
      </c>
      <c r="K126" s="5">
        <f>(Albuquerque!$B$15*10^3)/Albuquerque!$B$8</f>
        <v>118.18181818181819</v>
      </c>
      <c r="L126" s="5">
        <f>(Seattle!$B$15*10^3)/Seattle!$B$8</f>
        <v>118.18181818181819</v>
      </c>
      <c r="M126" s="5">
        <f>(Chicago!$B$15*10^3)/Chicago!$B$8</f>
        <v>118.18181818181819</v>
      </c>
      <c r="N126" s="5">
        <f>(Boulder!$B$15*10^3)/Boulder!$B$8</f>
        <v>118.18181818181819</v>
      </c>
      <c r="O126" s="5">
        <f>(Minneapolis!$B$15*10^3)/Minneapolis!$B$8</f>
        <v>118.18181818181819</v>
      </c>
      <c r="P126" s="5">
        <f>(Helena!$B$15*10^3)/Helena!$B$8</f>
        <v>118.18181818181819</v>
      </c>
      <c r="Q126" s="5">
        <f>(Duluth!$B$15*10^3)/Duluth!$B$8</f>
        <v>118.18181818181819</v>
      </c>
      <c r="R126" s="5">
        <f>(Fairbanks!$B$15*10^3)/Fairbanks!$B$8</f>
        <v>118.18181818181819</v>
      </c>
    </row>
    <row r="127" spans="1:18">
      <c r="A127" s="11"/>
      <c r="B127" s="16" t="s">
        <v>186</v>
      </c>
      <c r="C127" s="5">
        <f>(Miami!$B$16*10^3)/Miami!$B$8</f>
        <v>0</v>
      </c>
      <c r="D127" s="5">
        <f>(Houston!$B$16*10^3)/Houston!$B$8</f>
        <v>0</v>
      </c>
      <c r="E127" s="5">
        <f>(Phoenix!$B$16*10^3)/Phoenix!$B$8</f>
        <v>0</v>
      </c>
      <c r="F127" s="5">
        <f>(Atlanta!$B$16*10^3)/Atlanta!$B$8</f>
        <v>0</v>
      </c>
      <c r="G127" s="5">
        <f>(LosAngeles!$B$16*10^3)/LosAngeles!$B$8</f>
        <v>0</v>
      </c>
      <c r="H127" s="5">
        <f>(LasVegas!$B$16*10^3)/LasVegas!$B$8</f>
        <v>0</v>
      </c>
      <c r="I127" s="5">
        <f>(SanFrancisco!$B$16*10^3)/SanFrancisco!$B$8</f>
        <v>0</v>
      </c>
      <c r="J127" s="5">
        <f>(Baltimore!$B$16*10^3)/Baltimore!$B$8</f>
        <v>0</v>
      </c>
      <c r="K127" s="5">
        <f>(Albuquerque!$B$16*10^3)/Albuquerque!$B$8</f>
        <v>0</v>
      </c>
      <c r="L127" s="5">
        <f>(Seattle!$B$16*10^3)/Seattle!$B$8</f>
        <v>0</v>
      </c>
      <c r="M127" s="5">
        <f>(Chicago!$B$16*10^3)/Chicago!$B$8</f>
        <v>0</v>
      </c>
      <c r="N127" s="5">
        <f>(Boulder!$B$16*10^3)/Boulder!$B$8</f>
        <v>0</v>
      </c>
      <c r="O127" s="5">
        <f>(Minneapolis!$B$16*10^3)/Minneapolis!$B$8</f>
        <v>0</v>
      </c>
      <c r="P127" s="5">
        <f>(Helena!$B$16*10^3)/Helena!$B$8</f>
        <v>0</v>
      </c>
      <c r="Q127" s="5">
        <f>(Duluth!$B$16*10^3)/Duluth!$B$8</f>
        <v>0</v>
      </c>
      <c r="R127" s="5">
        <f>(Fairbanks!$B$16*10^3)/Fairbanks!$B$8</f>
        <v>0</v>
      </c>
    </row>
    <row r="128" spans="1:18">
      <c r="A128" s="11"/>
      <c r="B128" s="16" t="s">
        <v>187</v>
      </c>
      <c r="C128" s="5">
        <f>(Miami!$B$17*10^3)/Miami!$B$8</f>
        <v>680.22592791823558</v>
      </c>
      <c r="D128" s="5">
        <f>(Houston!$B$17*10^3)/Houston!$B$8</f>
        <v>680.22592791823558</v>
      </c>
      <c r="E128" s="5">
        <f>(Phoenix!$B$17*10^3)/Phoenix!$B$8</f>
        <v>680.22592791823558</v>
      </c>
      <c r="F128" s="5">
        <f>(Atlanta!$B$17*10^3)/Atlanta!$B$8</f>
        <v>680.22592791823558</v>
      </c>
      <c r="G128" s="5">
        <f>(LosAngeles!$B$17*10^3)/LosAngeles!$B$8</f>
        <v>680.22592791823558</v>
      </c>
      <c r="H128" s="5">
        <f>(LasVegas!$B$17*10^3)/LasVegas!$B$8</f>
        <v>680.22592791823558</v>
      </c>
      <c r="I128" s="5">
        <f>(SanFrancisco!$B$17*10^3)/SanFrancisco!$B$8</f>
        <v>680.22592791823558</v>
      </c>
      <c r="J128" s="5">
        <f>(Baltimore!$B$17*10^3)/Baltimore!$B$8</f>
        <v>680.22592791823558</v>
      </c>
      <c r="K128" s="5">
        <f>(Albuquerque!$B$17*10^3)/Albuquerque!$B$8</f>
        <v>680.22592791823558</v>
      </c>
      <c r="L128" s="5">
        <f>(Seattle!$B$17*10^3)/Seattle!$B$8</f>
        <v>680.22592791823558</v>
      </c>
      <c r="M128" s="5">
        <f>(Chicago!$B$17*10^3)/Chicago!$B$8</f>
        <v>680.22592791823558</v>
      </c>
      <c r="N128" s="5">
        <f>(Boulder!$B$17*10^3)/Boulder!$B$8</f>
        <v>680.22592791823558</v>
      </c>
      <c r="O128" s="5">
        <f>(Minneapolis!$B$17*10^3)/Minneapolis!$B$8</f>
        <v>680.22592791823558</v>
      </c>
      <c r="P128" s="5">
        <f>(Helena!$B$17*10^3)/Helena!$B$8</f>
        <v>680.22592791823558</v>
      </c>
      <c r="Q128" s="5">
        <f>(Duluth!$B$17*10^3)/Duluth!$B$8</f>
        <v>680.22592791823558</v>
      </c>
      <c r="R128" s="5">
        <f>(Fairbanks!$B$17*10^3)/Fairbanks!$B$8</f>
        <v>680.22592791823558</v>
      </c>
    </row>
    <row r="129" spans="1:18">
      <c r="A129" s="11"/>
      <c r="B129" s="16" t="s">
        <v>188</v>
      </c>
      <c r="C129" s="5">
        <f>(Miami!$B$18*10^3)/Miami!$B$8</f>
        <v>0</v>
      </c>
      <c r="D129" s="5">
        <f>(Houston!$B$18*10^3)/Houston!$B$8</f>
        <v>0</v>
      </c>
      <c r="E129" s="5">
        <f>(Phoenix!$B$18*10^3)/Phoenix!$B$8</f>
        <v>0</v>
      </c>
      <c r="F129" s="5">
        <f>(Atlanta!$B$18*10^3)/Atlanta!$B$8</f>
        <v>0</v>
      </c>
      <c r="G129" s="5">
        <f>(LosAngeles!$B$18*10^3)/LosAngeles!$B$8</f>
        <v>0</v>
      </c>
      <c r="H129" s="5">
        <f>(LasVegas!$B$18*10^3)/LasVegas!$B$8</f>
        <v>0</v>
      </c>
      <c r="I129" s="5">
        <f>(SanFrancisco!$B$18*10^3)/SanFrancisco!$B$8</f>
        <v>0</v>
      </c>
      <c r="J129" s="5">
        <f>(Baltimore!$B$18*10^3)/Baltimore!$B$8</f>
        <v>0</v>
      </c>
      <c r="K129" s="5">
        <f>(Albuquerque!$B$18*10^3)/Albuquerque!$B$8</f>
        <v>0</v>
      </c>
      <c r="L129" s="5">
        <f>(Seattle!$B$18*10^3)/Seattle!$B$8</f>
        <v>0</v>
      </c>
      <c r="M129" s="5">
        <f>(Chicago!$B$18*10^3)/Chicago!$B$8</f>
        <v>0</v>
      </c>
      <c r="N129" s="5">
        <f>(Boulder!$B$18*10^3)/Boulder!$B$8</f>
        <v>0</v>
      </c>
      <c r="O129" s="5">
        <f>(Minneapolis!$B$18*10^3)/Minneapolis!$B$8</f>
        <v>0</v>
      </c>
      <c r="P129" s="5">
        <f>(Helena!$B$18*10^3)/Helena!$B$8</f>
        <v>0</v>
      </c>
      <c r="Q129" s="5">
        <f>(Duluth!$B$18*10^3)/Duluth!$B$8</f>
        <v>0</v>
      </c>
      <c r="R129" s="5">
        <f>(Fairbanks!$B$18*10^3)/Fairbanks!$B$8</f>
        <v>0</v>
      </c>
    </row>
    <row r="130" spans="1:18">
      <c r="A130" s="11"/>
      <c r="B130" s="16" t="s">
        <v>189</v>
      </c>
      <c r="C130" s="5">
        <f>(Miami!$B$19*10^3)/Miami!$B$8</f>
        <v>118.47229693383539</v>
      </c>
      <c r="D130" s="5">
        <f>(Houston!$B$19*10^3)/Houston!$B$8</f>
        <v>98.353953738569118</v>
      </c>
      <c r="E130" s="5">
        <f>(Phoenix!$B$19*10^3)/Phoenix!$B$8</f>
        <v>161.18343195266272</v>
      </c>
      <c r="F130" s="5">
        <f>(Atlanta!$B$19*10^3)/Atlanta!$B$8</f>
        <v>86.724045185583648</v>
      </c>
      <c r="G130" s="5">
        <f>(LosAngeles!$B$19*10^3)/LosAngeles!$B$8</f>
        <v>210.6186121570737</v>
      </c>
      <c r="H130" s="5">
        <f>(LasVegas!$B$19*10^3)/LasVegas!$B$8</f>
        <v>156.2452931683701</v>
      </c>
      <c r="I130" s="5">
        <f>(SanFrancisco!$B$19*10^3)/SanFrancisco!$B$8</f>
        <v>142.80796126949974</v>
      </c>
      <c r="J130" s="5">
        <f>(Baltimore!$B$19*10^3)/Baltimore!$B$8</f>
        <v>76.492738031199565</v>
      </c>
      <c r="K130" s="5">
        <f>(Albuquerque!$B$19*10^3)/Albuquerque!$B$8</f>
        <v>164.07746100053794</v>
      </c>
      <c r="L130" s="5">
        <f>(Seattle!$B$19*10^3)/Seattle!$B$8</f>
        <v>130.6508875739645</v>
      </c>
      <c r="M130" s="5">
        <f>(Chicago!$B$19*10^3)/Chicago!$B$8</f>
        <v>119.3652501344809</v>
      </c>
      <c r="N130" s="5">
        <f>(Boulder!$B$19*10^3)/Boulder!$B$8</f>
        <v>151.79128563743947</v>
      </c>
      <c r="O130" s="5">
        <f>(Minneapolis!$B$19*10^3)/Minneapolis!$B$8</f>
        <v>117.53630984400215</v>
      </c>
      <c r="P130" s="5">
        <f>(Helena!$B$19*10^3)/Helena!$B$8</f>
        <v>127.29424421732114</v>
      </c>
      <c r="Q130" s="5">
        <f>(Duluth!$B$19*10^3)/Duluth!$B$8</f>
        <v>105.43302850995158</v>
      </c>
      <c r="R130" s="5">
        <f>(Fairbanks!$B$19*10^3)/Fairbanks!$B$8</f>
        <v>87.337278106508876</v>
      </c>
    </row>
    <row r="131" spans="1:18">
      <c r="A131" s="11"/>
      <c r="B131" s="16" t="s">
        <v>190</v>
      </c>
      <c r="C131" s="5">
        <f>(Miami!$B$20*10^3)/Miami!$B$8</f>
        <v>0</v>
      </c>
      <c r="D131" s="5">
        <f>(Houston!$B$20*10^3)/Houston!$B$8</f>
        <v>0</v>
      </c>
      <c r="E131" s="5">
        <f>(Phoenix!$B$20*10^3)/Phoenix!$B$8</f>
        <v>0</v>
      </c>
      <c r="F131" s="5">
        <f>(Atlanta!$B$20*10^3)/Atlanta!$B$8</f>
        <v>0</v>
      </c>
      <c r="G131" s="5">
        <f>(LosAngeles!$B$20*10^3)/LosAngeles!$B$8</f>
        <v>0</v>
      </c>
      <c r="H131" s="5">
        <f>(LasVegas!$B$20*10^3)/LasVegas!$B$8</f>
        <v>0</v>
      </c>
      <c r="I131" s="5">
        <f>(SanFrancisco!$B$20*10^3)/SanFrancisco!$B$8</f>
        <v>0</v>
      </c>
      <c r="J131" s="5">
        <f>(Baltimore!$B$20*10^3)/Baltimore!$B$8</f>
        <v>0</v>
      </c>
      <c r="K131" s="5">
        <f>(Albuquerque!$B$20*10^3)/Albuquerque!$B$8</f>
        <v>0</v>
      </c>
      <c r="L131" s="5">
        <f>(Seattle!$B$20*10^3)/Seattle!$B$8</f>
        <v>0</v>
      </c>
      <c r="M131" s="5">
        <f>(Chicago!$B$20*10^3)/Chicago!$B$8</f>
        <v>0</v>
      </c>
      <c r="N131" s="5">
        <f>(Boulder!$B$20*10^3)/Boulder!$B$8</f>
        <v>0</v>
      </c>
      <c r="O131" s="5">
        <f>(Minneapolis!$B$20*10^3)/Minneapolis!$B$8</f>
        <v>0</v>
      </c>
      <c r="P131" s="5">
        <f>(Helena!$B$20*10^3)/Helena!$B$8</f>
        <v>0</v>
      </c>
      <c r="Q131" s="5">
        <f>(Duluth!$B$20*10^3)/Duluth!$B$8</f>
        <v>0</v>
      </c>
      <c r="R131" s="5">
        <f>(Fairbanks!$B$20*10^3)/Fairbanks!$B$8</f>
        <v>0</v>
      </c>
    </row>
    <row r="132" spans="1:18">
      <c r="A132" s="11"/>
      <c r="B132" s="16" t="s">
        <v>191</v>
      </c>
      <c r="C132" s="5">
        <f>(Miami!$B$21*10^3)/Miami!$B$8</f>
        <v>0</v>
      </c>
      <c r="D132" s="5">
        <f>(Houston!$B$21*10^3)/Houston!$B$8</f>
        <v>0</v>
      </c>
      <c r="E132" s="5">
        <f>(Phoenix!$B$21*10^3)/Phoenix!$B$8</f>
        <v>0</v>
      </c>
      <c r="F132" s="5">
        <f>(Atlanta!$B$21*10^3)/Atlanta!$B$8</f>
        <v>0</v>
      </c>
      <c r="G132" s="5">
        <f>(LosAngeles!$B$21*10^3)/LosAngeles!$B$8</f>
        <v>0</v>
      </c>
      <c r="H132" s="5">
        <f>(LasVegas!$B$21*10^3)/LasVegas!$B$8</f>
        <v>0</v>
      </c>
      <c r="I132" s="5">
        <f>(SanFrancisco!$B$21*10^3)/SanFrancisco!$B$8</f>
        <v>0</v>
      </c>
      <c r="J132" s="5">
        <f>(Baltimore!$B$21*10^3)/Baltimore!$B$8</f>
        <v>0</v>
      </c>
      <c r="K132" s="5">
        <f>(Albuquerque!$B$21*10^3)/Albuquerque!$B$8</f>
        <v>0</v>
      </c>
      <c r="L132" s="5">
        <f>(Seattle!$B$21*10^3)/Seattle!$B$8</f>
        <v>0</v>
      </c>
      <c r="M132" s="5">
        <f>(Chicago!$B$21*10^3)/Chicago!$B$8</f>
        <v>0</v>
      </c>
      <c r="N132" s="5">
        <f>(Boulder!$B$21*10^3)/Boulder!$B$8</f>
        <v>0</v>
      </c>
      <c r="O132" s="5">
        <f>(Minneapolis!$B$21*10^3)/Minneapolis!$B$8</f>
        <v>0</v>
      </c>
      <c r="P132" s="5">
        <f>(Helena!$B$21*10^3)/Helena!$B$8</f>
        <v>0</v>
      </c>
      <c r="Q132" s="5">
        <f>(Duluth!$B$21*10^3)/Duluth!$B$8</f>
        <v>0</v>
      </c>
      <c r="R132" s="5">
        <f>(Fairbanks!$B$21*10^3)/Fairbanks!$B$8</f>
        <v>0</v>
      </c>
    </row>
    <row r="133" spans="1:18">
      <c r="A133" s="11"/>
      <c r="B133" s="16" t="s">
        <v>192</v>
      </c>
      <c r="C133" s="5">
        <f>(Miami!$B$22*10^3)/Miami!$B$8</f>
        <v>0</v>
      </c>
      <c r="D133" s="5">
        <f>(Houston!$B$22*10^3)/Houston!$B$8</f>
        <v>0</v>
      </c>
      <c r="E133" s="5">
        <f>(Phoenix!$B$22*10^3)/Phoenix!$B$8</f>
        <v>0</v>
      </c>
      <c r="F133" s="5">
        <f>(Atlanta!$B$22*10^3)/Atlanta!$B$8</f>
        <v>0</v>
      </c>
      <c r="G133" s="5">
        <f>(LosAngeles!$B$22*10^3)/LosAngeles!$B$8</f>
        <v>0</v>
      </c>
      <c r="H133" s="5">
        <f>(LasVegas!$B$22*10^3)/LasVegas!$B$8</f>
        <v>0</v>
      </c>
      <c r="I133" s="5">
        <f>(SanFrancisco!$B$22*10^3)/SanFrancisco!$B$8</f>
        <v>0</v>
      </c>
      <c r="J133" s="5">
        <f>(Baltimore!$B$22*10^3)/Baltimore!$B$8</f>
        <v>0</v>
      </c>
      <c r="K133" s="5">
        <f>(Albuquerque!$B$22*10^3)/Albuquerque!$B$8</f>
        <v>0</v>
      </c>
      <c r="L133" s="5">
        <f>(Seattle!$B$22*10^3)/Seattle!$B$8</f>
        <v>0</v>
      </c>
      <c r="M133" s="5">
        <f>(Chicago!$B$22*10^3)/Chicago!$B$8</f>
        <v>0</v>
      </c>
      <c r="N133" s="5">
        <f>(Boulder!$B$22*10^3)/Boulder!$B$8</f>
        <v>0</v>
      </c>
      <c r="O133" s="5">
        <f>(Minneapolis!$B$22*10^3)/Minneapolis!$B$8</f>
        <v>0</v>
      </c>
      <c r="P133" s="5">
        <f>(Helena!$B$22*10^3)/Helena!$B$8</f>
        <v>0</v>
      </c>
      <c r="Q133" s="5">
        <f>(Duluth!$B$22*10^3)/Duluth!$B$8</f>
        <v>0</v>
      </c>
      <c r="R133" s="5">
        <f>(Fairbanks!$B$22*10^3)/Fairbanks!$B$8</f>
        <v>0</v>
      </c>
    </row>
    <row r="134" spans="1:18">
      <c r="A134" s="11"/>
      <c r="B134" s="16" t="s">
        <v>193</v>
      </c>
      <c r="C134" s="5">
        <f>(Miami!$B$23*10^3)/Miami!$B$8</f>
        <v>0</v>
      </c>
      <c r="D134" s="5">
        <f>(Houston!$B$23*10^3)/Houston!$B$8</f>
        <v>0</v>
      </c>
      <c r="E134" s="5">
        <f>(Phoenix!$B$23*10^3)/Phoenix!$B$8</f>
        <v>0</v>
      </c>
      <c r="F134" s="5">
        <f>(Atlanta!$B$23*10^3)/Atlanta!$B$8</f>
        <v>0</v>
      </c>
      <c r="G134" s="5">
        <f>(LosAngeles!$B$23*10^3)/LosAngeles!$B$8</f>
        <v>0</v>
      </c>
      <c r="H134" s="5">
        <f>(LasVegas!$B$23*10^3)/LasVegas!$B$8</f>
        <v>0</v>
      </c>
      <c r="I134" s="5">
        <f>(SanFrancisco!$B$23*10^3)/SanFrancisco!$B$8</f>
        <v>0</v>
      </c>
      <c r="J134" s="5">
        <f>(Baltimore!$B$23*10^3)/Baltimore!$B$8</f>
        <v>0</v>
      </c>
      <c r="K134" s="5">
        <f>(Albuquerque!$B$23*10^3)/Albuquerque!$B$8</f>
        <v>0</v>
      </c>
      <c r="L134" s="5">
        <f>(Seattle!$B$23*10^3)/Seattle!$B$8</f>
        <v>0</v>
      </c>
      <c r="M134" s="5">
        <f>(Chicago!$B$23*10^3)/Chicago!$B$8</f>
        <v>0</v>
      </c>
      <c r="N134" s="5">
        <f>(Boulder!$B$23*10^3)/Boulder!$B$8</f>
        <v>0</v>
      </c>
      <c r="O134" s="5">
        <f>(Minneapolis!$B$23*10^3)/Minneapolis!$B$8</f>
        <v>0</v>
      </c>
      <c r="P134" s="5">
        <f>(Helena!$B$23*10^3)/Helena!$B$8</f>
        <v>0</v>
      </c>
      <c r="Q134" s="5">
        <f>(Duluth!$B$23*10^3)/Duluth!$B$8</f>
        <v>0</v>
      </c>
      <c r="R134" s="5">
        <f>(Fairbanks!$B$23*10^3)/Fairbanks!$B$8</f>
        <v>0</v>
      </c>
    </row>
    <row r="135" spans="1:18">
      <c r="A135" s="11"/>
      <c r="B135" s="16" t="s">
        <v>194</v>
      </c>
      <c r="C135" s="5">
        <f>(Miami!$B$24*10^3)/Miami!$B$8</f>
        <v>0</v>
      </c>
      <c r="D135" s="5">
        <f>(Houston!$B$24*10^3)/Houston!$B$8</f>
        <v>0</v>
      </c>
      <c r="E135" s="5">
        <f>(Phoenix!$B$24*10^3)/Phoenix!$B$8</f>
        <v>0</v>
      </c>
      <c r="F135" s="5">
        <f>(Atlanta!$B$24*10^3)/Atlanta!$B$8</f>
        <v>0</v>
      </c>
      <c r="G135" s="5">
        <f>(LosAngeles!$B$24*10^3)/LosAngeles!$B$8</f>
        <v>0</v>
      </c>
      <c r="H135" s="5">
        <f>(LasVegas!$B$24*10^3)/LasVegas!$B$8</f>
        <v>0</v>
      </c>
      <c r="I135" s="5">
        <f>(SanFrancisco!$B$24*10^3)/SanFrancisco!$B$8</f>
        <v>0</v>
      </c>
      <c r="J135" s="5">
        <f>(Baltimore!$B$24*10^3)/Baltimore!$B$8</f>
        <v>0</v>
      </c>
      <c r="K135" s="5">
        <f>(Albuquerque!$B$24*10^3)/Albuquerque!$B$8</f>
        <v>0</v>
      </c>
      <c r="L135" s="5">
        <f>(Seattle!$B$24*10^3)/Seattle!$B$8</f>
        <v>0</v>
      </c>
      <c r="M135" s="5">
        <f>(Chicago!$B$24*10^3)/Chicago!$B$8</f>
        <v>0</v>
      </c>
      <c r="N135" s="5">
        <f>(Boulder!$B$24*10^3)/Boulder!$B$8</f>
        <v>0</v>
      </c>
      <c r="O135" s="5">
        <f>(Minneapolis!$B$24*10^3)/Minneapolis!$B$8</f>
        <v>0</v>
      </c>
      <c r="P135" s="5">
        <f>(Helena!$B$24*10^3)/Helena!$B$8</f>
        <v>0</v>
      </c>
      <c r="Q135" s="5">
        <f>(Duluth!$B$24*10^3)/Duluth!$B$8</f>
        <v>0</v>
      </c>
      <c r="R135" s="5">
        <f>(Fairbanks!$B$24*10^3)/Fairbanks!$B$8</f>
        <v>0</v>
      </c>
    </row>
    <row r="136" spans="1:18">
      <c r="A136" s="11"/>
      <c r="B136" s="16" t="s">
        <v>195</v>
      </c>
      <c r="C136" s="5">
        <f>(Miami!$B$25*10^3)/Miami!$B$8</f>
        <v>0</v>
      </c>
      <c r="D136" s="5">
        <f>(Houston!$B$25*10^3)/Houston!$B$8</f>
        <v>0</v>
      </c>
      <c r="E136" s="5">
        <f>(Phoenix!$B$25*10^3)/Phoenix!$B$8</f>
        <v>0</v>
      </c>
      <c r="F136" s="5">
        <f>(Atlanta!$B$25*10^3)/Atlanta!$B$8</f>
        <v>0</v>
      </c>
      <c r="G136" s="5">
        <f>(LosAngeles!$B$25*10^3)/LosAngeles!$B$8</f>
        <v>0</v>
      </c>
      <c r="H136" s="5">
        <f>(LasVegas!$B$25*10^3)/LasVegas!$B$8</f>
        <v>0</v>
      </c>
      <c r="I136" s="5">
        <f>(SanFrancisco!$B$25*10^3)/SanFrancisco!$B$8</f>
        <v>0</v>
      </c>
      <c r="J136" s="5">
        <f>(Baltimore!$B$25*10^3)/Baltimore!$B$8</f>
        <v>0</v>
      </c>
      <c r="K136" s="5">
        <f>(Albuquerque!$B$25*10^3)/Albuquerque!$B$8</f>
        <v>0</v>
      </c>
      <c r="L136" s="5">
        <f>(Seattle!$B$25*10^3)/Seattle!$B$8</f>
        <v>0</v>
      </c>
      <c r="M136" s="5">
        <f>(Chicago!$B$25*10^3)/Chicago!$B$8</f>
        <v>0</v>
      </c>
      <c r="N136" s="5">
        <f>(Boulder!$B$25*10^3)/Boulder!$B$8</f>
        <v>0</v>
      </c>
      <c r="O136" s="5">
        <f>(Minneapolis!$B$25*10^3)/Minneapolis!$B$8</f>
        <v>0</v>
      </c>
      <c r="P136" s="5">
        <f>(Helena!$B$25*10^3)/Helena!$B$8</f>
        <v>0</v>
      </c>
      <c r="Q136" s="5">
        <f>(Duluth!$B$25*10^3)/Duluth!$B$8</f>
        <v>0</v>
      </c>
      <c r="R136" s="5">
        <f>(Fairbanks!$B$25*10^3)/Fairbanks!$B$8</f>
        <v>0</v>
      </c>
    </row>
    <row r="137" spans="1:18">
      <c r="A137" s="11"/>
      <c r="B137" s="16" t="s">
        <v>196</v>
      </c>
      <c r="C137" s="5">
        <f>(Miami!$B$26*10^3)/Miami!$B$8</f>
        <v>0</v>
      </c>
      <c r="D137" s="5">
        <f>(Houston!$B$26*10^3)/Houston!$B$8</f>
        <v>0</v>
      </c>
      <c r="E137" s="5">
        <f>(Phoenix!$B$26*10^3)/Phoenix!$B$8</f>
        <v>0</v>
      </c>
      <c r="F137" s="5">
        <f>(Atlanta!$B$26*10^3)/Atlanta!$B$8</f>
        <v>0</v>
      </c>
      <c r="G137" s="5">
        <f>(LosAngeles!$B$26*10^3)/LosAngeles!$B$8</f>
        <v>0</v>
      </c>
      <c r="H137" s="5">
        <f>(LasVegas!$B$26*10^3)/LasVegas!$B$8</f>
        <v>0</v>
      </c>
      <c r="I137" s="5">
        <f>(SanFrancisco!$B$26*10^3)/SanFrancisco!$B$8</f>
        <v>0</v>
      </c>
      <c r="J137" s="5">
        <f>(Baltimore!$B$26*10^3)/Baltimore!$B$8</f>
        <v>0</v>
      </c>
      <c r="K137" s="5">
        <f>(Albuquerque!$B$26*10^3)/Albuquerque!$B$8</f>
        <v>0</v>
      </c>
      <c r="L137" s="5">
        <f>(Seattle!$B$26*10^3)/Seattle!$B$8</f>
        <v>0</v>
      </c>
      <c r="M137" s="5">
        <f>(Chicago!$B$26*10^3)/Chicago!$B$8</f>
        <v>0</v>
      </c>
      <c r="N137" s="5">
        <f>(Boulder!$B$26*10^3)/Boulder!$B$8</f>
        <v>0</v>
      </c>
      <c r="O137" s="5">
        <f>(Minneapolis!$B$26*10^3)/Minneapolis!$B$8</f>
        <v>0</v>
      </c>
      <c r="P137" s="5">
        <f>(Helena!$B$26*10^3)/Helena!$B$8</f>
        <v>0</v>
      </c>
      <c r="Q137" s="5">
        <f>(Duluth!$B$26*10^3)/Duluth!$B$8</f>
        <v>0</v>
      </c>
      <c r="R137" s="5">
        <f>(Fairbanks!$B$26*10^3)/Fairbanks!$B$8</f>
        <v>0</v>
      </c>
    </row>
    <row r="138" spans="1:18">
      <c r="A138" s="11"/>
      <c r="B138" s="16" t="s">
        <v>95</v>
      </c>
      <c r="C138" s="5">
        <f>(Miami!$B$28*10^3)/Miami!$B$8</f>
        <v>1188.5529854760623</v>
      </c>
      <c r="D138" s="5">
        <f>(Houston!$B$28*10^3)/Houston!$B$8</f>
        <v>1117.0306616460462</v>
      </c>
      <c r="E138" s="5">
        <f>(Phoenix!$B$28*10^3)/Phoenix!$B$8</f>
        <v>1159.505110274341</v>
      </c>
      <c r="F138" s="5">
        <f>(Atlanta!$B$28*10^3)/Atlanta!$B$8</f>
        <v>1062.3776223776224</v>
      </c>
      <c r="G138" s="5">
        <f>(LosAngeles!$B$28*10^3)/LosAngeles!$B$8</f>
        <v>1090.1667563206024</v>
      </c>
      <c r="H138" s="5">
        <f>(LasVegas!$B$28*10^3)/LasVegas!$B$8</f>
        <v>1108.9940828402366</v>
      </c>
      <c r="I138" s="5">
        <f>(SanFrancisco!$B$28*10^3)/SanFrancisco!$B$8</f>
        <v>973.3727810650887</v>
      </c>
      <c r="J138" s="5">
        <f>(Baltimore!$B$28*10^3)/Baltimore!$B$8</f>
        <v>1030.1022054868208</v>
      </c>
      <c r="K138" s="5">
        <f>(Albuquerque!$B$28*10^3)/Albuquerque!$B$8</f>
        <v>1062.3883808499193</v>
      </c>
      <c r="L138" s="5">
        <f>(Seattle!$B$28*10^3)/Seattle!$B$8</f>
        <v>960.6670252824099</v>
      </c>
      <c r="M138" s="5">
        <f>(Chicago!$B$28*10^3)/Chicago!$B$8</f>
        <v>1015.1048951048951</v>
      </c>
      <c r="N138" s="5">
        <f>(Boulder!$B$28*10^3)/Boulder!$B$8</f>
        <v>1024.5185583647121</v>
      </c>
      <c r="O138" s="5">
        <f>(Minneapolis!$B$28*10^3)/Minneapolis!$B$8</f>
        <v>1008.4023668639053</v>
      </c>
      <c r="P138" s="5">
        <f>(Helena!$B$28*10^3)/Helena!$B$8</f>
        <v>979.9354491662184</v>
      </c>
      <c r="Q138" s="5">
        <f>(Duluth!$B$28*10^3)/Duluth!$B$8</f>
        <v>964.90586336740182</v>
      </c>
      <c r="R138" s="5">
        <f>(Fairbanks!$B$28*10^3)/Fairbanks!$B$8</f>
        <v>933.23292092522865</v>
      </c>
    </row>
    <row r="139" spans="1:18">
      <c r="A139" s="11"/>
      <c r="B139" s="14" t="s">
        <v>217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11"/>
      <c r="B140" s="16" t="s">
        <v>197</v>
      </c>
      <c r="C140" s="5">
        <f>(Miami!$C$13*10^3)/Miami!$B$8</f>
        <v>0</v>
      </c>
      <c r="D140" s="5">
        <f>(Houston!$C$13*10^3)/Houston!$B$8</f>
        <v>5.7019903173749329</v>
      </c>
      <c r="E140" s="5">
        <f>(Phoenix!$C$13*10^3)/Phoenix!$B$8</f>
        <v>1.5814954276492739</v>
      </c>
      <c r="F140" s="5">
        <f>(Atlanta!$C$13*10^3)/Atlanta!$B$8</f>
        <v>7.2619688004303393</v>
      </c>
      <c r="G140" s="5">
        <f>(LosAngeles!$C$13*10^3)/LosAngeles!$B$8</f>
        <v>1.0758472296933835E-2</v>
      </c>
      <c r="H140" s="5">
        <f>(LasVegas!$C$13*10^3)/LasVegas!$B$8</f>
        <v>1.5169445938676709</v>
      </c>
      <c r="I140" s="5">
        <f>(SanFrancisco!$C$13*10^3)/SanFrancisco!$B$8</f>
        <v>2.4636901559978481</v>
      </c>
      <c r="J140" s="5">
        <f>(Baltimore!$C$13*10^3)/Baltimore!$B$8</f>
        <v>19.031737493275955</v>
      </c>
      <c r="K140" s="5">
        <f>(Albuquerque!$C$13*10^3)/Albuquerque!$B$8</f>
        <v>8.2517482517482517</v>
      </c>
      <c r="L140" s="5">
        <f>(Seattle!$C$13*10^3)/Seattle!$B$8</f>
        <v>9.6073157611619155</v>
      </c>
      <c r="M140" s="5">
        <f>(Chicago!$C$13*10^3)/Chicago!$B$8</f>
        <v>25.712748789671867</v>
      </c>
      <c r="N140" s="5">
        <f>(Boulder!$C$13*10^3)/Boulder!$B$8</f>
        <v>14.900484131253362</v>
      </c>
      <c r="O140" s="5">
        <f>(Minneapolis!$C$13*10^3)/Minneapolis!$B$8</f>
        <v>51.457772996234532</v>
      </c>
      <c r="P140" s="5">
        <f>(Helena!$C$13*10^3)/Helena!$B$8</f>
        <v>37.1059709521248</v>
      </c>
      <c r="Q140" s="5">
        <f>(Duluth!$C$13*10^3)/Duluth!$B$8</f>
        <v>58.128025820333512</v>
      </c>
      <c r="R140" s="5">
        <f>(Fairbanks!$C$13*10^3)/Fairbanks!$B$8</f>
        <v>158.21409359870898</v>
      </c>
    </row>
    <row r="141" spans="1:18">
      <c r="A141" s="11"/>
      <c r="B141" s="16" t="s">
        <v>198</v>
      </c>
      <c r="C141" s="5">
        <f>(Miami!$C$14*10^3)/Miami!$B$8</f>
        <v>0</v>
      </c>
      <c r="D141" s="5">
        <f>(Houston!$C$14*10^3)/Houston!$B$8</f>
        <v>0</v>
      </c>
      <c r="E141" s="5">
        <f>(Phoenix!$C$14*10^3)/Phoenix!$B$8</f>
        <v>0</v>
      </c>
      <c r="F141" s="5">
        <f>(Atlanta!$C$14*10^3)/Atlanta!$B$8</f>
        <v>0</v>
      </c>
      <c r="G141" s="5">
        <f>(LosAngeles!$C$14*10^3)/LosAngeles!$B$8</f>
        <v>0</v>
      </c>
      <c r="H141" s="5">
        <f>(LasVegas!$C$14*10^3)/LasVegas!$B$8</f>
        <v>0</v>
      </c>
      <c r="I141" s="5">
        <f>(SanFrancisco!$C$14*10^3)/SanFrancisco!$B$8</f>
        <v>0</v>
      </c>
      <c r="J141" s="5">
        <f>(Baltimore!$C$14*10^3)/Baltimore!$B$8</f>
        <v>0</v>
      </c>
      <c r="K141" s="5">
        <f>(Albuquerque!$C$14*10^3)/Albuquerque!$B$8</f>
        <v>0</v>
      </c>
      <c r="L141" s="5">
        <f>(Seattle!$C$14*10^3)/Seattle!$B$8</f>
        <v>0</v>
      </c>
      <c r="M141" s="5">
        <f>(Chicago!$C$14*10^3)/Chicago!$B$8</f>
        <v>0</v>
      </c>
      <c r="N141" s="5">
        <f>(Boulder!$C$14*10^3)/Boulder!$B$8</f>
        <v>0</v>
      </c>
      <c r="O141" s="5">
        <f>(Minneapolis!$C$14*10^3)/Minneapolis!$B$8</f>
        <v>0</v>
      </c>
      <c r="P141" s="5">
        <f>(Helena!$C$14*10^3)/Helena!$B$8</f>
        <v>0</v>
      </c>
      <c r="Q141" s="5">
        <f>(Duluth!$C$14*10^3)/Duluth!$B$8</f>
        <v>0</v>
      </c>
      <c r="R141" s="5">
        <f>(Fairbanks!$C$14*10^3)/Fairbanks!$B$8</f>
        <v>0</v>
      </c>
    </row>
    <row r="142" spans="1:18">
      <c r="A142" s="11"/>
      <c r="B142" s="16" t="s">
        <v>199</v>
      </c>
      <c r="C142" s="5">
        <f>(Miami!$C$15*10^3)/Miami!$B$8</f>
        <v>0</v>
      </c>
      <c r="D142" s="5">
        <f>(Houston!$C$15*10^3)/Houston!$B$8</f>
        <v>0</v>
      </c>
      <c r="E142" s="5">
        <f>(Phoenix!$C$15*10^3)/Phoenix!$B$8</f>
        <v>0</v>
      </c>
      <c r="F142" s="5">
        <f>(Atlanta!$C$15*10^3)/Atlanta!$B$8</f>
        <v>0</v>
      </c>
      <c r="G142" s="5">
        <f>(LosAngeles!$C$15*10^3)/LosAngeles!$B$8</f>
        <v>0</v>
      </c>
      <c r="H142" s="5">
        <f>(LasVegas!$C$15*10^3)/LasVegas!$B$8</f>
        <v>0</v>
      </c>
      <c r="I142" s="5">
        <f>(SanFrancisco!$C$15*10^3)/SanFrancisco!$B$8</f>
        <v>0</v>
      </c>
      <c r="J142" s="5">
        <f>(Baltimore!$C$15*10^3)/Baltimore!$B$8</f>
        <v>0</v>
      </c>
      <c r="K142" s="5">
        <f>(Albuquerque!$C$15*10^3)/Albuquerque!$B$8</f>
        <v>0</v>
      </c>
      <c r="L142" s="5">
        <f>(Seattle!$C$15*10^3)/Seattle!$B$8</f>
        <v>0</v>
      </c>
      <c r="M142" s="5">
        <f>(Chicago!$C$15*10^3)/Chicago!$B$8</f>
        <v>0</v>
      </c>
      <c r="N142" s="5">
        <f>(Boulder!$C$15*10^3)/Boulder!$B$8</f>
        <v>0</v>
      </c>
      <c r="O142" s="5">
        <f>(Minneapolis!$C$15*10^3)/Minneapolis!$B$8</f>
        <v>0</v>
      </c>
      <c r="P142" s="5">
        <f>(Helena!$C$15*10^3)/Helena!$B$8</f>
        <v>0</v>
      </c>
      <c r="Q142" s="5">
        <f>(Duluth!$C$15*10^3)/Duluth!$B$8</f>
        <v>0</v>
      </c>
      <c r="R142" s="5">
        <f>(Fairbanks!$C$15*10^3)/Fairbanks!$B$8</f>
        <v>0</v>
      </c>
    </row>
    <row r="143" spans="1:18">
      <c r="A143" s="11"/>
      <c r="B143" s="16" t="s">
        <v>200</v>
      </c>
      <c r="C143" s="5">
        <f>(Miami!$C$16*10^3)/Miami!$B$8</f>
        <v>0</v>
      </c>
      <c r="D143" s="5">
        <f>(Houston!$C$16*10^3)/Houston!$B$8</f>
        <v>0</v>
      </c>
      <c r="E143" s="5">
        <f>(Phoenix!$C$16*10^3)/Phoenix!$B$8</f>
        <v>0</v>
      </c>
      <c r="F143" s="5">
        <f>(Atlanta!$C$16*10^3)/Atlanta!$B$8</f>
        <v>0</v>
      </c>
      <c r="G143" s="5">
        <f>(LosAngeles!$C$16*10^3)/LosAngeles!$B$8</f>
        <v>0</v>
      </c>
      <c r="H143" s="5">
        <f>(LasVegas!$C$16*10^3)/LasVegas!$B$8</f>
        <v>0</v>
      </c>
      <c r="I143" s="5">
        <f>(SanFrancisco!$C$16*10^3)/SanFrancisco!$B$8</f>
        <v>0</v>
      </c>
      <c r="J143" s="5">
        <f>(Baltimore!$C$16*10^3)/Baltimore!$B$8</f>
        <v>0</v>
      </c>
      <c r="K143" s="5">
        <f>(Albuquerque!$C$16*10^3)/Albuquerque!$B$8</f>
        <v>0</v>
      </c>
      <c r="L143" s="5">
        <f>(Seattle!$C$16*10^3)/Seattle!$B$8</f>
        <v>0</v>
      </c>
      <c r="M143" s="5">
        <f>(Chicago!$C$16*10^3)/Chicago!$B$8</f>
        <v>0</v>
      </c>
      <c r="N143" s="5">
        <f>(Boulder!$C$16*10^3)/Boulder!$B$8</f>
        <v>0</v>
      </c>
      <c r="O143" s="5">
        <f>(Minneapolis!$C$16*10^3)/Minneapolis!$B$8</f>
        <v>0</v>
      </c>
      <c r="P143" s="5">
        <f>(Helena!$C$16*10^3)/Helena!$B$8</f>
        <v>0</v>
      </c>
      <c r="Q143" s="5">
        <f>(Duluth!$C$16*10^3)/Duluth!$B$8</f>
        <v>0</v>
      </c>
      <c r="R143" s="5">
        <f>(Fairbanks!$C$16*10^3)/Fairbanks!$B$8</f>
        <v>0</v>
      </c>
    </row>
    <row r="144" spans="1:18">
      <c r="A144" s="11"/>
      <c r="B144" s="16" t="s">
        <v>201</v>
      </c>
      <c r="C144" s="5">
        <f>(Miami!$C$17*10^3)/Miami!$B$8</f>
        <v>0</v>
      </c>
      <c r="D144" s="5">
        <f>(Houston!$C$17*10^3)/Houston!$B$8</f>
        <v>0</v>
      </c>
      <c r="E144" s="5">
        <f>(Phoenix!$C$17*10^3)/Phoenix!$B$8</f>
        <v>0</v>
      </c>
      <c r="F144" s="5">
        <f>(Atlanta!$C$17*10^3)/Atlanta!$B$8</f>
        <v>0</v>
      </c>
      <c r="G144" s="5">
        <f>(LosAngeles!$C$17*10^3)/LosAngeles!$B$8</f>
        <v>0</v>
      </c>
      <c r="H144" s="5">
        <f>(LasVegas!$C$17*10^3)/LasVegas!$B$8</f>
        <v>0</v>
      </c>
      <c r="I144" s="5">
        <f>(SanFrancisco!$C$17*10^3)/SanFrancisco!$B$8</f>
        <v>0</v>
      </c>
      <c r="J144" s="5">
        <f>(Baltimore!$C$17*10^3)/Baltimore!$B$8</f>
        <v>0</v>
      </c>
      <c r="K144" s="5">
        <f>(Albuquerque!$C$17*10^3)/Albuquerque!$B$8</f>
        <v>0</v>
      </c>
      <c r="L144" s="5">
        <f>(Seattle!$C$17*10^3)/Seattle!$B$8</f>
        <v>0</v>
      </c>
      <c r="M144" s="5">
        <f>(Chicago!$C$17*10^3)/Chicago!$B$8</f>
        <v>0</v>
      </c>
      <c r="N144" s="5">
        <f>(Boulder!$C$17*10^3)/Boulder!$B$8</f>
        <v>0</v>
      </c>
      <c r="O144" s="5">
        <f>(Minneapolis!$C$17*10^3)/Minneapolis!$B$8</f>
        <v>0</v>
      </c>
      <c r="P144" s="5">
        <f>(Helena!$C$17*10^3)/Helena!$B$8</f>
        <v>0</v>
      </c>
      <c r="Q144" s="5">
        <f>(Duluth!$C$17*10^3)/Duluth!$B$8</f>
        <v>0</v>
      </c>
      <c r="R144" s="5">
        <f>(Fairbanks!$C$17*10^3)/Fairbanks!$B$8</f>
        <v>0</v>
      </c>
    </row>
    <row r="145" spans="1:18">
      <c r="A145" s="11"/>
      <c r="B145" s="16" t="s">
        <v>202</v>
      </c>
      <c r="C145" s="5">
        <f>(Miami!$C$18*10^3)/Miami!$B$8</f>
        <v>0</v>
      </c>
      <c r="D145" s="5">
        <f>(Houston!$C$18*10^3)/Houston!$B$8</f>
        <v>0</v>
      </c>
      <c r="E145" s="5">
        <f>(Phoenix!$C$18*10^3)/Phoenix!$B$8</f>
        <v>0</v>
      </c>
      <c r="F145" s="5">
        <f>(Atlanta!$C$18*10^3)/Atlanta!$B$8</f>
        <v>0</v>
      </c>
      <c r="G145" s="5">
        <f>(LosAngeles!$C$18*10^3)/LosAngeles!$B$8</f>
        <v>0</v>
      </c>
      <c r="H145" s="5">
        <f>(LasVegas!$C$18*10^3)/LasVegas!$B$8</f>
        <v>0</v>
      </c>
      <c r="I145" s="5">
        <f>(SanFrancisco!$C$18*10^3)/SanFrancisco!$B$8</f>
        <v>0</v>
      </c>
      <c r="J145" s="5">
        <f>(Baltimore!$C$18*10^3)/Baltimore!$B$8</f>
        <v>0</v>
      </c>
      <c r="K145" s="5">
        <f>(Albuquerque!$C$18*10^3)/Albuquerque!$B$8</f>
        <v>0</v>
      </c>
      <c r="L145" s="5">
        <f>(Seattle!$C$18*10^3)/Seattle!$B$8</f>
        <v>0</v>
      </c>
      <c r="M145" s="5">
        <f>(Chicago!$C$18*10^3)/Chicago!$B$8</f>
        <v>0</v>
      </c>
      <c r="N145" s="5">
        <f>(Boulder!$C$18*10^3)/Boulder!$B$8</f>
        <v>0</v>
      </c>
      <c r="O145" s="5">
        <f>(Minneapolis!$C$18*10^3)/Minneapolis!$B$8</f>
        <v>0</v>
      </c>
      <c r="P145" s="5">
        <f>(Helena!$C$18*10^3)/Helena!$B$8</f>
        <v>0</v>
      </c>
      <c r="Q145" s="5">
        <f>(Duluth!$C$18*10^3)/Duluth!$B$8</f>
        <v>0</v>
      </c>
      <c r="R145" s="5">
        <f>(Fairbanks!$C$18*10^3)/Fairbanks!$B$8</f>
        <v>0</v>
      </c>
    </row>
    <row r="146" spans="1:18">
      <c r="A146" s="11"/>
      <c r="B146" s="16" t="s">
        <v>203</v>
      </c>
      <c r="C146" s="5">
        <f>(Miami!$C$19*10^3)/Miami!$B$8</f>
        <v>0</v>
      </c>
      <c r="D146" s="5">
        <f>(Houston!$C$19*10^3)/Houston!$B$8</f>
        <v>0</v>
      </c>
      <c r="E146" s="5">
        <f>(Phoenix!$C$19*10^3)/Phoenix!$B$8</f>
        <v>0</v>
      </c>
      <c r="F146" s="5">
        <f>(Atlanta!$C$19*10^3)/Atlanta!$B$8</f>
        <v>0</v>
      </c>
      <c r="G146" s="5">
        <f>(LosAngeles!$C$19*10^3)/LosAngeles!$B$8</f>
        <v>0</v>
      </c>
      <c r="H146" s="5">
        <f>(LasVegas!$C$19*10^3)/LasVegas!$B$8</f>
        <v>0</v>
      </c>
      <c r="I146" s="5">
        <f>(SanFrancisco!$C$19*10^3)/SanFrancisco!$B$8</f>
        <v>0</v>
      </c>
      <c r="J146" s="5">
        <f>(Baltimore!$C$19*10^3)/Baltimore!$B$8</f>
        <v>0</v>
      </c>
      <c r="K146" s="5">
        <f>(Albuquerque!$C$19*10^3)/Albuquerque!$B$8</f>
        <v>0</v>
      </c>
      <c r="L146" s="5">
        <f>(Seattle!$C$19*10^3)/Seattle!$B$8</f>
        <v>0</v>
      </c>
      <c r="M146" s="5">
        <f>(Chicago!$C$19*10^3)/Chicago!$B$8</f>
        <v>0</v>
      </c>
      <c r="N146" s="5">
        <f>(Boulder!$C$19*10^3)/Boulder!$B$8</f>
        <v>0</v>
      </c>
      <c r="O146" s="5">
        <f>(Minneapolis!$C$19*10^3)/Minneapolis!$B$8</f>
        <v>0</v>
      </c>
      <c r="P146" s="5">
        <f>(Helena!$C$19*10^3)/Helena!$B$8</f>
        <v>0</v>
      </c>
      <c r="Q146" s="5">
        <f>(Duluth!$C$19*10^3)/Duluth!$B$8</f>
        <v>0</v>
      </c>
      <c r="R146" s="5">
        <f>(Fairbanks!$C$19*10^3)/Fairbanks!$B$8</f>
        <v>0</v>
      </c>
    </row>
    <row r="147" spans="1:18">
      <c r="A147" s="11"/>
      <c r="B147" s="16" t="s">
        <v>204</v>
      </c>
      <c r="C147" s="5">
        <f>(Miami!$C$20*10^3)/Miami!$B$8</f>
        <v>0</v>
      </c>
      <c r="D147" s="5">
        <f>(Houston!$C$20*10^3)/Houston!$B$8</f>
        <v>0</v>
      </c>
      <c r="E147" s="5">
        <f>(Phoenix!$C$20*10^3)/Phoenix!$B$8</f>
        <v>0</v>
      </c>
      <c r="F147" s="5">
        <f>(Atlanta!$C$20*10^3)/Atlanta!$B$8</f>
        <v>0</v>
      </c>
      <c r="G147" s="5">
        <f>(LosAngeles!$C$20*10^3)/LosAngeles!$B$8</f>
        <v>0</v>
      </c>
      <c r="H147" s="5">
        <f>(LasVegas!$C$20*10^3)/LasVegas!$B$8</f>
        <v>0</v>
      </c>
      <c r="I147" s="5">
        <f>(SanFrancisco!$C$20*10^3)/SanFrancisco!$B$8</f>
        <v>0</v>
      </c>
      <c r="J147" s="5">
        <f>(Baltimore!$C$20*10^3)/Baltimore!$B$8</f>
        <v>0</v>
      </c>
      <c r="K147" s="5">
        <f>(Albuquerque!$C$20*10^3)/Albuquerque!$B$8</f>
        <v>0</v>
      </c>
      <c r="L147" s="5">
        <f>(Seattle!$C$20*10^3)/Seattle!$B$8</f>
        <v>0</v>
      </c>
      <c r="M147" s="5">
        <f>(Chicago!$C$20*10^3)/Chicago!$B$8</f>
        <v>0</v>
      </c>
      <c r="N147" s="5">
        <f>(Boulder!$C$20*10^3)/Boulder!$B$8</f>
        <v>0</v>
      </c>
      <c r="O147" s="5">
        <f>(Minneapolis!$C$20*10^3)/Minneapolis!$B$8</f>
        <v>0</v>
      </c>
      <c r="P147" s="5">
        <f>(Helena!$C$20*10^3)/Helena!$B$8</f>
        <v>0</v>
      </c>
      <c r="Q147" s="5">
        <f>(Duluth!$C$20*10^3)/Duluth!$B$8</f>
        <v>0</v>
      </c>
      <c r="R147" s="5">
        <f>(Fairbanks!$C$20*10^3)/Fairbanks!$B$8</f>
        <v>0</v>
      </c>
    </row>
    <row r="148" spans="1:18">
      <c r="A148" s="11"/>
      <c r="B148" s="16" t="s">
        <v>205</v>
      </c>
      <c r="C148" s="5">
        <f>(Miami!$C$21*10^3)/Miami!$B$8</f>
        <v>0</v>
      </c>
      <c r="D148" s="5">
        <f>(Houston!$C$21*10^3)/Houston!$B$8</f>
        <v>0</v>
      </c>
      <c r="E148" s="5">
        <f>(Phoenix!$C$21*10^3)/Phoenix!$B$8</f>
        <v>0</v>
      </c>
      <c r="F148" s="5">
        <f>(Atlanta!$C$21*10^3)/Atlanta!$B$8</f>
        <v>0</v>
      </c>
      <c r="G148" s="5">
        <f>(LosAngeles!$C$21*10^3)/LosAngeles!$B$8</f>
        <v>0</v>
      </c>
      <c r="H148" s="5">
        <f>(LasVegas!$C$21*10^3)/LasVegas!$B$8</f>
        <v>0</v>
      </c>
      <c r="I148" s="5">
        <f>(SanFrancisco!$C$21*10^3)/SanFrancisco!$B$8</f>
        <v>0</v>
      </c>
      <c r="J148" s="5">
        <f>(Baltimore!$C$21*10^3)/Baltimore!$B$8</f>
        <v>0</v>
      </c>
      <c r="K148" s="5">
        <f>(Albuquerque!$C$21*10^3)/Albuquerque!$B$8</f>
        <v>0</v>
      </c>
      <c r="L148" s="5">
        <f>(Seattle!$C$21*10^3)/Seattle!$B$8</f>
        <v>0</v>
      </c>
      <c r="M148" s="5">
        <f>(Chicago!$C$21*10^3)/Chicago!$B$8</f>
        <v>0</v>
      </c>
      <c r="N148" s="5">
        <f>(Boulder!$C$21*10^3)/Boulder!$B$8</f>
        <v>0</v>
      </c>
      <c r="O148" s="5">
        <f>(Minneapolis!$C$21*10^3)/Minneapolis!$B$8</f>
        <v>0</v>
      </c>
      <c r="P148" s="5">
        <f>(Helena!$C$21*10^3)/Helena!$B$8</f>
        <v>0</v>
      </c>
      <c r="Q148" s="5">
        <f>(Duluth!$C$21*10^3)/Duluth!$B$8</f>
        <v>0</v>
      </c>
      <c r="R148" s="5">
        <f>(Fairbanks!$C$21*10^3)/Fairbanks!$B$8</f>
        <v>0</v>
      </c>
    </row>
    <row r="149" spans="1:18">
      <c r="A149" s="11"/>
      <c r="B149" s="16" t="s">
        <v>206</v>
      </c>
      <c r="C149" s="5">
        <f>(Miami!$C$22*10^3)/Miami!$B$8</f>
        <v>0</v>
      </c>
      <c r="D149" s="5">
        <f>(Houston!$C$22*10^3)/Houston!$B$8</f>
        <v>0</v>
      </c>
      <c r="E149" s="5">
        <f>(Phoenix!$C$22*10^3)/Phoenix!$B$8</f>
        <v>0</v>
      </c>
      <c r="F149" s="5">
        <f>(Atlanta!$C$22*10^3)/Atlanta!$B$8</f>
        <v>0</v>
      </c>
      <c r="G149" s="5">
        <f>(LosAngeles!$C$22*10^3)/LosAngeles!$B$8</f>
        <v>0</v>
      </c>
      <c r="H149" s="5">
        <f>(LasVegas!$C$22*10^3)/LasVegas!$B$8</f>
        <v>0</v>
      </c>
      <c r="I149" s="5">
        <f>(SanFrancisco!$C$22*10^3)/SanFrancisco!$B$8</f>
        <v>0</v>
      </c>
      <c r="J149" s="5">
        <f>(Baltimore!$C$22*10^3)/Baltimore!$B$8</f>
        <v>0</v>
      </c>
      <c r="K149" s="5">
        <f>(Albuquerque!$C$22*10^3)/Albuquerque!$B$8</f>
        <v>0</v>
      </c>
      <c r="L149" s="5">
        <f>(Seattle!$C$22*10^3)/Seattle!$B$8</f>
        <v>0</v>
      </c>
      <c r="M149" s="5">
        <f>(Chicago!$C$22*10^3)/Chicago!$B$8</f>
        <v>0</v>
      </c>
      <c r="N149" s="5">
        <f>(Boulder!$C$22*10^3)/Boulder!$B$8</f>
        <v>0</v>
      </c>
      <c r="O149" s="5">
        <f>(Minneapolis!$C$22*10^3)/Minneapolis!$B$8</f>
        <v>0</v>
      </c>
      <c r="P149" s="5">
        <f>(Helena!$C$22*10^3)/Helena!$B$8</f>
        <v>0</v>
      </c>
      <c r="Q149" s="5">
        <f>(Duluth!$C$22*10^3)/Duluth!$B$8</f>
        <v>0</v>
      </c>
      <c r="R149" s="5">
        <f>(Fairbanks!$C$22*10^3)/Fairbanks!$B$8</f>
        <v>0</v>
      </c>
    </row>
    <row r="150" spans="1:18">
      <c r="A150" s="11"/>
      <c r="B150" s="16" t="s">
        <v>207</v>
      </c>
      <c r="C150" s="5">
        <f>(Miami!$C$23*10^3)/Miami!$B$8</f>
        <v>0</v>
      </c>
      <c r="D150" s="5">
        <f>(Houston!$C$23*10^3)/Houston!$B$8</f>
        <v>0</v>
      </c>
      <c r="E150" s="5">
        <f>(Phoenix!$C$23*10^3)/Phoenix!$B$8</f>
        <v>0</v>
      </c>
      <c r="F150" s="5">
        <f>(Atlanta!$C$23*10^3)/Atlanta!$B$8</f>
        <v>0</v>
      </c>
      <c r="G150" s="5">
        <f>(LosAngeles!$C$23*10^3)/LosAngeles!$B$8</f>
        <v>0</v>
      </c>
      <c r="H150" s="5">
        <f>(LasVegas!$C$23*10^3)/LasVegas!$B$8</f>
        <v>0</v>
      </c>
      <c r="I150" s="5">
        <f>(SanFrancisco!$C$23*10^3)/SanFrancisco!$B$8</f>
        <v>0</v>
      </c>
      <c r="J150" s="5">
        <f>(Baltimore!$C$23*10^3)/Baltimore!$B$8</f>
        <v>0</v>
      </c>
      <c r="K150" s="5">
        <f>(Albuquerque!$C$23*10^3)/Albuquerque!$B$8</f>
        <v>0</v>
      </c>
      <c r="L150" s="5">
        <f>(Seattle!$C$23*10^3)/Seattle!$B$8</f>
        <v>0</v>
      </c>
      <c r="M150" s="5">
        <f>(Chicago!$C$23*10^3)/Chicago!$B$8</f>
        <v>0</v>
      </c>
      <c r="N150" s="5">
        <f>(Boulder!$C$23*10^3)/Boulder!$B$8</f>
        <v>0</v>
      </c>
      <c r="O150" s="5">
        <f>(Minneapolis!$C$23*10^3)/Minneapolis!$B$8</f>
        <v>0</v>
      </c>
      <c r="P150" s="5">
        <f>(Helena!$C$23*10^3)/Helena!$B$8</f>
        <v>0</v>
      </c>
      <c r="Q150" s="5">
        <f>(Duluth!$C$23*10^3)/Duluth!$B$8</f>
        <v>0</v>
      </c>
      <c r="R150" s="5">
        <f>(Fairbanks!$C$23*10^3)/Fairbanks!$B$8</f>
        <v>0</v>
      </c>
    </row>
    <row r="151" spans="1:18">
      <c r="A151" s="11"/>
      <c r="B151" s="16" t="s">
        <v>208</v>
      </c>
      <c r="C151" s="5">
        <f>(Miami!$C$24*10^3)/Miami!$B$8</f>
        <v>17.224314147391073</v>
      </c>
      <c r="D151" s="5">
        <f>(Houston!$C$24*10^3)/Houston!$B$8</f>
        <v>19.376008606777837</v>
      </c>
      <c r="E151" s="5">
        <f>(Phoenix!$C$24*10^3)/Phoenix!$B$8</f>
        <v>18.138784292630447</v>
      </c>
      <c r="F151" s="5">
        <f>(Atlanta!$C$24*10^3)/Atlanta!$B$8</f>
        <v>21.463152232383003</v>
      </c>
      <c r="G151" s="5">
        <f>(LosAngeles!$C$24*10^3)/LosAngeles!$B$8</f>
        <v>21.065088757396449</v>
      </c>
      <c r="H151" s="5">
        <f>(LasVegas!$C$24*10^3)/LasVegas!$B$8</f>
        <v>19.634211941904251</v>
      </c>
      <c r="I151" s="5">
        <f>(SanFrancisco!$C$24*10^3)/SanFrancisco!$B$8</f>
        <v>22.850995158687468</v>
      </c>
      <c r="J151" s="5">
        <f>(Baltimore!$C$24*10^3)/Baltimore!$B$8</f>
        <v>23.109198493813878</v>
      </c>
      <c r="K151" s="5">
        <f>(Albuquerque!$C$24*10^3)/Albuquerque!$B$8</f>
        <v>22.797202797202797</v>
      </c>
      <c r="L151" s="5">
        <f>(Seattle!$C$24*10^3)/Seattle!$B$8</f>
        <v>23.969876277568584</v>
      </c>
      <c r="M151" s="5">
        <f>(Chicago!$C$24*10^3)/Chicago!$B$8</f>
        <v>24.540075309306079</v>
      </c>
      <c r="N151" s="5">
        <f>(Boulder!$C$24*10^3)/Boulder!$B$8</f>
        <v>24.475524475524477</v>
      </c>
      <c r="O151" s="5">
        <f>(Minneapolis!$C$24*10^3)/Minneapolis!$B$8</f>
        <v>25.777299623453469</v>
      </c>
      <c r="P151" s="5">
        <f>(Helena!$C$24*10^3)/Helena!$B$8</f>
        <v>26.013986013986013</v>
      </c>
      <c r="Q151" s="5">
        <f>(Duluth!$C$24*10^3)/Duluth!$B$8</f>
        <v>27.832167832167833</v>
      </c>
      <c r="R151" s="5">
        <f>(Fairbanks!$C$24*10^3)/Fairbanks!$B$8</f>
        <v>30.317374932759549</v>
      </c>
    </row>
    <row r="152" spans="1:18">
      <c r="A152" s="11"/>
      <c r="B152" s="16" t="s">
        <v>209</v>
      </c>
      <c r="C152" s="5">
        <f>(Miami!$C$25*10^3)/Miami!$B$8</f>
        <v>0</v>
      </c>
      <c r="D152" s="5">
        <f>(Houston!$C$25*10^3)/Houston!$B$8</f>
        <v>0</v>
      </c>
      <c r="E152" s="5">
        <f>(Phoenix!$C$25*10^3)/Phoenix!$B$8</f>
        <v>0</v>
      </c>
      <c r="F152" s="5">
        <f>(Atlanta!$C$25*10^3)/Atlanta!$B$8</f>
        <v>0</v>
      </c>
      <c r="G152" s="5">
        <f>(LosAngeles!$C$25*10^3)/LosAngeles!$B$8</f>
        <v>0</v>
      </c>
      <c r="H152" s="5">
        <f>(LasVegas!$C$25*10^3)/LasVegas!$B$8</f>
        <v>0</v>
      </c>
      <c r="I152" s="5">
        <f>(SanFrancisco!$C$25*10^3)/SanFrancisco!$B$8</f>
        <v>0</v>
      </c>
      <c r="J152" s="5">
        <f>(Baltimore!$C$25*10^3)/Baltimore!$B$8</f>
        <v>0</v>
      </c>
      <c r="K152" s="5">
        <f>(Albuquerque!$C$25*10^3)/Albuquerque!$B$8</f>
        <v>0</v>
      </c>
      <c r="L152" s="5">
        <f>(Seattle!$C$25*10^3)/Seattle!$B$8</f>
        <v>0</v>
      </c>
      <c r="M152" s="5">
        <f>(Chicago!$C$25*10^3)/Chicago!$B$8</f>
        <v>0</v>
      </c>
      <c r="N152" s="5">
        <f>(Boulder!$C$25*10^3)/Boulder!$B$8</f>
        <v>0</v>
      </c>
      <c r="O152" s="5">
        <f>(Minneapolis!$C$25*10^3)/Minneapolis!$B$8</f>
        <v>0</v>
      </c>
      <c r="P152" s="5">
        <f>(Helena!$C$25*10^3)/Helena!$B$8</f>
        <v>0</v>
      </c>
      <c r="Q152" s="5">
        <f>(Duluth!$C$25*10^3)/Duluth!$B$8</f>
        <v>0</v>
      </c>
      <c r="R152" s="5">
        <f>(Fairbanks!$C$25*10^3)/Fairbanks!$B$8</f>
        <v>0</v>
      </c>
    </row>
    <row r="153" spans="1:18">
      <c r="A153" s="11"/>
      <c r="B153" s="16" t="s">
        <v>210</v>
      </c>
      <c r="C153" s="5">
        <f>(Miami!$C$26*10^3)/Miami!$B$8</f>
        <v>0</v>
      </c>
      <c r="D153" s="5">
        <f>(Houston!$C$26*10^3)/Houston!$B$8</f>
        <v>0</v>
      </c>
      <c r="E153" s="5">
        <f>(Phoenix!$C$26*10^3)/Phoenix!$B$8</f>
        <v>0</v>
      </c>
      <c r="F153" s="5">
        <f>(Atlanta!$C$26*10^3)/Atlanta!$B$8</f>
        <v>0</v>
      </c>
      <c r="G153" s="5">
        <f>(LosAngeles!$C$26*10^3)/LosAngeles!$B$8</f>
        <v>0</v>
      </c>
      <c r="H153" s="5">
        <f>(LasVegas!$C$26*10^3)/LasVegas!$B$8</f>
        <v>0</v>
      </c>
      <c r="I153" s="5">
        <f>(SanFrancisco!$C$26*10^3)/SanFrancisco!$B$8</f>
        <v>0</v>
      </c>
      <c r="J153" s="5">
        <f>(Baltimore!$C$26*10^3)/Baltimore!$B$8</f>
        <v>0</v>
      </c>
      <c r="K153" s="5">
        <f>(Albuquerque!$C$26*10^3)/Albuquerque!$B$8</f>
        <v>0</v>
      </c>
      <c r="L153" s="5">
        <f>(Seattle!$C$26*10^3)/Seattle!$B$8</f>
        <v>0</v>
      </c>
      <c r="M153" s="5">
        <f>(Chicago!$C$26*10^3)/Chicago!$B$8</f>
        <v>0</v>
      </c>
      <c r="N153" s="5">
        <f>(Boulder!$C$26*10^3)/Boulder!$B$8</f>
        <v>0</v>
      </c>
      <c r="O153" s="5">
        <f>(Minneapolis!$C$26*10^3)/Minneapolis!$B$8</f>
        <v>0</v>
      </c>
      <c r="P153" s="5">
        <f>(Helena!$C$26*10^3)/Helena!$B$8</f>
        <v>0</v>
      </c>
      <c r="Q153" s="5">
        <f>(Duluth!$C$26*10^3)/Duluth!$B$8</f>
        <v>0</v>
      </c>
      <c r="R153" s="5">
        <f>(Fairbanks!$C$26*10^3)/Fairbanks!$B$8</f>
        <v>0</v>
      </c>
    </row>
    <row r="154" spans="1:18">
      <c r="A154" s="11"/>
      <c r="B154" s="16" t="s">
        <v>95</v>
      </c>
      <c r="C154" s="5">
        <f>(Miami!$C$28*10^3)/Miami!$B$8</f>
        <v>17.224314147391073</v>
      </c>
      <c r="D154" s="5">
        <f>(Houston!$C$28*10^3)/Houston!$B$8</f>
        <v>25.077998924152769</v>
      </c>
      <c r="E154" s="5">
        <f>(Phoenix!$C$28*10^3)/Phoenix!$B$8</f>
        <v>19.72027972027972</v>
      </c>
      <c r="F154" s="5">
        <f>(Atlanta!$C$28*10^3)/Atlanta!$B$8</f>
        <v>28.725121032813341</v>
      </c>
      <c r="G154" s="5">
        <f>(LosAngeles!$C$28*10^3)/LosAngeles!$B$8</f>
        <v>21.075847229693384</v>
      </c>
      <c r="H154" s="5">
        <f>(LasVegas!$C$28*10^3)/LasVegas!$B$8</f>
        <v>21.151156535771921</v>
      </c>
      <c r="I154" s="5">
        <f>(SanFrancisco!$C$28*10^3)/SanFrancisco!$B$8</f>
        <v>25.314685314685313</v>
      </c>
      <c r="J154" s="5">
        <f>(Baltimore!$C$28*10^3)/Baltimore!$B$8</f>
        <v>42.140935987089833</v>
      </c>
      <c r="K154" s="5">
        <f>(Albuquerque!$C$28*10^3)/Albuquerque!$B$8</f>
        <v>31.04895104895105</v>
      </c>
      <c r="L154" s="5">
        <f>(Seattle!$C$28*10^3)/Seattle!$B$8</f>
        <v>33.577192038730502</v>
      </c>
      <c r="M154" s="5">
        <f>(Chicago!$C$28*10^3)/Chicago!$B$8</f>
        <v>50.252824098977946</v>
      </c>
      <c r="N154" s="5">
        <f>(Boulder!$C$28*10^3)/Boulder!$B$8</f>
        <v>39.376008606777837</v>
      </c>
      <c r="O154" s="5">
        <f>(Minneapolis!$C$28*10^3)/Minneapolis!$B$8</f>
        <v>77.235072619687998</v>
      </c>
      <c r="P154" s="5">
        <f>(Helena!$C$28*10^3)/Helena!$B$8</f>
        <v>63.119956966110813</v>
      </c>
      <c r="Q154" s="5">
        <f>(Duluth!$C$28*10^3)/Duluth!$B$8</f>
        <v>85.960193652501346</v>
      </c>
      <c r="R154" s="5">
        <f>(Fairbanks!$C$28*10^3)/Fairbanks!$B$8</f>
        <v>188.53146853146853</v>
      </c>
    </row>
    <row r="155" spans="1:18">
      <c r="A155" s="11"/>
      <c r="B155" s="14" t="s">
        <v>218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11"/>
      <c r="B156" s="16" t="s">
        <v>75</v>
      </c>
      <c r="C156" s="5">
        <f>(Miami!$E$13*10^3)/Miami!$B$8</f>
        <v>0</v>
      </c>
      <c r="D156" s="5">
        <f>(Houston!$E$13*10^3)/Houston!$B$8</f>
        <v>0</v>
      </c>
      <c r="E156" s="5">
        <f>(Phoenix!$E$13*10^3)/Phoenix!$B$8</f>
        <v>0</v>
      </c>
      <c r="F156" s="5">
        <f>(Atlanta!$E$13*10^3)/Atlanta!$B$8</f>
        <v>0</v>
      </c>
      <c r="G156" s="5">
        <f>(LosAngeles!$E$13*10^3)/LosAngeles!$B$8</f>
        <v>0</v>
      </c>
      <c r="H156" s="5">
        <f>(LasVegas!$E$13*10^3)/LasVegas!$B$8</f>
        <v>0</v>
      </c>
      <c r="I156" s="5">
        <f>(SanFrancisco!$E$13*10^3)/SanFrancisco!$B$8</f>
        <v>0</v>
      </c>
      <c r="J156" s="5">
        <f>(Baltimore!$E$13*10^3)/Baltimore!$B$8</f>
        <v>0</v>
      </c>
      <c r="K156" s="5">
        <f>(Albuquerque!$E$13*10^3)/Albuquerque!$B$8</f>
        <v>0</v>
      </c>
      <c r="L156" s="5">
        <f>(Seattle!$E$13*10^3)/Seattle!$B$8</f>
        <v>0</v>
      </c>
      <c r="M156" s="5">
        <f>(Chicago!$E$13*10^3)/Chicago!$B$8</f>
        <v>0</v>
      </c>
      <c r="N156" s="5">
        <f>(Boulder!$E$13*10^3)/Boulder!$B$8</f>
        <v>0</v>
      </c>
      <c r="O156" s="5">
        <f>(Minneapolis!$E$13*10^3)/Minneapolis!$B$8</f>
        <v>0</v>
      </c>
      <c r="P156" s="5">
        <f>(Helena!$E$13*10^3)/Helena!$B$8</f>
        <v>0</v>
      </c>
      <c r="Q156" s="5">
        <f>(Duluth!$E$13*10^3)/Duluth!$B$8</f>
        <v>0</v>
      </c>
      <c r="R156" s="5">
        <f>(Fairbanks!$E$13*10^3)/Fairbanks!$B$8</f>
        <v>0</v>
      </c>
    </row>
    <row r="157" spans="1:18">
      <c r="A157" s="11"/>
      <c r="B157" s="16" t="s">
        <v>76</v>
      </c>
      <c r="C157" s="5">
        <f>(Miami!$E$14*10^3)/Miami!$B$8</f>
        <v>0</v>
      </c>
      <c r="D157" s="5">
        <f>(Houston!$E$14*10^3)/Houston!$B$8</f>
        <v>0</v>
      </c>
      <c r="E157" s="5">
        <f>(Phoenix!$E$14*10^3)/Phoenix!$B$8</f>
        <v>0</v>
      </c>
      <c r="F157" s="5">
        <f>(Atlanta!$E$14*10^3)/Atlanta!$B$8</f>
        <v>0</v>
      </c>
      <c r="G157" s="5">
        <f>(LosAngeles!$E$14*10^3)/LosAngeles!$B$8</f>
        <v>0</v>
      </c>
      <c r="H157" s="5">
        <f>(LasVegas!$E$14*10^3)/LasVegas!$B$8</f>
        <v>0</v>
      </c>
      <c r="I157" s="5">
        <f>(SanFrancisco!$E$14*10^3)/SanFrancisco!$B$8</f>
        <v>0</v>
      </c>
      <c r="J157" s="5">
        <f>(Baltimore!$E$14*10^3)/Baltimore!$B$8</f>
        <v>0</v>
      </c>
      <c r="K157" s="5">
        <f>(Albuquerque!$E$14*10^3)/Albuquerque!$B$8</f>
        <v>0</v>
      </c>
      <c r="L157" s="5">
        <f>(Seattle!$E$14*10^3)/Seattle!$B$8</f>
        <v>0</v>
      </c>
      <c r="M157" s="5">
        <f>(Chicago!$E$14*10^3)/Chicago!$B$8</f>
        <v>0</v>
      </c>
      <c r="N157" s="5">
        <f>(Boulder!$E$14*10^3)/Boulder!$B$8</f>
        <v>0</v>
      </c>
      <c r="O157" s="5">
        <f>(Minneapolis!$E$14*10^3)/Minneapolis!$B$8</f>
        <v>0</v>
      </c>
      <c r="P157" s="5">
        <f>(Helena!$E$14*10^3)/Helena!$B$8</f>
        <v>0</v>
      </c>
      <c r="Q157" s="5">
        <f>(Duluth!$E$14*10^3)/Duluth!$B$8</f>
        <v>0</v>
      </c>
      <c r="R157" s="5">
        <f>(Fairbanks!$E$14*10^3)/Fairbanks!$B$8</f>
        <v>0</v>
      </c>
    </row>
    <row r="158" spans="1:18">
      <c r="A158" s="11"/>
      <c r="B158" s="16" t="s">
        <v>84</v>
      </c>
      <c r="C158" s="5">
        <f>(Miami!$E$15*10^3)/Miami!$B$8</f>
        <v>0</v>
      </c>
      <c r="D158" s="5">
        <f>(Houston!$E$15*10^3)/Houston!$B$8</f>
        <v>0</v>
      </c>
      <c r="E158" s="5">
        <f>(Phoenix!$E$15*10^3)/Phoenix!$B$8</f>
        <v>0</v>
      </c>
      <c r="F158" s="5">
        <f>(Atlanta!$E$15*10^3)/Atlanta!$B$8</f>
        <v>0</v>
      </c>
      <c r="G158" s="5">
        <f>(LosAngeles!$E$15*10^3)/LosAngeles!$B$8</f>
        <v>0</v>
      </c>
      <c r="H158" s="5">
        <f>(LasVegas!$E$15*10^3)/LasVegas!$B$8</f>
        <v>0</v>
      </c>
      <c r="I158" s="5">
        <f>(SanFrancisco!$E$15*10^3)/SanFrancisco!$B$8</f>
        <v>0</v>
      </c>
      <c r="J158" s="5">
        <f>(Baltimore!$E$15*10^3)/Baltimore!$B$8</f>
        <v>0</v>
      </c>
      <c r="K158" s="5">
        <f>(Albuquerque!$E$15*10^3)/Albuquerque!$B$8</f>
        <v>0</v>
      </c>
      <c r="L158" s="5">
        <f>(Seattle!$E$15*10^3)/Seattle!$B$8</f>
        <v>0</v>
      </c>
      <c r="M158" s="5">
        <f>(Chicago!$E$15*10^3)/Chicago!$B$8</f>
        <v>0</v>
      </c>
      <c r="N158" s="5">
        <f>(Boulder!$E$15*10^3)/Boulder!$B$8</f>
        <v>0</v>
      </c>
      <c r="O158" s="5">
        <f>(Minneapolis!$E$15*10^3)/Minneapolis!$B$8</f>
        <v>0</v>
      </c>
      <c r="P158" s="5">
        <f>(Helena!$E$15*10^3)/Helena!$B$8</f>
        <v>0</v>
      </c>
      <c r="Q158" s="5">
        <f>(Duluth!$E$15*10^3)/Duluth!$B$8</f>
        <v>0</v>
      </c>
      <c r="R158" s="5">
        <f>(Fairbanks!$E$15*10^3)/Fairbanks!$B$8</f>
        <v>0</v>
      </c>
    </row>
    <row r="159" spans="1:18">
      <c r="A159" s="11"/>
      <c r="B159" s="16" t="s">
        <v>85</v>
      </c>
      <c r="C159" s="5">
        <f>(Miami!$E$16*10^3)/Miami!$B$8</f>
        <v>0</v>
      </c>
      <c r="D159" s="5">
        <f>(Houston!$E$16*10^3)/Houston!$B$8</f>
        <v>0</v>
      </c>
      <c r="E159" s="5">
        <f>(Phoenix!$E$16*10^3)/Phoenix!$B$8</f>
        <v>0</v>
      </c>
      <c r="F159" s="5">
        <f>(Atlanta!$E$16*10^3)/Atlanta!$B$8</f>
        <v>0</v>
      </c>
      <c r="G159" s="5">
        <f>(LosAngeles!$E$16*10^3)/LosAngeles!$B$8</f>
        <v>0</v>
      </c>
      <c r="H159" s="5">
        <f>(LasVegas!$E$16*10^3)/LasVegas!$B$8</f>
        <v>0</v>
      </c>
      <c r="I159" s="5">
        <f>(SanFrancisco!$E$16*10^3)/SanFrancisco!$B$8</f>
        <v>0</v>
      </c>
      <c r="J159" s="5">
        <f>(Baltimore!$E$16*10^3)/Baltimore!$B$8</f>
        <v>0</v>
      </c>
      <c r="K159" s="5">
        <f>(Albuquerque!$E$16*10^3)/Albuquerque!$B$8</f>
        <v>0</v>
      </c>
      <c r="L159" s="5">
        <f>(Seattle!$E$16*10^3)/Seattle!$B$8</f>
        <v>0</v>
      </c>
      <c r="M159" s="5">
        <f>(Chicago!$E$16*10^3)/Chicago!$B$8</f>
        <v>0</v>
      </c>
      <c r="N159" s="5">
        <f>(Boulder!$E$16*10^3)/Boulder!$B$8</f>
        <v>0</v>
      </c>
      <c r="O159" s="5">
        <f>(Minneapolis!$E$16*10^3)/Minneapolis!$B$8</f>
        <v>0</v>
      </c>
      <c r="P159" s="5">
        <f>(Helena!$E$16*10^3)/Helena!$B$8</f>
        <v>0</v>
      </c>
      <c r="Q159" s="5">
        <f>(Duluth!$E$16*10^3)/Duluth!$B$8</f>
        <v>0</v>
      </c>
      <c r="R159" s="5">
        <f>(Fairbanks!$E$16*10^3)/Fairbanks!$B$8</f>
        <v>0</v>
      </c>
    </row>
    <row r="160" spans="1:18">
      <c r="A160" s="11"/>
      <c r="B160" s="16" t="s">
        <v>86</v>
      </c>
      <c r="C160" s="5">
        <f>(Miami!$E$17*10^3)/Miami!$B$8</f>
        <v>0</v>
      </c>
      <c r="D160" s="5">
        <f>(Houston!$E$17*10^3)/Houston!$B$8</f>
        <v>0</v>
      </c>
      <c r="E160" s="5">
        <f>(Phoenix!$E$17*10^3)/Phoenix!$B$8</f>
        <v>0</v>
      </c>
      <c r="F160" s="5">
        <f>(Atlanta!$E$17*10^3)/Atlanta!$B$8</f>
        <v>0</v>
      </c>
      <c r="G160" s="5">
        <f>(LosAngeles!$E$17*10^3)/LosAngeles!$B$8</f>
        <v>0</v>
      </c>
      <c r="H160" s="5">
        <f>(LasVegas!$E$17*10^3)/LasVegas!$B$8</f>
        <v>0</v>
      </c>
      <c r="I160" s="5">
        <f>(SanFrancisco!$E$17*10^3)/SanFrancisco!$B$8</f>
        <v>0</v>
      </c>
      <c r="J160" s="5">
        <f>(Baltimore!$E$17*10^3)/Baltimore!$B$8</f>
        <v>0</v>
      </c>
      <c r="K160" s="5">
        <f>(Albuquerque!$E$17*10^3)/Albuquerque!$B$8</f>
        <v>0</v>
      </c>
      <c r="L160" s="5">
        <f>(Seattle!$E$17*10^3)/Seattle!$B$8</f>
        <v>0</v>
      </c>
      <c r="M160" s="5">
        <f>(Chicago!$E$17*10^3)/Chicago!$B$8</f>
        <v>0</v>
      </c>
      <c r="N160" s="5">
        <f>(Boulder!$E$17*10^3)/Boulder!$B$8</f>
        <v>0</v>
      </c>
      <c r="O160" s="5">
        <f>(Minneapolis!$E$17*10^3)/Minneapolis!$B$8</f>
        <v>0</v>
      </c>
      <c r="P160" s="5">
        <f>(Helena!$E$17*10^3)/Helena!$B$8</f>
        <v>0</v>
      </c>
      <c r="Q160" s="5">
        <f>(Duluth!$E$17*10^3)/Duluth!$B$8</f>
        <v>0</v>
      </c>
      <c r="R160" s="5">
        <f>(Fairbanks!$E$17*10^3)/Fairbanks!$B$8</f>
        <v>0</v>
      </c>
    </row>
    <row r="161" spans="1:18">
      <c r="A161" s="11"/>
      <c r="B161" s="16" t="s">
        <v>87</v>
      </c>
      <c r="C161" s="5">
        <f>(Miami!$E$18*10^3)/Miami!$B$8</f>
        <v>0</v>
      </c>
      <c r="D161" s="5">
        <f>(Houston!$E$18*10^3)/Houston!$B$8</f>
        <v>0</v>
      </c>
      <c r="E161" s="5">
        <f>(Phoenix!$E$18*10^3)/Phoenix!$B$8</f>
        <v>0</v>
      </c>
      <c r="F161" s="5">
        <f>(Atlanta!$E$18*10^3)/Atlanta!$B$8</f>
        <v>0</v>
      </c>
      <c r="G161" s="5">
        <f>(LosAngeles!$E$18*10^3)/LosAngeles!$B$8</f>
        <v>0</v>
      </c>
      <c r="H161" s="5">
        <f>(LasVegas!$E$18*10^3)/LasVegas!$B$8</f>
        <v>0</v>
      </c>
      <c r="I161" s="5">
        <f>(SanFrancisco!$E$18*10^3)/SanFrancisco!$B$8</f>
        <v>0</v>
      </c>
      <c r="J161" s="5">
        <f>(Baltimore!$E$18*10^3)/Baltimore!$B$8</f>
        <v>0</v>
      </c>
      <c r="K161" s="5">
        <f>(Albuquerque!$E$18*10^3)/Albuquerque!$B$8</f>
        <v>0</v>
      </c>
      <c r="L161" s="5">
        <f>(Seattle!$E$18*10^3)/Seattle!$B$8</f>
        <v>0</v>
      </c>
      <c r="M161" s="5">
        <f>(Chicago!$E$18*10^3)/Chicago!$B$8</f>
        <v>0</v>
      </c>
      <c r="N161" s="5">
        <f>(Boulder!$E$18*10^3)/Boulder!$B$8</f>
        <v>0</v>
      </c>
      <c r="O161" s="5">
        <f>(Minneapolis!$E$18*10^3)/Minneapolis!$B$8</f>
        <v>0</v>
      </c>
      <c r="P161" s="5">
        <f>(Helena!$E$18*10^3)/Helena!$B$8</f>
        <v>0</v>
      </c>
      <c r="Q161" s="5">
        <f>(Duluth!$E$18*10^3)/Duluth!$B$8</f>
        <v>0</v>
      </c>
      <c r="R161" s="5">
        <f>(Fairbanks!$E$18*10^3)/Fairbanks!$B$8</f>
        <v>0</v>
      </c>
    </row>
    <row r="162" spans="1:18">
      <c r="A162" s="11"/>
      <c r="B162" s="16" t="s">
        <v>88</v>
      </c>
      <c r="C162" s="5">
        <f>(Miami!$E$19*10^3)/Miami!$B$8</f>
        <v>0</v>
      </c>
      <c r="D162" s="5">
        <f>(Houston!$E$19*10^3)/Houston!$B$8</f>
        <v>0</v>
      </c>
      <c r="E162" s="5">
        <f>(Phoenix!$E$19*10^3)/Phoenix!$B$8</f>
        <v>0</v>
      </c>
      <c r="F162" s="5">
        <f>(Atlanta!$E$19*10^3)/Atlanta!$B$8</f>
        <v>0</v>
      </c>
      <c r="G162" s="5">
        <f>(LosAngeles!$E$19*10^3)/LosAngeles!$B$8</f>
        <v>0</v>
      </c>
      <c r="H162" s="5">
        <f>(LasVegas!$E$19*10^3)/LasVegas!$B$8</f>
        <v>0</v>
      </c>
      <c r="I162" s="5">
        <f>(SanFrancisco!$E$19*10^3)/SanFrancisco!$B$8</f>
        <v>0</v>
      </c>
      <c r="J162" s="5">
        <f>(Baltimore!$E$19*10^3)/Baltimore!$B$8</f>
        <v>0</v>
      </c>
      <c r="K162" s="5">
        <f>(Albuquerque!$E$19*10^3)/Albuquerque!$B$8</f>
        <v>0</v>
      </c>
      <c r="L162" s="5">
        <f>(Seattle!$E$19*10^3)/Seattle!$B$8</f>
        <v>0</v>
      </c>
      <c r="M162" s="5">
        <f>(Chicago!$E$19*10^3)/Chicago!$B$8</f>
        <v>0</v>
      </c>
      <c r="N162" s="5">
        <f>(Boulder!$E$19*10^3)/Boulder!$B$8</f>
        <v>0</v>
      </c>
      <c r="O162" s="5">
        <f>(Minneapolis!$E$19*10^3)/Minneapolis!$B$8</f>
        <v>0</v>
      </c>
      <c r="P162" s="5">
        <f>(Helena!$E$19*10^3)/Helena!$B$8</f>
        <v>0</v>
      </c>
      <c r="Q162" s="5">
        <f>(Duluth!$E$19*10^3)/Duluth!$B$8</f>
        <v>0</v>
      </c>
      <c r="R162" s="5">
        <f>(Fairbanks!$E$19*10^3)/Fairbanks!$B$8</f>
        <v>0</v>
      </c>
    </row>
    <row r="163" spans="1:18">
      <c r="A163" s="11"/>
      <c r="B163" s="16" t="s">
        <v>89</v>
      </c>
      <c r="C163" s="5">
        <f>(Miami!$E$20*10^3)/Miami!$B$8</f>
        <v>0</v>
      </c>
      <c r="D163" s="5">
        <f>(Houston!$E$20*10^3)/Houston!$B$8</f>
        <v>0</v>
      </c>
      <c r="E163" s="5">
        <f>(Phoenix!$E$20*10^3)/Phoenix!$B$8</f>
        <v>0</v>
      </c>
      <c r="F163" s="5">
        <f>(Atlanta!$E$20*10^3)/Atlanta!$B$8</f>
        <v>0</v>
      </c>
      <c r="G163" s="5">
        <f>(LosAngeles!$E$20*10^3)/LosAngeles!$B$8</f>
        <v>0</v>
      </c>
      <c r="H163" s="5">
        <f>(LasVegas!$E$20*10^3)/LasVegas!$B$8</f>
        <v>0</v>
      </c>
      <c r="I163" s="5">
        <f>(SanFrancisco!$E$20*10^3)/SanFrancisco!$B$8</f>
        <v>0</v>
      </c>
      <c r="J163" s="5">
        <f>(Baltimore!$E$20*10^3)/Baltimore!$B$8</f>
        <v>0</v>
      </c>
      <c r="K163" s="5">
        <f>(Albuquerque!$E$20*10^3)/Albuquerque!$B$8</f>
        <v>0</v>
      </c>
      <c r="L163" s="5">
        <f>(Seattle!$E$20*10^3)/Seattle!$B$8</f>
        <v>0</v>
      </c>
      <c r="M163" s="5">
        <f>(Chicago!$E$20*10^3)/Chicago!$B$8</f>
        <v>0</v>
      </c>
      <c r="N163" s="5">
        <f>(Boulder!$E$20*10^3)/Boulder!$B$8</f>
        <v>0</v>
      </c>
      <c r="O163" s="5">
        <f>(Minneapolis!$E$20*10^3)/Minneapolis!$B$8</f>
        <v>0</v>
      </c>
      <c r="P163" s="5">
        <f>(Helena!$E$20*10^3)/Helena!$B$8</f>
        <v>0</v>
      </c>
      <c r="Q163" s="5">
        <f>(Duluth!$E$20*10^3)/Duluth!$B$8</f>
        <v>0</v>
      </c>
      <c r="R163" s="5">
        <f>(Fairbanks!$E$20*10^3)/Fairbanks!$B$8</f>
        <v>0</v>
      </c>
    </row>
    <row r="164" spans="1:18">
      <c r="A164" s="11"/>
      <c r="B164" s="16" t="s">
        <v>90</v>
      </c>
      <c r="C164" s="5">
        <f>(Miami!$E$21*10^3)/Miami!$B$8</f>
        <v>0</v>
      </c>
      <c r="D164" s="5">
        <f>(Houston!$E$21*10^3)/Houston!$B$8</f>
        <v>0</v>
      </c>
      <c r="E164" s="5">
        <f>(Phoenix!$E$21*10^3)/Phoenix!$B$8</f>
        <v>0</v>
      </c>
      <c r="F164" s="5">
        <f>(Atlanta!$E$21*10^3)/Atlanta!$B$8</f>
        <v>0</v>
      </c>
      <c r="G164" s="5">
        <f>(LosAngeles!$E$21*10^3)/LosAngeles!$B$8</f>
        <v>0</v>
      </c>
      <c r="H164" s="5">
        <f>(LasVegas!$E$21*10^3)/LasVegas!$B$8</f>
        <v>0</v>
      </c>
      <c r="I164" s="5">
        <f>(SanFrancisco!$E$21*10^3)/SanFrancisco!$B$8</f>
        <v>0</v>
      </c>
      <c r="J164" s="5">
        <f>(Baltimore!$E$21*10^3)/Baltimore!$B$8</f>
        <v>0</v>
      </c>
      <c r="K164" s="5">
        <f>(Albuquerque!$E$21*10^3)/Albuquerque!$B$8</f>
        <v>0</v>
      </c>
      <c r="L164" s="5">
        <f>(Seattle!$E$21*10^3)/Seattle!$B$8</f>
        <v>0</v>
      </c>
      <c r="M164" s="5">
        <f>(Chicago!$E$21*10^3)/Chicago!$B$8</f>
        <v>0</v>
      </c>
      <c r="N164" s="5">
        <f>(Boulder!$E$21*10^3)/Boulder!$B$8</f>
        <v>0</v>
      </c>
      <c r="O164" s="5">
        <f>(Minneapolis!$E$21*10^3)/Minneapolis!$B$8</f>
        <v>0</v>
      </c>
      <c r="P164" s="5">
        <f>(Helena!$E$21*10^3)/Helena!$B$8</f>
        <v>0</v>
      </c>
      <c r="Q164" s="5">
        <f>(Duluth!$E$21*10^3)/Duluth!$B$8</f>
        <v>0</v>
      </c>
      <c r="R164" s="5">
        <f>(Fairbanks!$E$21*10^3)/Fairbanks!$B$8</f>
        <v>0</v>
      </c>
    </row>
    <row r="165" spans="1:18">
      <c r="A165" s="11"/>
      <c r="B165" s="16" t="s">
        <v>91</v>
      </c>
      <c r="C165" s="5">
        <f>(Miami!$E$22*10^3)/Miami!$B$8</f>
        <v>0</v>
      </c>
      <c r="D165" s="5">
        <f>(Houston!$E$22*10^3)/Houston!$B$8</f>
        <v>0</v>
      </c>
      <c r="E165" s="5">
        <f>(Phoenix!$E$22*10^3)/Phoenix!$B$8</f>
        <v>0</v>
      </c>
      <c r="F165" s="5">
        <f>(Atlanta!$E$22*10^3)/Atlanta!$B$8</f>
        <v>0</v>
      </c>
      <c r="G165" s="5">
        <f>(LosAngeles!$E$22*10^3)/LosAngeles!$B$8</f>
        <v>0</v>
      </c>
      <c r="H165" s="5">
        <f>(LasVegas!$E$22*10^3)/LasVegas!$B$8</f>
        <v>0</v>
      </c>
      <c r="I165" s="5">
        <f>(SanFrancisco!$E$22*10^3)/SanFrancisco!$B$8</f>
        <v>0</v>
      </c>
      <c r="J165" s="5">
        <f>(Baltimore!$E$22*10^3)/Baltimore!$B$8</f>
        <v>0</v>
      </c>
      <c r="K165" s="5">
        <f>(Albuquerque!$E$22*10^3)/Albuquerque!$B$8</f>
        <v>0</v>
      </c>
      <c r="L165" s="5">
        <f>(Seattle!$E$22*10^3)/Seattle!$B$8</f>
        <v>0</v>
      </c>
      <c r="M165" s="5">
        <f>(Chicago!$E$22*10^3)/Chicago!$B$8</f>
        <v>0</v>
      </c>
      <c r="N165" s="5">
        <f>(Boulder!$E$22*10^3)/Boulder!$B$8</f>
        <v>0</v>
      </c>
      <c r="O165" s="5">
        <f>(Minneapolis!$E$22*10^3)/Minneapolis!$B$8</f>
        <v>0</v>
      </c>
      <c r="P165" s="5">
        <f>(Helena!$E$22*10^3)/Helena!$B$8</f>
        <v>0</v>
      </c>
      <c r="Q165" s="5">
        <f>(Duluth!$E$22*10^3)/Duluth!$B$8</f>
        <v>0</v>
      </c>
      <c r="R165" s="5">
        <f>(Fairbanks!$E$22*10^3)/Fairbanks!$B$8</f>
        <v>0</v>
      </c>
    </row>
    <row r="166" spans="1:18">
      <c r="A166" s="11"/>
      <c r="B166" s="16" t="s">
        <v>70</v>
      </c>
      <c r="C166" s="5">
        <f>(Miami!$E$23*10^3)/Miami!$B$8</f>
        <v>0</v>
      </c>
      <c r="D166" s="5">
        <f>(Houston!$E$23*10^3)/Houston!$B$8</f>
        <v>0</v>
      </c>
      <c r="E166" s="5">
        <f>(Phoenix!$E$23*10^3)/Phoenix!$B$8</f>
        <v>0</v>
      </c>
      <c r="F166" s="5">
        <f>(Atlanta!$E$23*10^3)/Atlanta!$B$8</f>
        <v>0</v>
      </c>
      <c r="G166" s="5">
        <f>(LosAngeles!$E$23*10^3)/LosAngeles!$B$8</f>
        <v>0</v>
      </c>
      <c r="H166" s="5">
        <f>(LasVegas!$E$23*10^3)/LasVegas!$B$8</f>
        <v>0</v>
      </c>
      <c r="I166" s="5">
        <f>(SanFrancisco!$E$23*10^3)/SanFrancisco!$B$8</f>
        <v>0</v>
      </c>
      <c r="J166" s="5">
        <f>(Baltimore!$E$23*10^3)/Baltimore!$B$8</f>
        <v>0</v>
      </c>
      <c r="K166" s="5">
        <f>(Albuquerque!$E$23*10^3)/Albuquerque!$B$8</f>
        <v>0</v>
      </c>
      <c r="L166" s="5">
        <f>(Seattle!$E$23*10^3)/Seattle!$B$8</f>
        <v>0</v>
      </c>
      <c r="M166" s="5">
        <f>(Chicago!$E$23*10^3)/Chicago!$B$8</f>
        <v>0</v>
      </c>
      <c r="N166" s="5">
        <f>(Boulder!$E$23*10^3)/Boulder!$B$8</f>
        <v>0</v>
      </c>
      <c r="O166" s="5">
        <f>(Minneapolis!$E$23*10^3)/Minneapolis!$B$8</f>
        <v>0</v>
      </c>
      <c r="P166" s="5">
        <f>(Helena!$E$23*10^3)/Helena!$B$8</f>
        <v>0</v>
      </c>
      <c r="Q166" s="5">
        <f>(Duluth!$E$23*10^3)/Duluth!$B$8</f>
        <v>0</v>
      </c>
      <c r="R166" s="5">
        <f>(Fairbanks!$E$23*10^3)/Fairbanks!$B$8</f>
        <v>0</v>
      </c>
    </row>
    <row r="167" spans="1:18">
      <c r="A167" s="11"/>
      <c r="B167" s="16" t="s">
        <v>92</v>
      </c>
      <c r="C167" s="5">
        <f>(Miami!$E$24*10^3)/Miami!$B$8</f>
        <v>0</v>
      </c>
      <c r="D167" s="5">
        <f>(Houston!$E$24*10^3)/Houston!$B$8</f>
        <v>0</v>
      </c>
      <c r="E167" s="5">
        <f>(Phoenix!$E$24*10^3)/Phoenix!$B$8</f>
        <v>0</v>
      </c>
      <c r="F167" s="5">
        <f>(Atlanta!$E$24*10^3)/Atlanta!$B$8</f>
        <v>0</v>
      </c>
      <c r="G167" s="5">
        <f>(LosAngeles!$E$24*10^3)/LosAngeles!$B$8</f>
        <v>0</v>
      </c>
      <c r="H167" s="5">
        <f>(LasVegas!$E$24*10^3)/LasVegas!$B$8</f>
        <v>0</v>
      </c>
      <c r="I167" s="5">
        <f>(SanFrancisco!$E$24*10^3)/SanFrancisco!$B$8</f>
        <v>0</v>
      </c>
      <c r="J167" s="5">
        <f>(Baltimore!$E$24*10^3)/Baltimore!$B$8</f>
        <v>0</v>
      </c>
      <c r="K167" s="5">
        <f>(Albuquerque!$E$24*10^3)/Albuquerque!$B$8</f>
        <v>0</v>
      </c>
      <c r="L167" s="5">
        <f>(Seattle!$E$24*10^3)/Seattle!$B$8</f>
        <v>0</v>
      </c>
      <c r="M167" s="5">
        <f>(Chicago!$E$24*10^3)/Chicago!$B$8</f>
        <v>0</v>
      </c>
      <c r="N167" s="5">
        <f>(Boulder!$E$24*10^3)/Boulder!$B$8</f>
        <v>0</v>
      </c>
      <c r="O167" s="5">
        <f>(Minneapolis!$E$24*10^3)/Minneapolis!$B$8</f>
        <v>0</v>
      </c>
      <c r="P167" s="5">
        <f>(Helena!$E$24*10^3)/Helena!$B$8</f>
        <v>0</v>
      </c>
      <c r="Q167" s="5">
        <f>(Duluth!$E$24*10^3)/Duluth!$B$8</f>
        <v>0</v>
      </c>
      <c r="R167" s="5">
        <f>(Fairbanks!$E$24*10^3)/Fairbanks!$B$8</f>
        <v>0</v>
      </c>
    </row>
    <row r="168" spans="1:18">
      <c r="A168" s="11"/>
      <c r="B168" s="16" t="s">
        <v>93</v>
      </c>
      <c r="C168" s="5">
        <f>(Miami!$E$25*10^3)/Miami!$B$8</f>
        <v>0</v>
      </c>
      <c r="D168" s="5">
        <f>(Houston!$E$25*10^3)/Houston!$B$8</f>
        <v>0</v>
      </c>
      <c r="E168" s="5">
        <f>(Phoenix!$E$25*10^3)/Phoenix!$B$8</f>
        <v>0</v>
      </c>
      <c r="F168" s="5">
        <f>(Atlanta!$E$25*10^3)/Atlanta!$B$8</f>
        <v>0</v>
      </c>
      <c r="G168" s="5">
        <f>(LosAngeles!$E$25*10^3)/LosAngeles!$B$8</f>
        <v>0</v>
      </c>
      <c r="H168" s="5">
        <f>(LasVegas!$E$25*10^3)/LasVegas!$B$8</f>
        <v>0</v>
      </c>
      <c r="I168" s="5">
        <f>(SanFrancisco!$E$25*10^3)/SanFrancisco!$B$8</f>
        <v>0</v>
      </c>
      <c r="J168" s="5">
        <f>(Baltimore!$E$25*10^3)/Baltimore!$B$8</f>
        <v>0</v>
      </c>
      <c r="K168" s="5">
        <f>(Albuquerque!$E$25*10^3)/Albuquerque!$B$8</f>
        <v>0</v>
      </c>
      <c r="L168" s="5">
        <f>(Seattle!$E$25*10^3)/Seattle!$B$8</f>
        <v>0</v>
      </c>
      <c r="M168" s="5">
        <f>(Chicago!$E$25*10^3)/Chicago!$B$8</f>
        <v>0</v>
      </c>
      <c r="N168" s="5">
        <f>(Boulder!$E$25*10^3)/Boulder!$B$8</f>
        <v>0</v>
      </c>
      <c r="O168" s="5">
        <f>(Minneapolis!$E$25*10^3)/Minneapolis!$B$8</f>
        <v>0</v>
      </c>
      <c r="P168" s="5">
        <f>(Helena!$E$25*10^3)/Helena!$B$8</f>
        <v>0</v>
      </c>
      <c r="Q168" s="5">
        <f>(Duluth!$E$25*10^3)/Duluth!$B$8</f>
        <v>0</v>
      </c>
      <c r="R168" s="5">
        <f>(Fairbanks!$E$25*10^3)/Fairbanks!$B$8</f>
        <v>0</v>
      </c>
    </row>
    <row r="169" spans="1:18">
      <c r="A169" s="11"/>
      <c r="B169" s="16" t="s">
        <v>94</v>
      </c>
      <c r="C169" s="5">
        <f>(Miami!$E$26*10^3)/Miami!$B$8</f>
        <v>0</v>
      </c>
      <c r="D169" s="5">
        <f>(Houston!$E$26*10^3)/Houston!$B$8</f>
        <v>0</v>
      </c>
      <c r="E169" s="5">
        <f>(Phoenix!$E$26*10^3)/Phoenix!$B$8</f>
        <v>0</v>
      </c>
      <c r="F169" s="5">
        <f>(Atlanta!$E$26*10^3)/Atlanta!$B$8</f>
        <v>0</v>
      </c>
      <c r="G169" s="5">
        <f>(LosAngeles!$E$26*10^3)/LosAngeles!$B$8</f>
        <v>0</v>
      </c>
      <c r="H169" s="5">
        <f>(LasVegas!$E$26*10^3)/LasVegas!$B$8</f>
        <v>0</v>
      </c>
      <c r="I169" s="5">
        <f>(SanFrancisco!$E$26*10^3)/SanFrancisco!$B$8</f>
        <v>0</v>
      </c>
      <c r="J169" s="5">
        <f>(Baltimore!$E$26*10^3)/Baltimore!$B$8</f>
        <v>0</v>
      </c>
      <c r="K169" s="5">
        <f>(Albuquerque!$E$26*10^3)/Albuquerque!$B$8</f>
        <v>0</v>
      </c>
      <c r="L169" s="5">
        <f>(Seattle!$E$26*10^3)/Seattle!$B$8</f>
        <v>0</v>
      </c>
      <c r="M169" s="5">
        <f>(Chicago!$E$26*10^3)/Chicago!$B$8</f>
        <v>0</v>
      </c>
      <c r="N169" s="5">
        <f>(Boulder!$E$26*10^3)/Boulder!$B$8</f>
        <v>0</v>
      </c>
      <c r="O169" s="5">
        <f>(Minneapolis!$E$26*10^3)/Minneapolis!$B$8</f>
        <v>0</v>
      </c>
      <c r="P169" s="5">
        <f>(Helena!$E$26*10^3)/Helena!$B$8</f>
        <v>0</v>
      </c>
      <c r="Q169" s="5">
        <f>(Duluth!$E$26*10^3)/Duluth!$B$8</f>
        <v>0</v>
      </c>
      <c r="R169" s="5">
        <f>(Fairbanks!$E$26*10^3)/Fairbanks!$B$8</f>
        <v>0</v>
      </c>
    </row>
    <row r="170" spans="1:18">
      <c r="A170" s="11"/>
      <c r="B170" s="16" t="s">
        <v>95</v>
      </c>
      <c r="C170" s="5">
        <f>(Miami!$E$28*10^3)/Miami!$B$8</f>
        <v>0</v>
      </c>
      <c r="D170" s="5">
        <f>(Houston!$E$28*10^3)/Houston!$B$8</f>
        <v>0</v>
      </c>
      <c r="E170" s="5">
        <f>(Phoenix!$E$28*10^3)/Phoenix!$B$8</f>
        <v>0</v>
      </c>
      <c r="F170" s="5">
        <f>(Atlanta!$E$28*10^3)/Atlanta!$B$8</f>
        <v>0</v>
      </c>
      <c r="G170" s="5">
        <f>(LosAngeles!$E$28*10^3)/LosAngeles!$B$8</f>
        <v>0</v>
      </c>
      <c r="H170" s="5">
        <f>(LasVegas!$E$28*10^3)/LasVegas!$B$8</f>
        <v>0</v>
      </c>
      <c r="I170" s="5">
        <f>(SanFrancisco!$E$28*10^3)/SanFrancisco!$B$8</f>
        <v>0</v>
      </c>
      <c r="J170" s="5">
        <f>(Baltimore!$E$28*10^3)/Baltimore!$B$8</f>
        <v>0</v>
      </c>
      <c r="K170" s="5">
        <f>(Albuquerque!$E$28*10^3)/Albuquerque!$B$8</f>
        <v>0</v>
      </c>
      <c r="L170" s="5">
        <f>(Seattle!$E$28*10^3)/Seattle!$B$8</f>
        <v>0</v>
      </c>
      <c r="M170" s="5">
        <f>(Chicago!$E$28*10^3)/Chicago!$B$8</f>
        <v>0</v>
      </c>
      <c r="N170" s="5">
        <f>(Boulder!$E$28*10^3)/Boulder!$B$8</f>
        <v>0</v>
      </c>
      <c r="O170" s="5">
        <f>(Minneapolis!$E$28*10^3)/Minneapolis!$B$8</f>
        <v>0</v>
      </c>
      <c r="P170" s="5">
        <f>(Helena!$E$28*10^3)/Helena!$B$8</f>
        <v>0</v>
      </c>
      <c r="Q170" s="5">
        <f>(Duluth!$E$28*10^3)/Duluth!$B$8</f>
        <v>0</v>
      </c>
      <c r="R170" s="5">
        <f>(Fairbanks!$E$28*10^3)/Fairbanks!$B$8</f>
        <v>0</v>
      </c>
    </row>
    <row r="171" spans="1:18">
      <c r="A171" s="11"/>
      <c r="B171" s="14" t="s">
        <v>219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11"/>
      <c r="B172" s="16" t="s">
        <v>75</v>
      </c>
      <c r="C172" s="5">
        <f>(Miami!$F$13*10^3)/Miami!$B$8</f>
        <v>0</v>
      </c>
      <c r="D172" s="5">
        <f>(Houston!$F$13*10^3)/Houston!$B$8</f>
        <v>0</v>
      </c>
      <c r="E172" s="5">
        <f>(Phoenix!$F$13*10^3)/Phoenix!$B$8</f>
        <v>0</v>
      </c>
      <c r="F172" s="5">
        <f>(Atlanta!$F$13*10^3)/Atlanta!$B$8</f>
        <v>0</v>
      </c>
      <c r="G172" s="5">
        <f>(LosAngeles!$F$13*10^3)/LosAngeles!$B$8</f>
        <v>0</v>
      </c>
      <c r="H172" s="5">
        <f>(LasVegas!$F$13*10^3)/LasVegas!$B$8</f>
        <v>0</v>
      </c>
      <c r="I172" s="5">
        <f>(SanFrancisco!$F$13*10^3)/SanFrancisco!$B$8</f>
        <v>0</v>
      </c>
      <c r="J172" s="5">
        <f>(Baltimore!$F$13*10^3)/Baltimore!$B$8</f>
        <v>0</v>
      </c>
      <c r="K172" s="5">
        <f>(Albuquerque!$F$13*10^3)/Albuquerque!$B$8</f>
        <v>0</v>
      </c>
      <c r="L172" s="5">
        <f>(Seattle!$F$13*10^3)/Seattle!$B$8</f>
        <v>0</v>
      </c>
      <c r="M172" s="5">
        <f>(Chicago!$F$13*10^3)/Chicago!$B$8</f>
        <v>0</v>
      </c>
      <c r="N172" s="5">
        <f>(Boulder!$F$13*10^3)/Boulder!$B$8</f>
        <v>0</v>
      </c>
      <c r="O172" s="5">
        <f>(Minneapolis!$F$13*10^3)/Minneapolis!$B$8</f>
        <v>0</v>
      </c>
      <c r="P172" s="5">
        <f>(Helena!$F$13*10^3)/Helena!$B$8</f>
        <v>0</v>
      </c>
      <c r="Q172" s="5">
        <f>(Duluth!$F$13*10^3)/Duluth!$B$8</f>
        <v>0</v>
      </c>
      <c r="R172" s="5">
        <f>(Fairbanks!$F$13*10^3)/Fairbanks!$B$8</f>
        <v>0</v>
      </c>
    </row>
    <row r="173" spans="1:18">
      <c r="A173" s="11"/>
      <c r="B173" s="16" t="s">
        <v>76</v>
      </c>
      <c r="C173" s="5">
        <f>(Miami!$F$14*10^3)/Miami!$B$8</f>
        <v>0</v>
      </c>
      <c r="D173" s="5">
        <f>(Houston!$F$14*10^3)/Houston!$B$8</f>
        <v>0</v>
      </c>
      <c r="E173" s="5">
        <f>(Phoenix!$F$14*10^3)/Phoenix!$B$8</f>
        <v>0</v>
      </c>
      <c r="F173" s="5">
        <f>(Atlanta!$F$14*10^3)/Atlanta!$B$8</f>
        <v>0</v>
      </c>
      <c r="G173" s="5">
        <f>(LosAngeles!$F$14*10^3)/LosAngeles!$B$8</f>
        <v>0</v>
      </c>
      <c r="H173" s="5">
        <f>(LasVegas!$F$14*10^3)/LasVegas!$B$8</f>
        <v>0</v>
      </c>
      <c r="I173" s="5">
        <f>(SanFrancisco!$F$14*10^3)/SanFrancisco!$B$8</f>
        <v>0</v>
      </c>
      <c r="J173" s="5">
        <f>(Baltimore!$F$14*10^3)/Baltimore!$B$8</f>
        <v>0</v>
      </c>
      <c r="K173" s="5">
        <f>(Albuquerque!$F$14*10^3)/Albuquerque!$B$8</f>
        <v>0</v>
      </c>
      <c r="L173" s="5">
        <f>(Seattle!$F$14*10^3)/Seattle!$B$8</f>
        <v>0</v>
      </c>
      <c r="M173" s="5">
        <f>(Chicago!$F$14*10^3)/Chicago!$B$8</f>
        <v>0</v>
      </c>
      <c r="N173" s="5">
        <f>(Boulder!$F$14*10^3)/Boulder!$B$8</f>
        <v>0</v>
      </c>
      <c r="O173" s="5">
        <f>(Minneapolis!$F$14*10^3)/Minneapolis!$B$8</f>
        <v>0</v>
      </c>
      <c r="P173" s="5">
        <f>(Helena!$F$14*10^3)/Helena!$B$8</f>
        <v>0</v>
      </c>
      <c r="Q173" s="5">
        <f>(Duluth!$F$14*10^3)/Duluth!$B$8</f>
        <v>0</v>
      </c>
      <c r="R173" s="5">
        <f>(Fairbanks!$F$14*10^3)/Fairbanks!$B$8</f>
        <v>0</v>
      </c>
    </row>
    <row r="174" spans="1:18">
      <c r="A174" s="11"/>
      <c r="B174" s="16" t="s">
        <v>84</v>
      </c>
      <c r="C174" s="5">
        <f>(Miami!$F$15*10^3)/Miami!$B$8</f>
        <v>0</v>
      </c>
      <c r="D174" s="5">
        <f>(Houston!$F$15*10^3)/Houston!$B$8</f>
        <v>0</v>
      </c>
      <c r="E174" s="5">
        <f>(Phoenix!$F$15*10^3)/Phoenix!$B$8</f>
        <v>0</v>
      </c>
      <c r="F174" s="5">
        <f>(Atlanta!$F$15*10^3)/Atlanta!$B$8</f>
        <v>0</v>
      </c>
      <c r="G174" s="5">
        <f>(LosAngeles!$F$15*10^3)/LosAngeles!$B$8</f>
        <v>0</v>
      </c>
      <c r="H174" s="5">
        <f>(LasVegas!$F$15*10^3)/LasVegas!$B$8</f>
        <v>0</v>
      </c>
      <c r="I174" s="5">
        <f>(SanFrancisco!$F$15*10^3)/SanFrancisco!$B$8</f>
        <v>0</v>
      </c>
      <c r="J174" s="5">
        <f>(Baltimore!$F$15*10^3)/Baltimore!$B$8</f>
        <v>0</v>
      </c>
      <c r="K174" s="5">
        <f>(Albuquerque!$F$15*10^3)/Albuquerque!$B$8</f>
        <v>0</v>
      </c>
      <c r="L174" s="5">
        <f>(Seattle!$F$15*10^3)/Seattle!$B$8</f>
        <v>0</v>
      </c>
      <c r="M174" s="5">
        <f>(Chicago!$F$15*10^3)/Chicago!$B$8</f>
        <v>0</v>
      </c>
      <c r="N174" s="5">
        <f>(Boulder!$F$15*10^3)/Boulder!$B$8</f>
        <v>0</v>
      </c>
      <c r="O174" s="5">
        <f>(Minneapolis!$F$15*10^3)/Minneapolis!$B$8</f>
        <v>0</v>
      </c>
      <c r="P174" s="5">
        <f>(Helena!$F$15*10^3)/Helena!$B$8</f>
        <v>0</v>
      </c>
      <c r="Q174" s="5">
        <f>(Duluth!$F$15*10^3)/Duluth!$B$8</f>
        <v>0</v>
      </c>
      <c r="R174" s="5">
        <f>(Fairbanks!$F$15*10^3)/Fairbanks!$B$8</f>
        <v>0</v>
      </c>
    </row>
    <row r="175" spans="1:18">
      <c r="A175" s="11"/>
      <c r="B175" s="16" t="s">
        <v>85</v>
      </c>
      <c r="C175" s="5">
        <f>(Miami!$F$16*10^3)/Miami!$B$8</f>
        <v>0</v>
      </c>
      <c r="D175" s="5">
        <f>(Houston!$F$16*10^3)/Houston!$B$8</f>
        <v>0</v>
      </c>
      <c r="E175" s="5">
        <f>(Phoenix!$F$16*10^3)/Phoenix!$B$8</f>
        <v>0</v>
      </c>
      <c r="F175" s="5">
        <f>(Atlanta!$F$16*10^3)/Atlanta!$B$8</f>
        <v>0</v>
      </c>
      <c r="G175" s="5">
        <f>(LosAngeles!$F$16*10^3)/LosAngeles!$B$8</f>
        <v>0</v>
      </c>
      <c r="H175" s="5">
        <f>(LasVegas!$F$16*10^3)/LasVegas!$B$8</f>
        <v>0</v>
      </c>
      <c r="I175" s="5">
        <f>(SanFrancisco!$F$16*10^3)/SanFrancisco!$B$8</f>
        <v>0</v>
      </c>
      <c r="J175" s="5">
        <f>(Baltimore!$F$16*10^3)/Baltimore!$B$8</f>
        <v>0</v>
      </c>
      <c r="K175" s="5">
        <f>(Albuquerque!$F$16*10^3)/Albuquerque!$B$8</f>
        <v>0</v>
      </c>
      <c r="L175" s="5">
        <f>(Seattle!$F$16*10^3)/Seattle!$B$8</f>
        <v>0</v>
      </c>
      <c r="M175" s="5">
        <f>(Chicago!$F$16*10^3)/Chicago!$B$8</f>
        <v>0</v>
      </c>
      <c r="N175" s="5">
        <f>(Boulder!$F$16*10^3)/Boulder!$B$8</f>
        <v>0</v>
      </c>
      <c r="O175" s="5">
        <f>(Minneapolis!$F$16*10^3)/Minneapolis!$B$8</f>
        <v>0</v>
      </c>
      <c r="P175" s="5">
        <f>(Helena!$F$16*10^3)/Helena!$B$8</f>
        <v>0</v>
      </c>
      <c r="Q175" s="5">
        <f>(Duluth!$F$16*10^3)/Duluth!$B$8</f>
        <v>0</v>
      </c>
      <c r="R175" s="5">
        <f>(Fairbanks!$F$16*10^3)/Fairbanks!$B$8</f>
        <v>0</v>
      </c>
    </row>
    <row r="176" spans="1:18">
      <c r="A176" s="11"/>
      <c r="B176" s="16" t="s">
        <v>86</v>
      </c>
      <c r="C176" s="5">
        <f>(Miami!$F$17*10^3)/Miami!$B$8</f>
        <v>0</v>
      </c>
      <c r="D176" s="5">
        <f>(Houston!$F$17*10^3)/Houston!$B$8</f>
        <v>0</v>
      </c>
      <c r="E176" s="5">
        <f>(Phoenix!$F$17*10^3)/Phoenix!$B$8</f>
        <v>0</v>
      </c>
      <c r="F176" s="5">
        <f>(Atlanta!$F$17*10^3)/Atlanta!$B$8</f>
        <v>0</v>
      </c>
      <c r="G176" s="5">
        <f>(LosAngeles!$F$17*10^3)/LosAngeles!$B$8</f>
        <v>0</v>
      </c>
      <c r="H176" s="5">
        <f>(LasVegas!$F$17*10^3)/LasVegas!$B$8</f>
        <v>0</v>
      </c>
      <c r="I176" s="5">
        <f>(SanFrancisco!$F$17*10^3)/SanFrancisco!$B$8</f>
        <v>0</v>
      </c>
      <c r="J176" s="5">
        <f>(Baltimore!$F$17*10^3)/Baltimore!$B$8</f>
        <v>0</v>
      </c>
      <c r="K176" s="5">
        <f>(Albuquerque!$F$17*10^3)/Albuquerque!$B$8</f>
        <v>0</v>
      </c>
      <c r="L176" s="5">
        <f>(Seattle!$F$17*10^3)/Seattle!$B$8</f>
        <v>0</v>
      </c>
      <c r="M176" s="5">
        <f>(Chicago!$F$17*10^3)/Chicago!$B$8</f>
        <v>0</v>
      </c>
      <c r="N176" s="5">
        <f>(Boulder!$F$17*10^3)/Boulder!$B$8</f>
        <v>0</v>
      </c>
      <c r="O176" s="5">
        <f>(Minneapolis!$F$17*10^3)/Minneapolis!$B$8</f>
        <v>0</v>
      </c>
      <c r="P176" s="5">
        <f>(Helena!$F$17*10^3)/Helena!$B$8</f>
        <v>0</v>
      </c>
      <c r="Q176" s="5">
        <f>(Duluth!$F$17*10^3)/Duluth!$B$8</f>
        <v>0</v>
      </c>
      <c r="R176" s="5">
        <f>(Fairbanks!$F$17*10^3)/Fairbanks!$B$8</f>
        <v>0</v>
      </c>
    </row>
    <row r="177" spans="1:18">
      <c r="A177" s="11"/>
      <c r="B177" s="16" t="s">
        <v>87</v>
      </c>
      <c r="C177" s="5">
        <f>(Miami!$F$18*10^3)/Miami!$B$8</f>
        <v>0</v>
      </c>
      <c r="D177" s="5">
        <f>(Houston!$F$18*10^3)/Houston!$B$8</f>
        <v>0</v>
      </c>
      <c r="E177" s="5">
        <f>(Phoenix!$F$18*10^3)/Phoenix!$B$8</f>
        <v>0</v>
      </c>
      <c r="F177" s="5">
        <f>(Atlanta!$F$18*10^3)/Atlanta!$B$8</f>
        <v>0</v>
      </c>
      <c r="G177" s="5">
        <f>(LosAngeles!$F$18*10^3)/LosAngeles!$B$8</f>
        <v>0</v>
      </c>
      <c r="H177" s="5">
        <f>(LasVegas!$F$18*10^3)/LasVegas!$B$8</f>
        <v>0</v>
      </c>
      <c r="I177" s="5">
        <f>(SanFrancisco!$F$18*10^3)/SanFrancisco!$B$8</f>
        <v>0</v>
      </c>
      <c r="J177" s="5">
        <f>(Baltimore!$F$18*10^3)/Baltimore!$B$8</f>
        <v>0</v>
      </c>
      <c r="K177" s="5">
        <f>(Albuquerque!$F$18*10^3)/Albuquerque!$B$8</f>
        <v>0</v>
      </c>
      <c r="L177" s="5">
        <f>(Seattle!$F$18*10^3)/Seattle!$B$8</f>
        <v>0</v>
      </c>
      <c r="M177" s="5">
        <f>(Chicago!$F$18*10^3)/Chicago!$B$8</f>
        <v>0</v>
      </c>
      <c r="N177" s="5">
        <f>(Boulder!$F$18*10^3)/Boulder!$B$8</f>
        <v>0</v>
      </c>
      <c r="O177" s="5">
        <f>(Minneapolis!$F$18*10^3)/Minneapolis!$B$8</f>
        <v>0</v>
      </c>
      <c r="P177" s="5">
        <f>(Helena!$F$18*10^3)/Helena!$B$8</f>
        <v>0</v>
      </c>
      <c r="Q177" s="5">
        <f>(Duluth!$F$18*10^3)/Duluth!$B$8</f>
        <v>0</v>
      </c>
      <c r="R177" s="5">
        <f>(Fairbanks!$F$18*10^3)/Fairbanks!$B$8</f>
        <v>0</v>
      </c>
    </row>
    <row r="178" spans="1:18">
      <c r="A178" s="11"/>
      <c r="B178" s="16" t="s">
        <v>88</v>
      </c>
      <c r="C178" s="5">
        <f>(Miami!$F$19*10^3)/Miami!$B$8</f>
        <v>0</v>
      </c>
      <c r="D178" s="5">
        <f>(Houston!$F$19*10^3)/Houston!$B$8</f>
        <v>0</v>
      </c>
      <c r="E178" s="5">
        <f>(Phoenix!$F$19*10^3)/Phoenix!$B$8</f>
        <v>0</v>
      </c>
      <c r="F178" s="5">
        <f>(Atlanta!$F$19*10^3)/Atlanta!$B$8</f>
        <v>0</v>
      </c>
      <c r="G178" s="5">
        <f>(LosAngeles!$F$19*10^3)/LosAngeles!$B$8</f>
        <v>0</v>
      </c>
      <c r="H178" s="5">
        <f>(LasVegas!$F$19*10^3)/LasVegas!$B$8</f>
        <v>0</v>
      </c>
      <c r="I178" s="5">
        <f>(SanFrancisco!$F$19*10^3)/SanFrancisco!$B$8</f>
        <v>0</v>
      </c>
      <c r="J178" s="5">
        <f>(Baltimore!$F$19*10^3)/Baltimore!$B$8</f>
        <v>0</v>
      </c>
      <c r="K178" s="5">
        <f>(Albuquerque!$F$19*10^3)/Albuquerque!$B$8</f>
        <v>0</v>
      </c>
      <c r="L178" s="5">
        <f>(Seattle!$F$19*10^3)/Seattle!$B$8</f>
        <v>0</v>
      </c>
      <c r="M178" s="5">
        <f>(Chicago!$F$19*10^3)/Chicago!$B$8</f>
        <v>0</v>
      </c>
      <c r="N178" s="5">
        <f>(Boulder!$F$19*10^3)/Boulder!$B$8</f>
        <v>0</v>
      </c>
      <c r="O178" s="5">
        <f>(Minneapolis!$F$19*10^3)/Minneapolis!$B$8</f>
        <v>0</v>
      </c>
      <c r="P178" s="5">
        <f>(Helena!$F$19*10^3)/Helena!$B$8</f>
        <v>0</v>
      </c>
      <c r="Q178" s="5">
        <f>(Duluth!$F$19*10^3)/Duluth!$B$8</f>
        <v>0</v>
      </c>
      <c r="R178" s="5">
        <f>(Fairbanks!$F$19*10^3)/Fairbanks!$B$8</f>
        <v>0</v>
      </c>
    </row>
    <row r="179" spans="1:18">
      <c r="A179" s="11"/>
      <c r="B179" s="16" t="s">
        <v>89</v>
      </c>
      <c r="C179" s="5">
        <f>(Miami!$F$20*10^3)/Miami!$B$8</f>
        <v>0</v>
      </c>
      <c r="D179" s="5">
        <f>(Houston!$F$20*10^3)/Houston!$B$8</f>
        <v>0</v>
      </c>
      <c r="E179" s="5">
        <f>(Phoenix!$F$20*10^3)/Phoenix!$B$8</f>
        <v>0</v>
      </c>
      <c r="F179" s="5">
        <f>(Atlanta!$F$20*10^3)/Atlanta!$B$8</f>
        <v>0</v>
      </c>
      <c r="G179" s="5">
        <f>(LosAngeles!$F$20*10^3)/LosAngeles!$B$8</f>
        <v>0</v>
      </c>
      <c r="H179" s="5">
        <f>(LasVegas!$F$20*10^3)/LasVegas!$B$8</f>
        <v>0</v>
      </c>
      <c r="I179" s="5">
        <f>(SanFrancisco!$F$20*10^3)/SanFrancisco!$B$8</f>
        <v>0</v>
      </c>
      <c r="J179" s="5">
        <f>(Baltimore!$F$20*10^3)/Baltimore!$B$8</f>
        <v>0</v>
      </c>
      <c r="K179" s="5">
        <f>(Albuquerque!$F$20*10^3)/Albuquerque!$B$8</f>
        <v>0</v>
      </c>
      <c r="L179" s="5">
        <f>(Seattle!$F$20*10^3)/Seattle!$B$8</f>
        <v>0</v>
      </c>
      <c r="M179" s="5">
        <f>(Chicago!$F$20*10^3)/Chicago!$B$8</f>
        <v>0</v>
      </c>
      <c r="N179" s="5">
        <f>(Boulder!$F$20*10^3)/Boulder!$B$8</f>
        <v>0</v>
      </c>
      <c r="O179" s="5">
        <f>(Minneapolis!$F$20*10^3)/Minneapolis!$B$8</f>
        <v>0</v>
      </c>
      <c r="P179" s="5">
        <f>(Helena!$F$20*10^3)/Helena!$B$8</f>
        <v>0</v>
      </c>
      <c r="Q179" s="5">
        <f>(Duluth!$F$20*10^3)/Duluth!$B$8</f>
        <v>0</v>
      </c>
      <c r="R179" s="5">
        <f>(Fairbanks!$F$20*10^3)/Fairbanks!$B$8</f>
        <v>0</v>
      </c>
    </row>
    <row r="180" spans="1:18">
      <c r="A180" s="11"/>
      <c r="B180" s="16" t="s">
        <v>90</v>
      </c>
      <c r="C180" s="5">
        <f>(Miami!$F$21*10^3)/Miami!$B$8</f>
        <v>0</v>
      </c>
      <c r="D180" s="5">
        <f>(Houston!$F$21*10^3)/Houston!$B$8</f>
        <v>0</v>
      </c>
      <c r="E180" s="5">
        <f>(Phoenix!$F$21*10^3)/Phoenix!$B$8</f>
        <v>0</v>
      </c>
      <c r="F180" s="5">
        <f>(Atlanta!$F$21*10^3)/Atlanta!$B$8</f>
        <v>0</v>
      </c>
      <c r="G180" s="5">
        <f>(LosAngeles!$F$21*10^3)/LosAngeles!$B$8</f>
        <v>0</v>
      </c>
      <c r="H180" s="5">
        <f>(LasVegas!$F$21*10^3)/LasVegas!$B$8</f>
        <v>0</v>
      </c>
      <c r="I180" s="5">
        <f>(SanFrancisco!$F$21*10^3)/SanFrancisco!$B$8</f>
        <v>0</v>
      </c>
      <c r="J180" s="5">
        <f>(Baltimore!$F$21*10^3)/Baltimore!$B$8</f>
        <v>0</v>
      </c>
      <c r="K180" s="5">
        <f>(Albuquerque!$F$21*10^3)/Albuquerque!$B$8</f>
        <v>0</v>
      </c>
      <c r="L180" s="5">
        <f>(Seattle!$F$21*10^3)/Seattle!$B$8</f>
        <v>0</v>
      </c>
      <c r="M180" s="5">
        <f>(Chicago!$F$21*10^3)/Chicago!$B$8</f>
        <v>0</v>
      </c>
      <c r="N180" s="5">
        <f>(Boulder!$F$21*10^3)/Boulder!$B$8</f>
        <v>0</v>
      </c>
      <c r="O180" s="5">
        <f>(Minneapolis!$F$21*10^3)/Minneapolis!$B$8</f>
        <v>0</v>
      </c>
      <c r="P180" s="5">
        <f>(Helena!$F$21*10^3)/Helena!$B$8</f>
        <v>0</v>
      </c>
      <c r="Q180" s="5">
        <f>(Duluth!$F$21*10^3)/Duluth!$B$8</f>
        <v>0</v>
      </c>
      <c r="R180" s="5">
        <f>(Fairbanks!$F$21*10^3)/Fairbanks!$B$8</f>
        <v>0</v>
      </c>
    </row>
    <row r="181" spans="1:18">
      <c r="A181" s="11"/>
      <c r="B181" s="16" t="s">
        <v>91</v>
      </c>
      <c r="C181" s="5">
        <f>(Miami!$F$22*10^3)/Miami!$B$8</f>
        <v>0</v>
      </c>
      <c r="D181" s="5">
        <f>(Houston!$F$22*10^3)/Houston!$B$8</f>
        <v>0</v>
      </c>
      <c r="E181" s="5">
        <f>(Phoenix!$F$22*10^3)/Phoenix!$B$8</f>
        <v>0</v>
      </c>
      <c r="F181" s="5">
        <f>(Atlanta!$F$22*10^3)/Atlanta!$B$8</f>
        <v>0</v>
      </c>
      <c r="G181" s="5">
        <f>(LosAngeles!$F$22*10^3)/LosAngeles!$B$8</f>
        <v>0</v>
      </c>
      <c r="H181" s="5">
        <f>(LasVegas!$F$22*10^3)/LasVegas!$B$8</f>
        <v>0</v>
      </c>
      <c r="I181" s="5">
        <f>(SanFrancisco!$F$22*10^3)/SanFrancisco!$B$8</f>
        <v>0</v>
      </c>
      <c r="J181" s="5">
        <f>(Baltimore!$F$22*10^3)/Baltimore!$B$8</f>
        <v>0</v>
      </c>
      <c r="K181" s="5">
        <f>(Albuquerque!$F$22*10^3)/Albuquerque!$B$8</f>
        <v>0</v>
      </c>
      <c r="L181" s="5">
        <f>(Seattle!$F$22*10^3)/Seattle!$B$8</f>
        <v>0</v>
      </c>
      <c r="M181" s="5">
        <f>(Chicago!$F$22*10^3)/Chicago!$B$8</f>
        <v>0</v>
      </c>
      <c r="N181" s="5">
        <f>(Boulder!$F$22*10^3)/Boulder!$B$8</f>
        <v>0</v>
      </c>
      <c r="O181" s="5">
        <f>(Minneapolis!$F$22*10^3)/Minneapolis!$B$8</f>
        <v>0</v>
      </c>
      <c r="P181" s="5">
        <f>(Helena!$F$22*10^3)/Helena!$B$8</f>
        <v>0</v>
      </c>
      <c r="Q181" s="5">
        <f>(Duluth!$F$22*10^3)/Duluth!$B$8</f>
        <v>0</v>
      </c>
      <c r="R181" s="5">
        <f>(Fairbanks!$F$22*10^3)/Fairbanks!$B$8</f>
        <v>0</v>
      </c>
    </row>
    <row r="182" spans="1:18">
      <c r="A182" s="11"/>
      <c r="B182" s="16" t="s">
        <v>70</v>
      </c>
      <c r="C182" s="5">
        <f>(Miami!$F$23*10^3)/Miami!$B$8</f>
        <v>0</v>
      </c>
      <c r="D182" s="5">
        <f>(Houston!$F$23*10^3)/Houston!$B$8</f>
        <v>0</v>
      </c>
      <c r="E182" s="5">
        <f>(Phoenix!$F$23*10^3)/Phoenix!$B$8</f>
        <v>0</v>
      </c>
      <c r="F182" s="5">
        <f>(Atlanta!$F$23*10^3)/Atlanta!$B$8</f>
        <v>0</v>
      </c>
      <c r="G182" s="5">
        <f>(LosAngeles!$F$23*10^3)/LosAngeles!$B$8</f>
        <v>0</v>
      </c>
      <c r="H182" s="5">
        <f>(LasVegas!$F$23*10^3)/LasVegas!$B$8</f>
        <v>0</v>
      </c>
      <c r="I182" s="5">
        <f>(SanFrancisco!$F$23*10^3)/SanFrancisco!$B$8</f>
        <v>0</v>
      </c>
      <c r="J182" s="5">
        <f>(Baltimore!$F$23*10^3)/Baltimore!$B$8</f>
        <v>0</v>
      </c>
      <c r="K182" s="5">
        <f>(Albuquerque!$F$23*10^3)/Albuquerque!$B$8</f>
        <v>0</v>
      </c>
      <c r="L182" s="5">
        <f>(Seattle!$F$23*10^3)/Seattle!$B$8</f>
        <v>0</v>
      </c>
      <c r="M182" s="5">
        <f>(Chicago!$F$23*10^3)/Chicago!$B$8</f>
        <v>0</v>
      </c>
      <c r="N182" s="5">
        <f>(Boulder!$F$23*10^3)/Boulder!$B$8</f>
        <v>0</v>
      </c>
      <c r="O182" s="5">
        <f>(Minneapolis!$F$23*10^3)/Minneapolis!$B$8</f>
        <v>0</v>
      </c>
      <c r="P182" s="5">
        <f>(Helena!$F$23*10^3)/Helena!$B$8</f>
        <v>0</v>
      </c>
      <c r="Q182" s="5">
        <f>(Duluth!$F$23*10^3)/Duluth!$B$8</f>
        <v>0</v>
      </c>
      <c r="R182" s="5">
        <f>(Fairbanks!$F$23*10^3)/Fairbanks!$B$8</f>
        <v>0</v>
      </c>
    </row>
    <row r="183" spans="1:18">
      <c r="A183" s="11"/>
      <c r="B183" s="16" t="s">
        <v>92</v>
      </c>
      <c r="C183" s="5">
        <f>(Miami!$F$24*10^3)/Miami!$B$8</f>
        <v>0</v>
      </c>
      <c r="D183" s="5">
        <f>(Houston!$F$24*10^3)/Houston!$B$8</f>
        <v>0</v>
      </c>
      <c r="E183" s="5">
        <f>(Phoenix!$F$24*10^3)/Phoenix!$B$8</f>
        <v>0</v>
      </c>
      <c r="F183" s="5">
        <f>(Atlanta!$F$24*10^3)/Atlanta!$B$8</f>
        <v>0</v>
      </c>
      <c r="G183" s="5">
        <f>(LosAngeles!$F$24*10^3)/LosAngeles!$B$8</f>
        <v>0</v>
      </c>
      <c r="H183" s="5">
        <f>(LasVegas!$F$24*10^3)/LasVegas!$B$8</f>
        <v>0</v>
      </c>
      <c r="I183" s="5">
        <f>(SanFrancisco!$F$24*10^3)/SanFrancisco!$B$8</f>
        <v>0</v>
      </c>
      <c r="J183" s="5">
        <f>(Baltimore!$F$24*10^3)/Baltimore!$B$8</f>
        <v>0</v>
      </c>
      <c r="K183" s="5">
        <f>(Albuquerque!$F$24*10^3)/Albuquerque!$B$8</f>
        <v>0</v>
      </c>
      <c r="L183" s="5">
        <f>(Seattle!$F$24*10^3)/Seattle!$B$8</f>
        <v>0</v>
      </c>
      <c r="M183" s="5">
        <f>(Chicago!$F$24*10^3)/Chicago!$B$8</f>
        <v>0</v>
      </c>
      <c r="N183" s="5">
        <f>(Boulder!$F$24*10^3)/Boulder!$B$8</f>
        <v>0</v>
      </c>
      <c r="O183" s="5">
        <f>(Minneapolis!$F$24*10^3)/Minneapolis!$B$8</f>
        <v>0</v>
      </c>
      <c r="P183" s="5">
        <f>(Helena!$F$24*10^3)/Helena!$B$8</f>
        <v>0</v>
      </c>
      <c r="Q183" s="5">
        <f>(Duluth!$F$24*10^3)/Duluth!$B$8</f>
        <v>0</v>
      </c>
      <c r="R183" s="5">
        <f>(Fairbanks!$F$24*10^3)/Fairbanks!$B$8</f>
        <v>0</v>
      </c>
    </row>
    <row r="184" spans="1:18">
      <c r="A184" s="11"/>
      <c r="B184" s="16" t="s">
        <v>93</v>
      </c>
      <c r="C184" s="5">
        <f>(Miami!$F$25*10^3)/Miami!$B$8</f>
        <v>0</v>
      </c>
      <c r="D184" s="5">
        <f>(Houston!$F$25*10^3)/Houston!$B$8</f>
        <v>0</v>
      </c>
      <c r="E184" s="5">
        <f>(Phoenix!$F$25*10^3)/Phoenix!$B$8</f>
        <v>0</v>
      </c>
      <c r="F184" s="5">
        <f>(Atlanta!$F$25*10^3)/Atlanta!$B$8</f>
        <v>0</v>
      </c>
      <c r="G184" s="5">
        <f>(LosAngeles!$F$25*10^3)/LosAngeles!$B$8</f>
        <v>0</v>
      </c>
      <c r="H184" s="5">
        <f>(LasVegas!$F$25*10^3)/LasVegas!$B$8</f>
        <v>0</v>
      </c>
      <c r="I184" s="5">
        <f>(SanFrancisco!$F$25*10^3)/SanFrancisco!$B$8</f>
        <v>0</v>
      </c>
      <c r="J184" s="5">
        <f>(Baltimore!$F$25*10^3)/Baltimore!$B$8</f>
        <v>0</v>
      </c>
      <c r="K184" s="5">
        <f>(Albuquerque!$F$25*10^3)/Albuquerque!$B$8</f>
        <v>0</v>
      </c>
      <c r="L184" s="5">
        <f>(Seattle!$F$25*10^3)/Seattle!$B$8</f>
        <v>0</v>
      </c>
      <c r="M184" s="5">
        <f>(Chicago!$F$25*10^3)/Chicago!$B$8</f>
        <v>0</v>
      </c>
      <c r="N184" s="5">
        <f>(Boulder!$F$25*10^3)/Boulder!$B$8</f>
        <v>0</v>
      </c>
      <c r="O184" s="5">
        <f>(Minneapolis!$F$25*10^3)/Minneapolis!$B$8</f>
        <v>0</v>
      </c>
      <c r="P184" s="5">
        <f>(Helena!$F$25*10^3)/Helena!$B$8</f>
        <v>0</v>
      </c>
      <c r="Q184" s="5">
        <f>(Duluth!$F$25*10^3)/Duluth!$B$8</f>
        <v>0</v>
      </c>
      <c r="R184" s="5">
        <f>(Fairbanks!$F$25*10^3)/Fairbanks!$B$8</f>
        <v>0</v>
      </c>
    </row>
    <row r="185" spans="1:18">
      <c r="A185" s="11"/>
      <c r="B185" s="16" t="s">
        <v>94</v>
      </c>
      <c r="C185" s="5">
        <f>(Miami!$F$26*10^3)/Miami!$B$8</f>
        <v>0</v>
      </c>
      <c r="D185" s="5">
        <f>(Houston!$F$26*10^3)/Houston!$B$8</f>
        <v>0</v>
      </c>
      <c r="E185" s="5">
        <f>(Phoenix!$F$26*10^3)/Phoenix!$B$8</f>
        <v>0</v>
      </c>
      <c r="F185" s="5">
        <f>(Atlanta!$F$26*10^3)/Atlanta!$B$8</f>
        <v>0</v>
      </c>
      <c r="G185" s="5">
        <f>(LosAngeles!$F$26*10^3)/LosAngeles!$B$8</f>
        <v>0</v>
      </c>
      <c r="H185" s="5">
        <f>(LasVegas!$F$26*10^3)/LasVegas!$B$8</f>
        <v>0</v>
      </c>
      <c r="I185" s="5">
        <f>(SanFrancisco!$F$26*10^3)/SanFrancisco!$B$8</f>
        <v>0</v>
      </c>
      <c r="J185" s="5">
        <f>(Baltimore!$F$26*10^3)/Baltimore!$B$8</f>
        <v>0</v>
      </c>
      <c r="K185" s="5">
        <f>(Albuquerque!$F$26*10^3)/Albuquerque!$B$8</f>
        <v>0</v>
      </c>
      <c r="L185" s="5">
        <f>(Seattle!$F$26*10^3)/Seattle!$B$8</f>
        <v>0</v>
      </c>
      <c r="M185" s="5">
        <f>(Chicago!$F$26*10^3)/Chicago!$B$8</f>
        <v>0</v>
      </c>
      <c r="N185" s="5">
        <f>(Boulder!$F$26*10^3)/Boulder!$B$8</f>
        <v>0</v>
      </c>
      <c r="O185" s="5">
        <f>(Minneapolis!$F$26*10^3)/Minneapolis!$B$8</f>
        <v>0</v>
      </c>
      <c r="P185" s="5">
        <f>(Helena!$F$26*10^3)/Helena!$B$8</f>
        <v>0</v>
      </c>
      <c r="Q185" s="5">
        <f>(Duluth!$F$26*10^3)/Duluth!$B$8</f>
        <v>0</v>
      </c>
      <c r="R185" s="5">
        <f>(Fairbanks!$F$26*10^3)/Fairbanks!$B$8</f>
        <v>0</v>
      </c>
    </row>
    <row r="186" spans="1:18">
      <c r="A186" s="11"/>
      <c r="B186" s="16" t="s">
        <v>95</v>
      </c>
      <c r="C186" s="5">
        <f>(Miami!$F$28*10^3)/Miami!$B$8</f>
        <v>0</v>
      </c>
      <c r="D186" s="5">
        <f>(Houston!$F$28*10^3)/Houston!$B$8</f>
        <v>0</v>
      </c>
      <c r="E186" s="5">
        <f>(Phoenix!$F$28*10^3)/Phoenix!$B$8</f>
        <v>0</v>
      </c>
      <c r="F186" s="5">
        <f>(Atlanta!$F$28*10^3)/Atlanta!$B$8</f>
        <v>0</v>
      </c>
      <c r="G186" s="5">
        <f>(LosAngeles!$F$28*10^3)/LosAngeles!$B$8</f>
        <v>0</v>
      </c>
      <c r="H186" s="5">
        <f>(LasVegas!$F$28*10^3)/LasVegas!$B$8</f>
        <v>0</v>
      </c>
      <c r="I186" s="5">
        <f>(SanFrancisco!$F$28*10^3)/SanFrancisco!$B$8</f>
        <v>0</v>
      </c>
      <c r="J186" s="5">
        <f>(Baltimore!$F$28*10^3)/Baltimore!$B$8</f>
        <v>0</v>
      </c>
      <c r="K186" s="5">
        <f>(Albuquerque!$F$28*10^3)/Albuquerque!$B$8</f>
        <v>0</v>
      </c>
      <c r="L186" s="5">
        <f>(Seattle!$F$28*10^3)/Seattle!$B$8</f>
        <v>0</v>
      </c>
      <c r="M186" s="5">
        <f>(Chicago!$F$28*10^3)/Chicago!$B$8</f>
        <v>0</v>
      </c>
      <c r="N186" s="5">
        <f>(Boulder!$F$28*10^3)/Boulder!$B$8</f>
        <v>0</v>
      </c>
      <c r="O186" s="5">
        <f>(Minneapolis!$F$28*10^3)/Minneapolis!$B$8</f>
        <v>0</v>
      </c>
      <c r="P186" s="5">
        <f>(Helena!$F$28*10^3)/Helena!$B$8</f>
        <v>0</v>
      </c>
      <c r="Q186" s="5">
        <f>(Duluth!$F$28*10^3)/Duluth!$B$8</f>
        <v>0</v>
      </c>
      <c r="R186" s="5">
        <f>(Fairbanks!$F$28*10^3)/Fairbanks!$B$8</f>
        <v>0</v>
      </c>
    </row>
    <row r="187" spans="1:18">
      <c r="A187" s="11"/>
      <c r="B187" s="14" t="s">
        <v>220</v>
      </c>
      <c r="C187" s="5">
        <f>(Miami!$B$2*10^3)/Miami!$B$8</f>
        <v>1205.7880580957503</v>
      </c>
      <c r="D187" s="5">
        <f>(Houston!$B$2*10^3)/Houston!$B$8</f>
        <v>1142.1086605701989</v>
      </c>
      <c r="E187" s="5">
        <f>(Phoenix!$B$2*10^3)/Phoenix!$B$8</f>
        <v>1179.2253899946209</v>
      </c>
      <c r="F187" s="5">
        <f>(Atlanta!$B$2*10^3)/Atlanta!$B$8</f>
        <v>1091.1027434104358</v>
      </c>
      <c r="G187" s="5">
        <f>(LosAngeles!$B$2*10^3)/LosAngeles!$B$8</f>
        <v>1111.2426035502961</v>
      </c>
      <c r="H187" s="5">
        <f>(LasVegas!$B$2*10^3)/LasVegas!$B$8</f>
        <v>1130.1452393760087</v>
      </c>
      <c r="I187" s="5">
        <f>(SanFrancisco!$B$2*10^3)/SanFrancisco!$B$8</f>
        <v>998.68746637977404</v>
      </c>
      <c r="J187" s="5">
        <f>(Baltimore!$B$2*10^3)/Baltimore!$B$8</f>
        <v>1072.2431414739108</v>
      </c>
      <c r="K187" s="5">
        <f>(Albuquerque!$B$2*10^3)/Albuquerque!$B$8</f>
        <v>1093.4373318988703</v>
      </c>
      <c r="L187" s="5">
        <f>(Seattle!$B$2*10^3)/Seattle!$B$8</f>
        <v>994.24421732114035</v>
      </c>
      <c r="M187" s="5">
        <f>(Chicago!$B$2*10^3)/Chicago!$B$8</f>
        <v>1065.3577192038731</v>
      </c>
      <c r="N187" s="5">
        <f>(Boulder!$B$2*10^3)/Boulder!$B$8</f>
        <v>1063.883808499193</v>
      </c>
      <c r="O187" s="5">
        <f>(Minneapolis!$B$2*10^3)/Minneapolis!$B$8</f>
        <v>1085.6374394835934</v>
      </c>
      <c r="P187" s="5">
        <f>(Helena!$B$2*10^3)/Helena!$B$8</f>
        <v>1043.0446476600323</v>
      </c>
      <c r="Q187" s="5">
        <f>(Duluth!$B$2*10^3)/Duluth!$B$8</f>
        <v>1050.8552985476063</v>
      </c>
      <c r="R187" s="5">
        <f>(Fairbanks!$B$2*10^3)/Fairbanks!$B$8</f>
        <v>1121.7643894566972</v>
      </c>
    </row>
    <row r="188" spans="1:18">
      <c r="A188" s="78" t="s">
        <v>305</v>
      </c>
      <c r="B188" s="79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1:18">
      <c r="A189" s="68"/>
      <c r="B189" s="78" t="s">
        <v>304</v>
      </c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</row>
    <row r="190" spans="1:18">
      <c r="A190" s="68"/>
      <c r="B190" s="70" t="s">
        <v>302</v>
      </c>
      <c r="C190" s="76">
        <f>Miami!$C106*10^(-3)</f>
        <v>69.993379000000004</v>
      </c>
      <c r="D190" s="76">
        <f>Houston!$C106*10^(-3)</f>
        <v>68.042494000000005</v>
      </c>
      <c r="E190" s="76">
        <f>Phoenix!$C106*10^(-3)</f>
        <v>65.747320999999999</v>
      </c>
      <c r="F190" s="76">
        <f>Atlanta!$C106*10^(-3)</f>
        <v>63.450267000000004</v>
      </c>
      <c r="G190" s="76">
        <f>LosAngeles!$C106*10^(-3)</f>
        <v>66.431877</v>
      </c>
      <c r="H190" s="76">
        <f>LasVegas!$C106*10^(-3)</f>
        <v>60.829845000000006</v>
      </c>
      <c r="I190" s="76">
        <f>SanFrancisco!$C106*10^(-3)</f>
        <v>55.737112000000003</v>
      </c>
      <c r="J190" s="76">
        <f>Baltimore!$C106*10^(-3)</f>
        <v>60.231962000000003</v>
      </c>
      <c r="K190" s="76">
        <f>Albuquerque!$C106*10^(-3)</f>
        <v>58.294222000000005</v>
      </c>
      <c r="L190" s="76">
        <f>Seattle!$C106*10^(-3)</f>
        <v>54.850809000000005</v>
      </c>
      <c r="M190" s="76">
        <f>Chicago!$C106*10^(-3)</f>
        <v>56.794606000000002</v>
      </c>
      <c r="N190" s="76">
        <f>Boulder!$C106*10^(-3)</f>
        <v>59.340527000000002</v>
      </c>
      <c r="O190" s="76">
        <f>Minneapolis!$C106*10^(-3)</f>
        <v>56.033818000000004</v>
      </c>
      <c r="P190" s="76">
        <f>Helena!$C106*10^(-3)</f>
        <v>58.290942999999999</v>
      </c>
      <c r="Q190" s="76">
        <f>Duluth!$C106*10^(-3)</f>
        <v>56.515125999999995</v>
      </c>
      <c r="R190" s="76">
        <f>Fairbanks!$C106*10^(-3)</f>
        <v>55.141914</v>
      </c>
    </row>
    <row r="191" spans="1:18">
      <c r="A191" s="68"/>
      <c r="B191" s="70" t="s">
        <v>301</v>
      </c>
      <c r="C191" s="76">
        <f>Miami!$C107*10^(-3)</f>
        <v>71.066778000000014</v>
      </c>
      <c r="D191" s="76">
        <f>Houston!$C107*10^(-3)</f>
        <v>68.953210000000013</v>
      </c>
      <c r="E191" s="76">
        <f>Phoenix!$C107*10^(-3)</f>
        <v>67.722369</v>
      </c>
      <c r="F191" s="76">
        <f>Atlanta!$C107*10^(-3)</f>
        <v>63.210845999999997</v>
      </c>
      <c r="G191" s="76">
        <f>LosAngeles!$C107*10^(-3)</f>
        <v>64.858726000000004</v>
      </c>
      <c r="H191" s="76">
        <f>LasVegas!$C107*10^(-3)</f>
        <v>63.313082999999999</v>
      </c>
      <c r="I191" s="76">
        <f>SanFrancisco!$C107*10^(-3)</f>
        <v>63.900756000000001</v>
      </c>
      <c r="J191" s="76">
        <f>Baltimore!$C107*10^(-3)</f>
        <v>60.820292000000002</v>
      </c>
      <c r="K191" s="76">
        <f>Albuquerque!$C107*10^(-3)</f>
        <v>63.936349</v>
      </c>
      <c r="L191" s="76">
        <f>Seattle!$C107*10^(-3)</f>
        <v>56.518408000000001</v>
      </c>
      <c r="M191" s="76">
        <f>Chicago!$C107*10^(-3)</f>
        <v>57.868466999999995</v>
      </c>
      <c r="N191" s="76">
        <f>Boulder!$C107*10^(-3)</f>
        <v>57.842072000000002</v>
      </c>
      <c r="O191" s="76">
        <f>Minneapolis!$C107*10^(-3)</f>
        <v>57.573815000000003</v>
      </c>
      <c r="P191" s="76">
        <f>Helena!$C107*10^(-3)</f>
        <v>58.203569000000002</v>
      </c>
      <c r="Q191" s="76">
        <f>Duluth!$C107*10^(-3)</f>
        <v>57.228760000000001</v>
      </c>
      <c r="R191" s="76">
        <f>Fairbanks!$C107*10^(-3)</f>
        <v>55.563566000000002</v>
      </c>
    </row>
    <row r="192" spans="1:18">
      <c r="A192" s="68"/>
      <c r="B192" s="70" t="s">
        <v>300</v>
      </c>
      <c r="C192" s="76">
        <f>Miami!$C108*10^(-3)</f>
        <v>71.580524999999994</v>
      </c>
      <c r="D192" s="76">
        <f>Houston!$C108*10^(-3)</f>
        <v>68.204515000000001</v>
      </c>
      <c r="E192" s="76">
        <f>Phoenix!$C108*10^(-3)</f>
        <v>72.258433999999994</v>
      </c>
      <c r="F192" s="76">
        <f>Atlanta!$C108*10^(-3)</f>
        <v>66.363765999999998</v>
      </c>
      <c r="G192" s="76">
        <f>LosAngeles!$C108*10^(-3)</f>
        <v>65.798763000000008</v>
      </c>
      <c r="H192" s="76">
        <f>LasVegas!$C108*10^(-3)</f>
        <v>66.808931999999999</v>
      </c>
      <c r="I192" s="76">
        <f>SanFrancisco!$C108*10^(-3)</f>
        <v>58.923380999999999</v>
      </c>
      <c r="J192" s="76">
        <f>Baltimore!$C108*10^(-3)</f>
        <v>66.100454999999997</v>
      </c>
      <c r="K192" s="76">
        <f>Albuquerque!$C108*10^(-3)</f>
        <v>64.710612999999995</v>
      </c>
      <c r="L192" s="76">
        <f>Seattle!$C108*10^(-3)</f>
        <v>61.414563999999999</v>
      </c>
      <c r="M192" s="76">
        <f>Chicago!$C108*10^(-3)</f>
        <v>63.751716000000002</v>
      </c>
      <c r="N192" s="76">
        <f>Boulder!$C108*10^(-3)</f>
        <v>65.351936999999992</v>
      </c>
      <c r="O192" s="76">
        <f>Minneapolis!$C108*10^(-3)</f>
        <v>59.289832000000004</v>
      </c>
      <c r="P192" s="76">
        <f>Helena!$C108*10^(-3)</f>
        <v>62.714883999999998</v>
      </c>
      <c r="Q192" s="76">
        <f>Duluth!$C108*10^(-3)</f>
        <v>58.287469999999999</v>
      </c>
      <c r="R192" s="76">
        <f>Fairbanks!$C108*10^(-3)</f>
        <v>56.700548000000005</v>
      </c>
    </row>
    <row r="193" spans="1:18">
      <c r="A193" s="68"/>
      <c r="B193" s="70" t="s">
        <v>299</v>
      </c>
      <c r="C193" s="76">
        <f>Miami!$C109*10^(-3)</f>
        <v>72.535062999999994</v>
      </c>
      <c r="D193" s="76">
        <f>Houston!$C109*10^(-3)</f>
        <v>70.83569</v>
      </c>
      <c r="E193" s="76">
        <f>Phoenix!$C109*10^(-3)</f>
        <v>72.966134999999994</v>
      </c>
      <c r="F193" s="76">
        <f>Atlanta!$C109*10^(-3)</f>
        <v>68.991421000000003</v>
      </c>
      <c r="G193" s="76">
        <f>LosAngeles!$C109*10^(-3)</f>
        <v>67.833252999999999</v>
      </c>
      <c r="H193" s="76">
        <f>LasVegas!$C109*10^(-3)</f>
        <v>72.462894000000006</v>
      </c>
      <c r="I193" s="76">
        <f>SanFrancisco!$C109*10^(-3)</f>
        <v>64.224508</v>
      </c>
      <c r="J193" s="76">
        <f>Baltimore!$C109*10^(-3)</f>
        <v>67.093245999999994</v>
      </c>
      <c r="K193" s="76">
        <f>Albuquerque!$C109*10^(-3)</f>
        <v>69.389067999999995</v>
      </c>
      <c r="L193" s="76">
        <f>Seattle!$C109*10^(-3)</f>
        <v>59.500587000000003</v>
      </c>
      <c r="M193" s="76">
        <f>Chicago!$C109*10^(-3)</f>
        <v>64.271090999999998</v>
      </c>
      <c r="N193" s="76">
        <f>Boulder!$C109*10^(-3)</f>
        <v>67.334108999999998</v>
      </c>
      <c r="O193" s="76">
        <f>Minneapolis!$C109*10^(-3)</f>
        <v>63.123182999999997</v>
      </c>
      <c r="P193" s="76">
        <f>Helena!$C109*10^(-3)</f>
        <v>61.023883000000005</v>
      </c>
      <c r="Q193" s="76">
        <f>Duluth!$C109*10^(-3)</f>
        <v>59.907262000000003</v>
      </c>
      <c r="R193" s="76">
        <f>Fairbanks!$C109*10^(-3)</f>
        <v>58.281050000000008</v>
      </c>
    </row>
    <row r="194" spans="1:18">
      <c r="A194" s="68"/>
      <c r="B194" s="70" t="s">
        <v>282</v>
      </c>
      <c r="C194" s="76">
        <f>Miami!$C110*10^(-3)</f>
        <v>75.102926000000011</v>
      </c>
      <c r="D194" s="76">
        <f>Houston!$C110*10^(-3)</f>
        <v>75.537542000000002</v>
      </c>
      <c r="E194" s="76">
        <f>Phoenix!$C110*10^(-3)</f>
        <v>76.637481000000008</v>
      </c>
      <c r="F194" s="76">
        <f>Atlanta!$C110*10^(-3)</f>
        <v>71.739501000000004</v>
      </c>
      <c r="G194" s="76">
        <f>LosAngeles!$C110*10^(-3)</f>
        <v>70.306542000000007</v>
      </c>
      <c r="H194" s="76">
        <f>LasVegas!$C110*10^(-3)</f>
        <v>74.948605000000001</v>
      </c>
      <c r="I194" s="76">
        <f>SanFrancisco!$C110*10^(-3)</f>
        <v>66.255972</v>
      </c>
      <c r="J194" s="76">
        <f>Baltimore!$C110*10^(-3)</f>
        <v>69.898301000000004</v>
      </c>
      <c r="K194" s="76">
        <f>Albuquerque!$C110*10^(-3)</f>
        <v>71.940107999999995</v>
      </c>
      <c r="L194" s="76">
        <f>Seattle!$C110*10^(-3)</f>
        <v>67.009861000000001</v>
      </c>
      <c r="M194" s="76">
        <f>Chicago!$C110*10^(-3)</f>
        <v>70.619094000000004</v>
      </c>
      <c r="N194" s="76">
        <f>Boulder!$C110*10^(-3)</f>
        <v>69.077269999999999</v>
      </c>
      <c r="O194" s="76">
        <f>Minneapolis!$C110*10^(-3)</f>
        <v>70.377823000000006</v>
      </c>
      <c r="P194" s="76">
        <f>Helena!$C110*10^(-3)</f>
        <v>66.901503000000005</v>
      </c>
      <c r="Q194" s="76">
        <f>Duluth!$C110*10^(-3)</f>
        <v>65.173446999999996</v>
      </c>
      <c r="R194" s="76">
        <f>Fairbanks!$C110*10^(-3)</f>
        <v>62.831737000000004</v>
      </c>
    </row>
    <row r="195" spans="1:18">
      <c r="A195" s="68"/>
      <c r="B195" s="70" t="s">
        <v>298</v>
      </c>
      <c r="C195" s="76">
        <f>Miami!$C111*10^(-3)</f>
        <v>76.505992000000006</v>
      </c>
      <c r="D195" s="76">
        <f>Houston!$C111*10^(-3)</f>
        <v>76.116452999999993</v>
      </c>
      <c r="E195" s="76">
        <f>Phoenix!$C111*10^(-3)</f>
        <v>85.228487999999999</v>
      </c>
      <c r="F195" s="76">
        <f>Atlanta!$C111*10^(-3)</f>
        <v>74.128147999999996</v>
      </c>
      <c r="G195" s="76">
        <f>LosAngeles!$C111*10^(-3)</f>
        <v>69.979889</v>
      </c>
      <c r="H195" s="76">
        <f>LasVegas!$C111*10^(-3)</f>
        <v>83.07100100000001</v>
      </c>
      <c r="I195" s="76">
        <f>SanFrancisco!$C111*10^(-3)</f>
        <v>66.558743000000007</v>
      </c>
      <c r="J195" s="76">
        <f>Baltimore!$C111*10^(-3)</f>
        <v>76.652574999999999</v>
      </c>
      <c r="K195" s="76">
        <f>Albuquerque!$C111*10^(-3)</f>
        <v>75.558960999999996</v>
      </c>
      <c r="L195" s="76">
        <f>Seattle!$C111*10^(-3)</f>
        <v>68.335445000000007</v>
      </c>
      <c r="M195" s="76">
        <f>Chicago!$C111*10^(-3)</f>
        <v>74.715903000000012</v>
      </c>
      <c r="N195" s="76">
        <f>Boulder!$C111*10^(-3)</f>
        <v>72.660994000000002</v>
      </c>
      <c r="O195" s="76">
        <f>Minneapolis!$C111*10^(-3)</f>
        <v>74.566294999999997</v>
      </c>
      <c r="P195" s="76">
        <f>Helena!$C111*10^(-3)</f>
        <v>73.775055999999992</v>
      </c>
      <c r="Q195" s="76">
        <f>Duluth!$C111*10^(-3)</f>
        <v>70.864641000000006</v>
      </c>
      <c r="R195" s="76">
        <f>Fairbanks!$C111*10^(-3)</f>
        <v>67.332293000000007</v>
      </c>
    </row>
    <row r="196" spans="1:18">
      <c r="A196" s="68"/>
      <c r="B196" s="70" t="s">
        <v>297</v>
      </c>
      <c r="C196" s="76">
        <f>Miami!$C112*10^(-3)</f>
        <v>75.465729999999994</v>
      </c>
      <c r="D196" s="76">
        <f>Houston!$C112*10^(-3)</f>
        <v>76.922065000000003</v>
      </c>
      <c r="E196" s="76">
        <f>Phoenix!$C112*10^(-3)</f>
        <v>84.010072000000008</v>
      </c>
      <c r="F196" s="76">
        <f>Atlanta!$C112*10^(-3)</f>
        <v>77.226038000000003</v>
      </c>
      <c r="G196" s="76">
        <f>LosAngeles!$C112*10^(-3)</f>
        <v>72.149763000000007</v>
      </c>
      <c r="H196" s="76">
        <f>LasVegas!$C112*10^(-3)</f>
        <v>80.982416999999998</v>
      </c>
      <c r="I196" s="76">
        <f>SanFrancisco!$C112*10^(-3)</f>
        <v>68.655414999999991</v>
      </c>
      <c r="J196" s="76">
        <f>Baltimore!$C112*10^(-3)</f>
        <v>77.809483999999998</v>
      </c>
      <c r="K196" s="76">
        <f>Albuquerque!$C112*10^(-3)</f>
        <v>76.645561000000001</v>
      </c>
      <c r="L196" s="76">
        <f>Seattle!$C112*10^(-3)</f>
        <v>70.520569000000009</v>
      </c>
      <c r="M196" s="76">
        <f>Chicago!$C112*10^(-3)</f>
        <v>75.840720000000005</v>
      </c>
      <c r="N196" s="76">
        <f>Boulder!$C112*10^(-3)</f>
        <v>74.915011000000007</v>
      </c>
      <c r="O196" s="76">
        <f>Minneapolis!$C112*10^(-3)</f>
        <v>74.248367999999999</v>
      </c>
      <c r="P196" s="76">
        <f>Helena!$C112*10^(-3)</f>
        <v>73.251872000000006</v>
      </c>
      <c r="Q196" s="76">
        <f>Duluth!$C112*10^(-3)</f>
        <v>73.693785000000005</v>
      </c>
      <c r="R196" s="76">
        <f>Fairbanks!$C112*10^(-3)</f>
        <v>67.277462</v>
      </c>
    </row>
    <row r="197" spans="1:18">
      <c r="A197" s="68"/>
      <c r="B197" s="70" t="s">
        <v>296</v>
      </c>
      <c r="C197" s="76">
        <f>Miami!$C113*10^(-3)</f>
        <v>76.627982000000003</v>
      </c>
      <c r="D197" s="76">
        <f>Houston!$C113*10^(-3)</f>
        <v>77.419676999999993</v>
      </c>
      <c r="E197" s="76">
        <f>Phoenix!$C113*10^(-3)</f>
        <v>84.177339000000003</v>
      </c>
      <c r="F197" s="76">
        <f>Atlanta!$C113*10^(-3)</f>
        <v>75.069157000000004</v>
      </c>
      <c r="G197" s="76">
        <f>LosAngeles!$C113*10^(-3)</f>
        <v>76.06509299999999</v>
      </c>
      <c r="H197" s="76">
        <f>LasVegas!$C113*10^(-3)</f>
        <v>80.299224000000009</v>
      </c>
      <c r="I197" s="76">
        <f>SanFrancisco!$C113*10^(-3)</f>
        <v>67.722474000000005</v>
      </c>
      <c r="J197" s="76">
        <f>Baltimore!$C113*10^(-3)</f>
        <v>78.258302999999998</v>
      </c>
      <c r="K197" s="76">
        <f>Albuquerque!$C113*10^(-3)</f>
        <v>76.898797999999999</v>
      </c>
      <c r="L197" s="76">
        <f>Seattle!$C113*10^(-3)</f>
        <v>69.588619000000008</v>
      </c>
      <c r="M197" s="76">
        <f>Chicago!$C113*10^(-3)</f>
        <v>74.931010000000001</v>
      </c>
      <c r="N197" s="76">
        <f>Boulder!$C113*10^(-3)</f>
        <v>75.382415999999992</v>
      </c>
      <c r="O197" s="76">
        <f>Minneapolis!$C113*10^(-3)</f>
        <v>74.39612600000001</v>
      </c>
      <c r="P197" s="76">
        <f>Helena!$C113*10^(-3)</f>
        <v>71.541724000000002</v>
      </c>
      <c r="Q197" s="76">
        <f>Duluth!$C113*10^(-3)</f>
        <v>71.198669999999993</v>
      </c>
      <c r="R197" s="76">
        <f>Fairbanks!$C113*10^(-3)</f>
        <v>67.212437999999992</v>
      </c>
    </row>
    <row r="198" spans="1:18">
      <c r="A198" s="68"/>
      <c r="B198" s="70" t="s">
        <v>295</v>
      </c>
      <c r="C198" s="76">
        <f>Miami!$C114*10^(-3)</f>
        <v>75.237492000000003</v>
      </c>
      <c r="D198" s="76">
        <f>Houston!$C114*10^(-3)</f>
        <v>76.103729999999999</v>
      </c>
      <c r="E198" s="76">
        <f>Phoenix!$C114*10^(-3)</f>
        <v>80.113686000000001</v>
      </c>
      <c r="F198" s="76">
        <f>Atlanta!$C114*10^(-3)</f>
        <v>72.588910999999996</v>
      </c>
      <c r="G198" s="76">
        <f>LosAngeles!$C114*10^(-3)</f>
        <v>72.522084000000007</v>
      </c>
      <c r="H198" s="76">
        <f>LasVegas!$C114*10^(-3)</f>
        <v>79.317517000000009</v>
      </c>
      <c r="I198" s="76">
        <f>SanFrancisco!$C114*10^(-3)</f>
        <v>71.952209000000011</v>
      </c>
      <c r="J198" s="76">
        <f>Baltimore!$C114*10^(-3)</f>
        <v>73.76541499999999</v>
      </c>
      <c r="K198" s="76">
        <f>Albuquerque!$C114*10^(-3)</f>
        <v>75.049085000000005</v>
      </c>
      <c r="L198" s="76">
        <f>Seattle!$C114*10^(-3)</f>
        <v>69.929774999999992</v>
      </c>
      <c r="M198" s="76">
        <f>Chicago!$C114*10^(-3)</f>
        <v>73.80774000000001</v>
      </c>
      <c r="N198" s="76">
        <f>Boulder!$C114*10^(-3)</f>
        <v>71.393562000000003</v>
      </c>
      <c r="O198" s="76">
        <f>Minneapolis!$C114*10^(-3)</f>
        <v>71.134719000000004</v>
      </c>
      <c r="P198" s="76">
        <f>Helena!$C114*10^(-3)</f>
        <v>68.983028000000004</v>
      </c>
      <c r="Q198" s="76">
        <f>Duluth!$C114*10^(-3)</f>
        <v>71.431635</v>
      </c>
      <c r="R198" s="76">
        <f>Fairbanks!$C114*10^(-3)</f>
        <v>58.768845999999996</v>
      </c>
    </row>
    <row r="199" spans="1:18">
      <c r="A199" s="68"/>
      <c r="B199" s="70" t="s">
        <v>294</v>
      </c>
      <c r="C199" s="76">
        <f>Miami!$C115*10^(-3)</f>
        <v>74.597947000000005</v>
      </c>
      <c r="D199" s="76">
        <f>Houston!$C115*10^(-3)</f>
        <v>72.508918000000008</v>
      </c>
      <c r="E199" s="76">
        <f>Phoenix!$C115*10^(-3)</f>
        <v>74.726967000000002</v>
      </c>
      <c r="F199" s="76">
        <f>Atlanta!$C115*10^(-3)</f>
        <v>68.300803999999999</v>
      </c>
      <c r="G199" s="76">
        <f>LosAngeles!$C115*10^(-3)</f>
        <v>69.088176000000004</v>
      </c>
      <c r="H199" s="76">
        <f>LasVegas!$C115*10^(-3)</f>
        <v>72.683633</v>
      </c>
      <c r="I199" s="76">
        <f>SanFrancisco!$C115*10^(-3)</f>
        <v>65.862532000000002</v>
      </c>
      <c r="J199" s="76">
        <f>Baltimore!$C115*10^(-3)</f>
        <v>69.639435000000006</v>
      </c>
      <c r="K199" s="76">
        <f>Albuquerque!$C115*10^(-3)</f>
        <v>69.521028999999999</v>
      </c>
      <c r="L199" s="76">
        <f>Seattle!$C115*10^(-3)</f>
        <v>62.983043000000002</v>
      </c>
      <c r="M199" s="76">
        <f>Chicago!$C115*10^(-3)</f>
        <v>68.87833599999999</v>
      </c>
      <c r="N199" s="76">
        <f>Boulder!$C115*10^(-3)</f>
        <v>69.661233999999993</v>
      </c>
      <c r="O199" s="76">
        <f>Minneapolis!$C115*10^(-3)</f>
        <v>65.094583</v>
      </c>
      <c r="P199" s="76">
        <f>Helena!$C115*10^(-3)</f>
        <v>65.692691999999994</v>
      </c>
      <c r="Q199" s="76">
        <f>Duluth!$C115*10^(-3)</f>
        <v>60.850046999999996</v>
      </c>
      <c r="R199" s="76">
        <f>Fairbanks!$C115*10^(-3)</f>
        <v>58.062725</v>
      </c>
    </row>
    <row r="200" spans="1:18">
      <c r="A200" s="68"/>
      <c r="B200" s="70" t="s">
        <v>293</v>
      </c>
      <c r="C200" s="76">
        <f>Miami!$C116*10^(-3)</f>
        <v>72.079232999999988</v>
      </c>
      <c r="D200" s="76">
        <f>Houston!$C116*10^(-3)</f>
        <v>69.399513000000013</v>
      </c>
      <c r="E200" s="76">
        <f>Phoenix!$C116*10^(-3)</f>
        <v>69.885260000000002</v>
      </c>
      <c r="F200" s="76">
        <f>Atlanta!$C116*10^(-3)</f>
        <v>65.399725000000004</v>
      </c>
      <c r="G200" s="76">
        <f>LosAngeles!$C116*10^(-3)</f>
        <v>66.060441999999995</v>
      </c>
      <c r="H200" s="76">
        <f>LasVegas!$C116*10^(-3)</f>
        <v>64.168464</v>
      </c>
      <c r="I200" s="76">
        <f>SanFrancisco!$C116*10^(-3)</f>
        <v>58.571941000000002</v>
      </c>
      <c r="J200" s="76">
        <f>Baltimore!$C116*10^(-3)</f>
        <v>67.104873000000012</v>
      </c>
      <c r="K200" s="76">
        <f>Albuquerque!$C116*10^(-3)</f>
        <v>62.329039999999999</v>
      </c>
      <c r="L200" s="76">
        <f>Seattle!$C116*10^(-3)</f>
        <v>55.391086999999999</v>
      </c>
      <c r="M200" s="76">
        <f>Chicago!$C116*10^(-3)</f>
        <v>69.696634000000003</v>
      </c>
      <c r="N200" s="76">
        <f>Boulder!$C116*10^(-3)</f>
        <v>62.950158000000002</v>
      </c>
      <c r="O200" s="76">
        <f>Minneapolis!$C116*10^(-3)</f>
        <v>60.941163000000003</v>
      </c>
      <c r="P200" s="76">
        <f>Helena!$C116*10^(-3)</f>
        <v>57.935951000000003</v>
      </c>
      <c r="Q200" s="76">
        <f>Duluth!$C116*10^(-3)</f>
        <v>56.740575</v>
      </c>
      <c r="R200" s="76">
        <f>Fairbanks!$C116*10^(-3)</f>
        <v>55.683091000000005</v>
      </c>
    </row>
    <row r="201" spans="1:18">
      <c r="A201" s="68"/>
      <c r="B201" s="70" t="s">
        <v>292</v>
      </c>
      <c r="C201" s="76">
        <f>Miami!$C117*10^(-3)</f>
        <v>70.080423999999994</v>
      </c>
      <c r="D201" s="76">
        <f>Houston!$C117*10^(-3)</f>
        <v>68.379863999999998</v>
      </c>
      <c r="E201" s="76">
        <f>Phoenix!$C117*10^(-3)</f>
        <v>64.620211999999995</v>
      </c>
      <c r="F201" s="76">
        <f>Atlanta!$C117*10^(-3)</f>
        <v>62.872728000000002</v>
      </c>
      <c r="G201" s="76">
        <f>LosAngeles!$C117*10^(-3)</f>
        <v>66.312516000000002</v>
      </c>
      <c r="H201" s="76">
        <f>LasVegas!$C117*10^(-3)</f>
        <v>63.510775000000002</v>
      </c>
      <c r="I201" s="76">
        <f>SanFrancisco!$C117*10^(-3)</f>
        <v>57.253726999999998</v>
      </c>
      <c r="J201" s="76">
        <f>Baltimore!$C117*10^(-3)</f>
        <v>59.502893</v>
      </c>
      <c r="K201" s="76">
        <f>Albuquerque!$C117*10^(-3)</f>
        <v>57.598375999999995</v>
      </c>
      <c r="L201" s="76">
        <f>Seattle!$C117*10^(-3)</f>
        <v>55.708822999999995</v>
      </c>
      <c r="M201" s="76">
        <f>Chicago!$C117*10^(-3)</f>
        <v>56.996474999999997</v>
      </c>
      <c r="N201" s="76">
        <f>Boulder!$C117*10^(-3)</f>
        <v>59.100344</v>
      </c>
      <c r="O201" s="76">
        <f>Minneapolis!$C117*10^(-3)</f>
        <v>56.038921000000002</v>
      </c>
      <c r="P201" s="76">
        <f>Helena!$C117*10^(-3)</f>
        <v>57.159731000000001</v>
      </c>
      <c r="Q201" s="76">
        <f>Duluth!$C117*10^(-3)</f>
        <v>56.638112999999997</v>
      </c>
      <c r="R201" s="76">
        <f>Fairbanks!$C117*10^(-3)</f>
        <v>54.876570000000001</v>
      </c>
    </row>
    <row r="202" spans="1:18">
      <c r="A202" s="68"/>
      <c r="B202" s="67" t="s">
        <v>303</v>
      </c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</row>
    <row r="203" spans="1:18">
      <c r="A203" s="68"/>
      <c r="B203" s="70" t="s">
        <v>302</v>
      </c>
      <c r="C203" s="76" t="str">
        <f>Miami!$D106</f>
        <v>06-JAN-13:00</v>
      </c>
      <c r="D203" s="76" t="str">
        <f>Houston!$D106</f>
        <v>03-JAN-14:30</v>
      </c>
      <c r="E203" s="76" t="str">
        <f>Phoenix!$D106</f>
        <v>26-JAN-15:00</v>
      </c>
      <c r="F203" s="76" t="str">
        <f>Atlanta!$D106</f>
        <v>23-JAN-15:00</v>
      </c>
      <c r="G203" s="76" t="str">
        <f>LosAngeles!$D106</f>
        <v>26-JAN-13:00</v>
      </c>
      <c r="H203" s="76" t="str">
        <f>LasVegas!$D106</f>
        <v>18-JAN-14:00</v>
      </c>
      <c r="I203" s="76" t="str">
        <f>SanFrancisco!$D106</f>
        <v>27-JAN-15:39</v>
      </c>
      <c r="J203" s="76" t="str">
        <f>Baltimore!$D106</f>
        <v>05-JAN-15:09</v>
      </c>
      <c r="K203" s="76" t="str">
        <f>Albuquerque!$D106</f>
        <v>26-JAN-15:00</v>
      </c>
      <c r="L203" s="76" t="str">
        <f>Seattle!$D106</f>
        <v>31-JAN-09:50</v>
      </c>
      <c r="M203" s="76" t="str">
        <f>Chicago!$D106</f>
        <v>19-JAN-15:00</v>
      </c>
      <c r="N203" s="76" t="str">
        <f>Boulder!$D106</f>
        <v>24-JAN-13:00</v>
      </c>
      <c r="O203" s="76" t="str">
        <f>Minneapolis!$D106</f>
        <v>19-JAN-14:50</v>
      </c>
      <c r="P203" s="76" t="str">
        <f>Helena!$D106</f>
        <v>10-JAN-15:00</v>
      </c>
      <c r="Q203" s="76" t="str">
        <f>Duluth!$D106</f>
        <v>20-JAN-15:30</v>
      </c>
      <c r="R203" s="76" t="str">
        <f>Fairbanks!$D106</f>
        <v>18-JAN-15:20</v>
      </c>
    </row>
    <row r="204" spans="1:18">
      <c r="A204" s="68"/>
      <c r="B204" s="70" t="s">
        <v>301</v>
      </c>
      <c r="C204" s="76" t="str">
        <f>Miami!$D107</f>
        <v>22-FEB-15:00</v>
      </c>
      <c r="D204" s="76" t="str">
        <f>Houston!$D107</f>
        <v>23-FEB-15:30</v>
      </c>
      <c r="E204" s="76" t="str">
        <f>Phoenix!$D107</f>
        <v>28-FEB-15:00</v>
      </c>
      <c r="F204" s="76" t="str">
        <f>Atlanta!$D107</f>
        <v>22-FEB-14:00</v>
      </c>
      <c r="G204" s="76" t="str">
        <f>LosAngeles!$D107</f>
        <v>13-FEB-11:00</v>
      </c>
      <c r="H204" s="76" t="str">
        <f>LasVegas!$D107</f>
        <v>08-FEB-15:00</v>
      </c>
      <c r="I204" s="76" t="str">
        <f>SanFrancisco!$D107</f>
        <v>15-FEB-15:00</v>
      </c>
      <c r="J204" s="76" t="str">
        <f>Baltimore!$D107</f>
        <v>15-FEB-15:00</v>
      </c>
      <c r="K204" s="76" t="str">
        <f>Albuquerque!$D107</f>
        <v>14-FEB-15:00</v>
      </c>
      <c r="L204" s="76" t="str">
        <f>Seattle!$D107</f>
        <v>21-FEB-13:00</v>
      </c>
      <c r="M204" s="76" t="str">
        <f>Chicago!$D107</f>
        <v>22-FEB-15:00</v>
      </c>
      <c r="N204" s="76" t="str">
        <f>Boulder!$D107</f>
        <v>16-FEB-15:09</v>
      </c>
      <c r="O204" s="76" t="str">
        <f>Minneapolis!$D107</f>
        <v>16-FEB-15:00</v>
      </c>
      <c r="P204" s="76" t="str">
        <f>Helena!$D107</f>
        <v>02-FEB-14:00</v>
      </c>
      <c r="Q204" s="76" t="str">
        <f>Duluth!$D107</f>
        <v>17-FEB-15:00</v>
      </c>
      <c r="R204" s="76" t="str">
        <f>Fairbanks!$D107</f>
        <v>28-FEB-11:00</v>
      </c>
    </row>
    <row r="205" spans="1:18">
      <c r="A205" s="68"/>
      <c r="B205" s="67" t="s">
        <v>300</v>
      </c>
      <c r="C205" s="76" t="str">
        <f>Miami!$D108</f>
        <v>13-MAR-14:00</v>
      </c>
      <c r="D205" s="76" t="str">
        <f>Houston!$D108</f>
        <v>28-MAR-14:00</v>
      </c>
      <c r="E205" s="76" t="str">
        <f>Phoenix!$D108</f>
        <v>17-MAR-14:00</v>
      </c>
      <c r="F205" s="76" t="str">
        <f>Atlanta!$D108</f>
        <v>28-MAR-14:00</v>
      </c>
      <c r="G205" s="76" t="str">
        <f>LosAngeles!$D108</f>
        <v>31-MAR-14:50</v>
      </c>
      <c r="H205" s="76" t="str">
        <f>LasVegas!$D108</f>
        <v>31-MAR-14:00</v>
      </c>
      <c r="I205" s="76" t="str">
        <f>SanFrancisco!$D108</f>
        <v>01-MAR-13:09</v>
      </c>
      <c r="J205" s="76" t="str">
        <f>Baltimore!$D108</f>
        <v>09-MAR-15:00</v>
      </c>
      <c r="K205" s="76" t="str">
        <f>Albuquerque!$D108</f>
        <v>02-MAR-14:00</v>
      </c>
      <c r="L205" s="76" t="str">
        <f>Seattle!$D108</f>
        <v>29-MAR-14:00</v>
      </c>
      <c r="M205" s="76" t="str">
        <f>Chicago!$D108</f>
        <v>31-MAR-14:00</v>
      </c>
      <c r="N205" s="76" t="str">
        <f>Boulder!$D108</f>
        <v>30-MAR-14:00</v>
      </c>
      <c r="O205" s="76" t="str">
        <f>Minneapolis!$D108</f>
        <v>23-MAR-14:00</v>
      </c>
      <c r="P205" s="76" t="str">
        <f>Helena!$D108</f>
        <v>30-MAR-14:00</v>
      </c>
      <c r="Q205" s="76" t="str">
        <f>Duluth!$D108</f>
        <v>24-MAR-10:00</v>
      </c>
      <c r="R205" s="76" t="str">
        <f>Fairbanks!$D108</f>
        <v>10-MAR-15:00</v>
      </c>
    </row>
    <row r="206" spans="1:18">
      <c r="A206" s="68"/>
      <c r="B206" s="67" t="s">
        <v>299</v>
      </c>
      <c r="C206" s="76" t="str">
        <f>Miami!$D109</f>
        <v>03-APR-14:39</v>
      </c>
      <c r="D206" s="76" t="str">
        <f>Houston!$D109</f>
        <v>21-APR-14:00</v>
      </c>
      <c r="E206" s="76" t="str">
        <f>Phoenix!$D109</f>
        <v>26-APR-14:00</v>
      </c>
      <c r="F206" s="76" t="str">
        <f>Atlanta!$D109</f>
        <v>14-APR-14:00</v>
      </c>
      <c r="G206" s="76" t="str">
        <f>LosAngeles!$D109</f>
        <v>11-APR-13:00</v>
      </c>
      <c r="H206" s="76" t="str">
        <f>LasVegas!$D109</f>
        <v>21-APR-14:00</v>
      </c>
      <c r="I206" s="76" t="str">
        <f>SanFrancisco!$D109</f>
        <v>13-APR-14:00</v>
      </c>
      <c r="J206" s="76" t="str">
        <f>Baltimore!$D109</f>
        <v>04-APR-14:00</v>
      </c>
      <c r="K206" s="76" t="str">
        <f>Albuquerque!$D109</f>
        <v>21-APR-14:00</v>
      </c>
      <c r="L206" s="76" t="str">
        <f>Seattle!$D109</f>
        <v>14-APR-13:00</v>
      </c>
      <c r="M206" s="76" t="str">
        <f>Chicago!$D109</f>
        <v>07-APR-14:00</v>
      </c>
      <c r="N206" s="76" t="str">
        <f>Boulder!$D109</f>
        <v>25-APR-14:00</v>
      </c>
      <c r="O206" s="76" t="str">
        <f>Minneapolis!$D109</f>
        <v>14-APR-14:00</v>
      </c>
      <c r="P206" s="76" t="str">
        <f>Helena!$D109</f>
        <v>06-APR-14:00</v>
      </c>
      <c r="Q206" s="76" t="str">
        <f>Duluth!$D109</f>
        <v>04-APR-14:00</v>
      </c>
      <c r="R206" s="76" t="str">
        <f>Fairbanks!$D109</f>
        <v>27-APR-09:39</v>
      </c>
    </row>
    <row r="207" spans="1:18">
      <c r="A207" s="68"/>
      <c r="B207" s="67" t="s">
        <v>282</v>
      </c>
      <c r="C207" s="76" t="str">
        <f>Miami!$D110</f>
        <v>24-MAY-14:00</v>
      </c>
      <c r="D207" s="76" t="str">
        <f>Houston!$D110</f>
        <v>18-MAY-14:00</v>
      </c>
      <c r="E207" s="76" t="str">
        <f>Phoenix!$D110</f>
        <v>30-MAY-14:00</v>
      </c>
      <c r="F207" s="76" t="str">
        <f>Atlanta!$D110</f>
        <v>15-MAY-14:00</v>
      </c>
      <c r="G207" s="76" t="str">
        <f>LosAngeles!$D110</f>
        <v>30-MAY-12:00</v>
      </c>
      <c r="H207" s="76" t="str">
        <f>LasVegas!$D110</f>
        <v>31-MAY-14:00</v>
      </c>
      <c r="I207" s="76" t="str">
        <f>SanFrancisco!$D110</f>
        <v>17-MAY-13:00</v>
      </c>
      <c r="J207" s="76" t="str">
        <f>Baltimore!$D110</f>
        <v>31-MAY-14:00</v>
      </c>
      <c r="K207" s="76" t="str">
        <f>Albuquerque!$D110</f>
        <v>31-MAY-14:00</v>
      </c>
      <c r="L207" s="76" t="str">
        <f>Seattle!$D110</f>
        <v>04-MAY-14:00</v>
      </c>
      <c r="M207" s="76" t="str">
        <f>Chicago!$D110</f>
        <v>30-MAY-09:00</v>
      </c>
      <c r="N207" s="76" t="str">
        <f>Boulder!$D110</f>
        <v>23-MAY-14:00</v>
      </c>
      <c r="O207" s="76" t="str">
        <f>Minneapolis!$D110</f>
        <v>31-MAY-14:00</v>
      </c>
      <c r="P207" s="76" t="str">
        <f>Helena!$D110</f>
        <v>16-MAY-14:00</v>
      </c>
      <c r="Q207" s="76" t="str">
        <f>Duluth!$D110</f>
        <v>31-MAY-14:00</v>
      </c>
      <c r="R207" s="76" t="str">
        <f>Fairbanks!$D110</f>
        <v>24-MAY-14:00</v>
      </c>
    </row>
    <row r="208" spans="1:18">
      <c r="A208" s="68"/>
      <c r="B208" s="67" t="s">
        <v>298</v>
      </c>
      <c r="C208" s="76" t="str">
        <f>Miami!$D111</f>
        <v>28-JUN-14:00</v>
      </c>
      <c r="D208" s="76" t="str">
        <f>Houston!$D111</f>
        <v>13-JUN-14:00</v>
      </c>
      <c r="E208" s="76" t="str">
        <f>Phoenix!$D111</f>
        <v>08-JUN-14:00</v>
      </c>
      <c r="F208" s="76" t="str">
        <f>Atlanta!$D111</f>
        <v>19-JUN-14:00</v>
      </c>
      <c r="G208" s="76" t="str">
        <f>LosAngeles!$D111</f>
        <v>28-JUN-13:00</v>
      </c>
      <c r="H208" s="76" t="str">
        <f>LasVegas!$D111</f>
        <v>27-JUN-14:00</v>
      </c>
      <c r="I208" s="76" t="str">
        <f>SanFrancisco!$D111</f>
        <v>16-JUN-14:00</v>
      </c>
      <c r="J208" s="76" t="str">
        <f>Baltimore!$D111</f>
        <v>30-JUN-14:00</v>
      </c>
      <c r="K208" s="76" t="str">
        <f>Albuquerque!$D111</f>
        <v>29-JUN-14:00</v>
      </c>
      <c r="L208" s="76" t="str">
        <f>Seattle!$D111</f>
        <v>28-JUN-14:00</v>
      </c>
      <c r="M208" s="76" t="str">
        <f>Chicago!$D111</f>
        <v>08-JUN-12:00</v>
      </c>
      <c r="N208" s="76" t="str">
        <f>Boulder!$D111</f>
        <v>28-JUN-13:39</v>
      </c>
      <c r="O208" s="76" t="str">
        <f>Minneapolis!$D111</f>
        <v>29-JUN-14:00</v>
      </c>
      <c r="P208" s="76" t="str">
        <f>Helena!$D111</f>
        <v>30-JUN-14:00</v>
      </c>
      <c r="Q208" s="76" t="str">
        <f>Duluth!$D111</f>
        <v>14-JUN-10:00</v>
      </c>
      <c r="R208" s="76" t="str">
        <f>Fairbanks!$D111</f>
        <v>21-JUN-14:00</v>
      </c>
    </row>
    <row r="209" spans="1:18">
      <c r="A209" s="68"/>
      <c r="B209" s="67" t="s">
        <v>297</v>
      </c>
      <c r="C209" s="76" t="str">
        <f>Miami!$D112</f>
        <v>13-JUL-14:00</v>
      </c>
      <c r="D209" s="76" t="str">
        <f>Houston!$D112</f>
        <v>18-JUL-12:00</v>
      </c>
      <c r="E209" s="76" t="str">
        <f>Phoenix!$D112</f>
        <v>19-JUL-14:00</v>
      </c>
      <c r="F209" s="76" t="str">
        <f>Atlanta!$D112</f>
        <v>03-JUL-14:00</v>
      </c>
      <c r="G209" s="76" t="str">
        <f>LosAngeles!$D112</f>
        <v>20-JUL-14:00</v>
      </c>
      <c r="H209" s="76" t="str">
        <f>LasVegas!$D112</f>
        <v>24-JUL-14:00</v>
      </c>
      <c r="I209" s="76" t="str">
        <f>SanFrancisco!$D112</f>
        <v>03-JUL-12:00</v>
      </c>
      <c r="J209" s="76" t="str">
        <f>Baltimore!$D112</f>
        <v>25-JUL-13:50</v>
      </c>
      <c r="K209" s="76" t="str">
        <f>Albuquerque!$D112</f>
        <v>31-JUL-14:00</v>
      </c>
      <c r="L209" s="76" t="str">
        <f>Seattle!$D112</f>
        <v>24-JUL-14:00</v>
      </c>
      <c r="M209" s="76" t="str">
        <f>Chicago!$D112</f>
        <v>13-JUL-14:00</v>
      </c>
      <c r="N209" s="76" t="str">
        <f>Boulder!$D112</f>
        <v>26-JUL-12:39</v>
      </c>
      <c r="O209" s="76" t="str">
        <f>Minneapolis!$D112</f>
        <v>14-JUL-12:00</v>
      </c>
      <c r="P209" s="76" t="str">
        <f>Helena!$D112</f>
        <v>21-JUL-14:00</v>
      </c>
      <c r="Q209" s="76" t="str">
        <f>Duluth!$D112</f>
        <v>12-JUL-12:00</v>
      </c>
      <c r="R209" s="76" t="str">
        <f>Fairbanks!$D112</f>
        <v>11-JUL-14:00</v>
      </c>
    </row>
    <row r="210" spans="1:18">
      <c r="A210" s="68"/>
      <c r="B210" s="67" t="s">
        <v>296</v>
      </c>
      <c r="C210" s="76" t="str">
        <f>Miami!$D113</f>
        <v>21-AUG-14:00</v>
      </c>
      <c r="D210" s="76" t="str">
        <f>Houston!$D113</f>
        <v>31-AUG-14:30</v>
      </c>
      <c r="E210" s="76" t="str">
        <f>Phoenix!$D113</f>
        <v>01-AUG-14:00</v>
      </c>
      <c r="F210" s="76" t="str">
        <f>Atlanta!$D113</f>
        <v>17-AUG-13:00</v>
      </c>
      <c r="G210" s="76" t="str">
        <f>LosAngeles!$D113</f>
        <v>09-AUG-14:50</v>
      </c>
      <c r="H210" s="76" t="str">
        <f>LasVegas!$D113</f>
        <v>04-AUG-14:00</v>
      </c>
      <c r="I210" s="76" t="str">
        <f>SanFrancisco!$D113</f>
        <v>15-AUG-12:20</v>
      </c>
      <c r="J210" s="76" t="str">
        <f>Baltimore!$D113</f>
        <v>17-AUG-14:00</v>
      </c>
      <c r="K210" s="76" t="str">
        <f>Albuquerque!$D113</f>
        <v>01-AUG-14:30</v>
      </c>
      <c r="L210" s="76" t="str">
        <f>Seattle!$D113</f>
        <v>07-AUG-14:00</v>
      </c>
      <c r="M210" s="76" t="str">
        <f>Chicago!$D113</f>
        <v>04-AUG-14:00</v>
      </c>
      <c r="N210" s="76" t="str">
        <f>Boulder!$D113</f>
        <v>30-AUG-13:00</v>
      </c>
      <c r="O210" s="76" t="str">
        <f>Minneapolis!$D113</f>
        <v>23-AUG-13:00</v>
      </c>
      <c r="P210" s="76" t="str">
        <f>Helena!$D113</f>
        <v>09-AUG-14:00</v>
      </c>
      <c r="Q210" s="76" t="str">
        <f>Duluth!$D113</f>
        <v>11-AUG-14:00</v>
      </c>
      <c r="R210" s="76" t="str">
        <f>Fairbanks!$D113</f>
        <v>15-AUG-14:39</v>
      </c>
    </row>
    <row r="211" spans="1:18">
      <c r="A211" s="68"/>
      <c r="B211" s="67" t="s">
        <v>295</v>
      </c>
      <c r="C211" s="76" t="str">
        <f>Miami!$D114</f>
        <v>01-SEP-14:00</v>
      </c>
      <c r="D211" s="76" t="str">
        <f>Houston!$D114</f>
        <v>15-SEP-14:00</v>
      </c>
      <c r="E211" s="76" t="str">
        <f>Phoenix!$D114</f>
        <v>08-SEP-14:30</v>
      </c>
      <c r="F211" s="76" t="str">
        <f>Atlanta!$D114</f>
        <v>11-SEP-13:00</v>
      </c>
      <c r="G211" s="76" t="str">
        <f>LosAngeles!$D114</f>
        <v>07-SEP-09:00</v>
      </c>
      <c r="H211" s="76" t="str">
        <f>LasVegas!$D114</f>
        <v>01-SEP-14:00</v>
      </c>
      <c r="I211" s="76" t="str">
        <f>SanFrancisco!$D114</f>
        <v>28-SEP-14:00</v>
      </c>
      <c r="J211" s="76" t="str">
        <f>Baltimore!$D114</f>
        <v>08-SEP-14:00</v>
      </c>
      <c r="K211" s="76" t="str">
        <f>Albuquerque!$D114</f>
        <v>05-SEP-13:09</v>
      </c>
      <c r="L211" s="76" t="str">
        <f>Seattle!$D114</f>
        <v>01-SEP-14:00</v>
      </c>
      <c r="M211" s="76" t="str">
        <f>Chicago!$D114</f>
        <v>07-SEP-12:00</v>
      </c>
      <c r="N211" s="76" t="str">
        <f>Boulder!$D114</f>
        <v>06-SEP-14:50</v>
      </c>
      <c r="O211" s="76" t="str">
        <f>Minneapolis!$D114</f>
        <v>22-SEP-14:00</v>
      </c>
      <c r="P211" s="76" t="str">
        <f>Helena!$D114</f>
        <v>01-SEP-14:00</v>
      </c>
      <c r="Q211" s="76" t="str">
        <f>Duluth!$D114</f>
        <v>07-SEP-13:50</v>
      </c>
      <c r="R211" s="76" t="str">
        <f>Fairbanks!$D114</f>
        <v>07-SEP-14:00</v>
      </c>
    </row>
    <row r="212" spans="1:18">
      <c r="A212" s="68"/>
      <c r="B212" s="67" t="s">
        <v>294</v>
      </c>
      <c r="C212" s="76" t="str">
        <f>Miami!$D115</f>
        <v>06-OCT-14:00</v>
      </c>
      <c r="D212" s="76" t="str">
        <f>Houston!$D115</f>
        <v>12-OCT-14:00</v>
      </c>
      <c r="E212" s="76" t="str">
        <f>Phoenix!$D115</f>
        <v>03-OCT-12:30</v>
      </c>
      <c r="F212" s="76" t="str">
        <f>Atlanta!$D115</f>
        <v>12-OCT-14:00</v>
      </c>
      <c r="G212" s="76" t="str">
        <f>LosAngeles!$D115</f>
        <v>05-OCT-10:20</v>
      </c>
      <c r="H212" s="76" t="str">
        <f>LasVegas!$D115</f>
        <v>03-OCT-14:00</v>
      </c>
      <c r="I212" s="76" t="str">
        <f>SanFrancisco!$D115</f>
        <v>13-OCT-14:00</v>
      </c>
      <c r="J212" s="76" t="str">
        <f>Baltimore!$D115</f>
        <v>12-OCT-14:00</v>
      </c>
      <c r="K212" s="76" t="str">
        <f>Albuquerque!$D115</f>
        <v>13-OCT-14:00</v>
      </c>
      <c r="L212" s="76" t="str">
        <f>Seattle!$D115</f>
        <v>17-OCT-12:00</v>
      </c>
      <c r="M212" s="76" t="str">
        <f>Chicago!$D115</f>
        <v>31-OCT-11:00</v>
      </c>
      <c r="N212" s="76" t="str">
        <f>Boulder!$D115</f>
        <v>05-OCT-14:00</v>
      </c>
      <c r="O212" s="76" t="str">
        <f>Minneapolis!$D115</f>
        <v>06-OCT-14:00</v>
      </c>
      <c r="P212" s="76" t="str">
        <f>Helena!$D115</f>
        <v>06-OCT-14:00</v>
      </c>
      <c r="Q212" s="76" t="str">
        <f>Duluth!$D115</f>
        <v>06-OCT-14:00</v>
      </c>
      <c r="R212" s="76" t="str">
        <f>Fairbanks!$D115</f>
        <v>12-OCT-14:00</v>
      </c>
    </row>
    <row r="213" spans="1:18">
      <c r="A213" s="68"/>
      <c r="B213" s="67" t="s">
        <v>293</v>
      </c>
      <c r="C213" s="76" t="str">
        <f>Miami!$D116</f>
        <v>07-NOV-14:00</v>
      </c>
      <c r="D213" s="76" t="str">
        <f>Houston!$D116</f>
        <v>03-NOV-14:39</v>
      </c>
      <c r="E213" s="76" t="str">
        <f>Phoenix!$D116</f>
        <v>13-NOV-15:39</v>
      </c>
      <c r="F213" s="76" t="str">
        <f>Atlanta!$D116</f>
        <v>22-NOV-14:00</v>
      </c>
      <c r="G213" s="76" t="str">
        <f>LosAngeles!$D116</f>
        <v>20-NOV-13:00</v>
      </c>
      <c r="H213" s="76" t="str">
        <f>LasVegas!$D116</f>
        <v>10-NOV-14:39</v>
      </c>
      <c r="I213" s="76" t="str">
        <f>SanFrancisco!$D116</f>
        <v>08-NOV-14:30</v>
      </c>
      <c r="J213" s="76" t="str">
        <f>Baltimore!$D116</f>
        <v>03-NOV-14:20</v>
      </c>
      <c r="K213" s="76" t="str">
        <f>Albuquerque!$D116</f>
        <v>08-NOV-15:20</v>
      </c>
      <c r="L213" s="76" t="str">
        <f>Seattle!$D116</f>
        <v>29-NOV-09:50</v>
      </c>
      <c r="M213" s="76" t="str">
        <f>Chicago!$D116</f>
        <v>02-NOV-14:39</v>
      </c>
      <c r="N213" s="76" t="str">
        <f>Boulder!$D116</f>
        <v>10-NOV-13:00</v>
      </c>
      <c r="O213" s="76" t="str">
        <f>Minneapolis!$D116</f>
        <v>02-NOV-14:00</v>
      </c>
      <c r="P213" s="76" t="str">
        <f>Helena!$D116</f>
        <v>28-NOV-15:30</v>
      </c>
      <c r="Q213" s="76" t="str">
        <f>Duluth!$D116</f>
        <v>10-NOV-15:00</v>
      </c>
      <c r="R213" s="76" t="str">
        <f>Fairbanks!$D116</f>
        <v>14-NOV-15:00</v>
      </c>
    </row>
    <row r="214" spans="1:18">
      <c r="A214" s="68"/>
      <c r="B214" s="67" t="s">
        <v>292</v>
      </c>
      <c r="C214" s="76" t="str">
        <f>Miami!$D117</f>
        <v>19-DEC-14:30</v>
      </c>
      <c r="D214" s="76" t="str">
        <f>Houston!$D117</f>
        <v>19-DEC-15:30</v>
      </c>
      <c r="E214" s="76" t="str">
        <f>Phoenix!$D117</f>
        <v>11-DEC-15:00</v>
      </c>
      <c r="F214" s="76" t="str">
        <f>Atlanta!$D117</f>
        <v>05-DEC-14:00</v>
      </c>
      <c r="G214" s="76" t="str">
        <f>LosAngeles!$D117</f>
        <v>19-DEC-13:09</v>
      </c>
      <c r="H214" s="76" t="str">
        <f>LasVegas!$D117</f>
        <v>05-DEC-14:00</v>
      </c>
      <c r="I214" s="76" t="str">
        <f>SanFrancisco!$D117</f>
        <v>07-DEC-14:00</v>
      </c>
      <c r="J214" s="76" t="str">
        <f>Baltimore!$D117</f>
        <v>06-DEC-15:09</v>
      </c>
      <c r="K214" s="76" t="str">
        <f>Albuquerque!$D117</f>
        <v>08-DEC-15:20</v>
      </c>
      <c r="L214" s="76" t="str">
        <f>Seattle!$D117</f>
        <v>01-DEC-11:30</v>
      </c>
      <c r="M214" s="76" t="str">
        <f>Chicago!$D117</f>
        <v>05-DEC-15:09</v>
      </c>
      <c r="N214" s="76" t="str">
        <f>Boulder!$D117</f>
        <v>27-DEC-15:39</v>
      </c>
      <c r="O214" s="76" t="str">
        <f>Minneapolis!$D117</f>
        <v>06-DEC-15:09</v>
      </c>
      <c r="P214" s="76" t="str">
        <f>Helena!$D117</f>
        <v>06-DEC-15:39</v>
      </c>
      <c r="Q214" s="76" t="str">
        <f>Duluth!$D117</f>
        <v>01-DEC-14:50</v>
      </c>
      <c r="R214" s="76" t="str">
        <f>Fairbanks!$D117</f>
        <v>18-DEC-15:00</v>
      </c>
    </row>
    <row r="215" spans="1:18">
      <c r="A215" s="73" t="s">
        <v>291</v>
      </c>
      <c r="B215" s="74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</row>
    <row r="216" spans="1:18">
      <c r="A216" s="73"/>
      <c r="B216" s="72" t="s">
        <v>76</v>
      </c>
      <c r="C216" s="66">
        <f>Miami!$G$14</f>
        <v>0</v>
      </c>
      <c r="D216" s="66">
        <f>Houston!$G$14</f>
        <v>0</v>
      </c>
      <c r="E216" s="66">
        <f>Phoenix!$G$14</f>
        <v>0</v>
      </c>
      <c r="F216" s="66">
        <f>Atlanta!$G$14</f>
        <v>0</v>
      </c>
      <c r="G216" s="66">
        <f>LosAngeles!$G$14</f>
        <v>0</v>
      </c>
      <c r="H216" s="66">
        <f>LasVegas!$G$14</f>
        <v>0</v>
      </c>
      <c r="I216" s="66">
        <f>SanFrancisco!$G$14</f>
        <v>0</v>
      </c>
      <c r="J216" s="66">
        <f>Baltimore!$G$14</f>
        <v>0</v>
      </c>
      <c r="K216" s="66">
        <f>Albuquerque!$G$14</f>
        <v>0</v>
      </c>
      <c r="L216" s="66">
        <f>Seattle!$G$14</f>
        <v>0</v>
      </c>
      <c r="M216" s="66">
        <f>Chicago!$G$14</f>
        <v>0</v>
      </c>
      <c r="N216" s="66">
        <f>Boulder!$G$14</f>
        <v>0</v>
      </c>
      <c r="O216" s="66">
        <f>Minneapolis!$G$14</f>
        <v>0</v>
      </c>
      <c r="P216" s="66">
        <f>Helena!$G$14</f>
        <v>0</v>
      </c>
      <c r="Q216" s="66">
        <f>Duluth!$G$14</f>
        <v>0</v>
      </c>
      <c r="R216" s="66">
        <f>Fairbanks!$G$14</f>
        <v>0</v>
      </c>
    </row>
    <row r="217" spans="1:18">
      <c r="A217" s="73"/>
      <c r="B217" s="72" t="s">
        <v>90</v>
      </c>
      <c r="C217" s="66">
        <f>Miami!$G$21</f>
        <v>0</v>
      </c>
      <c r="D217" s="66">
        <f>Houston!$G$21</f>
        <v>0</v>
      </c>
      <c r="E217" s="66">
        <f>Phoenix!$G$21</f>
        <v>0</v>
      </c>
      <c r="F217" s="66">
        <f>Atlanta!$G$21</f>
        <v>0</v>
      </c>
      <c r="G217" s="66">
        <f>LosAngeles!$G$21</f>
        <v>0</v>
      </c>
      <c r="H217" s="66">
        <f>LasVegas!$G$21</f>
        <v>0</v>
      </c>
      <c r="I217" s="66">
        <f>SanFrancisco!$G$21</f>
        <v>0</v>
      </c>
      <c r="J217" s="66">
        <f>Baltimore!$G$21</f>
        <v>0</v>
      </c>
      <c r="K217" s="66">
        <f>Albuquerque!$G$21</f>
        <v>0</v>
      </c>
      <c r="L217" s="66">
        <f>Seattle!$G$21</f>
        <v>0</v>
      </c>
      <c r="M217" s="66">
        <f>Chicago!$G$21</f>
        <v>0</v>
      </c>
      <c r="N217" s="66">
        <f>Boulder!$G$21</f>
        <v>0</v>
      </c>
      <c r="O217" s="66">
        <f>Minneapolis!$G$21</f>
        <v>0</v>
      </c>
      <c r="P217" s="66">
        <f>Helena!$G$21</f>
        <v>0</v>
      </c>
      <c r="Q217" s="66">
        <f>Duluth!$G$21</f>
        <v>0</v>
      </c>
      <c r="R217" s="66">
        <f>Fairbanks!$G$21</f>
        <v>0</v>
      </c>
    </row>
    <row r="218" spans="1:18">
      <c r="A218" s="73"/>
      <c r="B218" s="72" t="s">
        <v>92</v>
      </c>
      <c r="C218" s="66">
        <f>Miami!$G$24</f>
        <v>89</v>
      </c>
      <c r="D218" s="66">
        <f>Houston!$G$24</f>
        <v>89</v>
      </c>
      <c r="E218" s="66">
        <f>Phoenix!$G$24</f>
        <v>89</v>
      </c>
      <c r="F218" s="66">
        <f>Atlanta!$G$24</f>
        <v>89</v>
      </c>
      <c r="G218" s="66">
        <f>LosAngeles!$G$24</f>
        <v>89</v>
      </c>
      <c r="H218" s="66">
        <f>LasVegas!$G$24</f>
        <v>89</v>
      </c>
      <c r="I218" s="66">
        <f>SanFrancisco!$G$24</f>
        <v>89</v>
      </c>
      <c r="J218" s="66">
        <f>Baltimore!$G$24</f>
        <v>89</v>
      </c>
      <c r="K218" s="66">
        <f>Albuquerque!$G$24</f>
        <v>89</v>
      </c>
      <c r="L218" s="66">
        <f>Seattle!$G$24</f>
        <v>89</v>
      </c>
      <c r="M218" s="66">
        <f>Chicago!$G$24</f>
        <v>89</v>
      </c>
      <c r="N218" s="66">
        <f>Boulder!$G$24</f>
        <v>89</v>
      </c>
      <c r="O218" s="66">
        <f>Minneapolis!$G$24</f>
        <v>89</v>
      </c>
      <c r="P218" s="66">
        <f>Helena!$G$24</f>
        <v>89</v>
      </c>
      <c r="Q218" s="66">
        <f>Duluth!$G$24</f>
        <v>89</v>
      </c>
      <c r="R218" s="66">
        <f>Fairbanks!$G$24</f>
        <v>89</v>
      </c>
    </row>
    <row r="219" spans="1:18">
      <c r="A219" s="73"/>
      <c r="B219" s="74" t="s">
        <v>290</v>
      </c>
      <c r="C219" s="66">
        <f>Miami!$G$28</f>
        <v>89</v>
      </c>
      <c r="D219" s="66">
        <f>Houston!$G$28</f>
        <v>89</v>
      </c>
      <c r="E219" s="66">
        <f>Phoenix!$G$28</f>
        <v>89</v>
      </c>
      <c r="F219" s="66">
        <f>Atlanta!$G$28</f>
        <v>89</v>
      </c>
      <c r="G219" s="66">
        <f>LosAngeles!$G$28</f>
        <v>89</v>
      </c>
      <c r="H219" s="66">
        <f>LasVegas!$G$28</f>
        <v>89</v>
      </c>
      <c r="I219" s="66">
        <f>SanFrancisco!$G$28</f>
        <v>89</v>
      </c>
      <c r="J219" s="66">
        <f>Baltimore!$G$28</f>
        <v>89</v>
      </c>
      <c r="K219" s="66">
        <f>Albuquerque!$G$28</f>
        <v>89</v>
      </c>
      <c r="L219" s="66">
        <f>Seattle!$G$28</f>
        <v>89</v>
      </c>
      <c r="M219" s="66">
        <f>Chicago!$G$28</f>
        <v>89</v>
      </c>
      <c r="N219" s="66">
        <f>Boulder!$G$28</f>
        <v>89</v>
      </c>
      <c r="O219" s="66">
        <f>Minneapolis!$G$28</f>
        <v>89</v>
      </c>
      <c r="P219" s="66">
        <f>Helena!$G$28</f>
        <v>89</v>
      </c>
      <c r="Q219" s="66">
        <f>Duluth!$G$28</f>
        <v>89</v>
      </c>
      <c r="R219" s="66">
        <f>Fairbanks!$G$28</f>
        <v>89</v>
      </c>
    </row>
    <row r="220" spans="1:18">
      <c r="A220" s="73" t="s">
        <v>289</v>
      </c>
      <c r="B220" s="72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</row>
    <row r="221" spans="1:18">
      <c r="A221" s="68"/>
      <c r="B221" s="67" t="s">
        <v>288</v>
      </c>
      <c r="C221" s="66">
        <f>Miami!$H$101</f>
        <v>84450.149000000005</v>
      </c>
      <c r="D221" s="66">
        <f>Houston!$H$101</f>
        <v>96623.364300000001</v>
      </c>
      <c r="E221" s="66">
        <f>Phoenix!$H$101</f>
        <v>90704.9614</v>
      </c>
      <c r="F221" s="66">
        <f>Atlanta!$H$101</f>
        <v>84975.982399999994</v>
      </c>
      <c r="G221" s="66">
        <f>LosAngeles!$H$101</f>
        <v>33248.050900000002</v>
      </c>
      <c r="H221" s="66">
        <f>LasVegas!$H$101</f>
        <v>96928.310899999997</v>
      </c>
      <c r="I221" s="66">
        <f>SanFrancisco!$H$101</f>
        <v>29794.8858</v>
      </c>
      <c r="J221" s="66">
        <f>Baltimore!$H$101</f>
        <v>72479.107499999998</v>
      </c>
      <c r="K221" s="66">
        <f>Albuquerque!$H$101</f>
        <v>112572.163</v>
      </c>
      <c r="L221" s="66">
        <f>Seattle!$H$101</f>
        <v>18628.481400000001</v>
      </c>
      <c r="M221" s="66">
        <f>Chicago!$H$101</f>
        <v>140577.6188</v>
      </c>
      <c r="N221" s="66">
        <f>Boulder!$H$101</f>
        <v>108717.34420000001</v>
      </c>
      <c r="O221" s="66">
        <f>Minneapolis!$H$101</f>
        <v>90415.340899999996</v>
      </c>
      <c r="P221" s="66">
        <f>Helena!$H$101</f>
        <v>93518.217600000004</v>
      </c>
      <c r="Q221" s="66">
        <f>Duluth!$H$101</f>
        <v>86717.118900000001</v>
      </c>
      <c r="R221" s="66">
        <f>Fairbanks!$H$101</f>
        <v>70961.610400000005</v>
      </c>
    </row>
    <row r="222" spans="1:18">
      <c r="A222" s="68"/>
      <c r="B222" s="70" t="s">
        <v>287</v>
      </c>
      <c r="C222" s="66">
        <f>Miami!$B$101</f>
        <v>195714.50510000001</v>
      </c>
      <c r="D222" s="66">
        <f>Houston!$B$101</f>
        <v>242615.40349999999</v>
      </c>
      <c r="E222" s="66">
        <f>Phoenix!$B$101</f>
        <v>213488.3829</v>
      </c>
      <c r="F222" s="66">
        <f>Atlanta!$B$101</f>
        <v>193159.75820000001</v>
      </c>
      <c r="G222" s="66">
        <f>LosAngeles!$B$101</f>
        <v>88844.192999999999</v>
      </c>
      <c r="H222" s="66">
        <f>LasVegas!$B$101</f>
        <v>229760.48749999999</v>
      </c>
      <c r="I222" s="66">
        <f>SanFrancisco!$B$101</f>
        <v>79640.402900000001</v>
      </c>
      <c r="J222" s="66">
        <f>Baltimore!$B$101</f>
        <v>162993.6226</v>
      </c>
      <c r="K222" s="66">
        <f>Albuquerque!$B$101</f>
        <v>262595.03279999999</v>
      </c>
      <c r="L222" s="66">
        <f>Seattle!$B$101</f>
        <v>44540.709199999998</v>
      </c>
      <c r="M222" s="66">
        <f>Chicago!$B$101</f>
        <v>324840.82500000001</v>
      </c>
      <c r="N222" s="66">
        <f>Boulder!$B$101</f>
        <v>253690.95689999999</v>
      </c>
      <c r="O222" s="66">
        <f>Minneapolis!$B$101</f>
        <v>209198.6972</v>
      </c>
      <c r="P222" s="66">
        <f>Helena!$B$101</f>
        <v>218107.18239999999</v>
      </c>
      <c r="Q222" s="66">
        <f>Duluth!$B$101</f>
        <v>200758.20069999999</v>
      </c>
      <c r="R222" s="66">
        <f>Fairbanks!$B$101</f>
        <v>178974.05660000001</v>
      </c>
    </row>
    <row r="223" spans="1:18">
      <c r="A223" s="68"/>
      <c r="B223" s="67" t="s">
        <v>286</v>
      </c>
      <c r="C223" s="66">
        <f>Miami!$C$101</f>
        <v>344.44920000000002</v>
      </c>
      <c r="D223" s="66">
        <f>Houston!$C$101</f>
        <v>318.40210000000002</v>
      </c>
      <c r="E223" s="66">
        <f>Phoenix!$C$101</f>
        <v>360.0829</v>
      </c>
      <c r="F223" s="66">
        <f>Atlanta!$C$101</f>
        <v>371.56830000000002</v>
      </c>
      <c r="G223" s="66">
        <f>LosAngeles!$C$101</f>
        <v>76.083799999999997</v>
      </c>
      <c r="H223" s="66">
        <f>LasVegas!$C$101</f>
        <v>376.04079999999999</v>
      </c>
      <c r="I223" s="66">
        <f>SanFrancisco!$C$101</f>
        <v>68.218100000000007</v>
      </c>
      <c r="J223" s="66">
        <f>Baltimore!$C$101</f>
        <v>323.66269999999997</v>
      </c>
      <c r="K223" s="66">
        <f>Albuquerque!$C$101</f>
        <v>459.46010000000001</v>
      </c>
      <c r="L223" s="66">
        <f>Seattle!$C$101</f>
        <v>70.429000000000002</v>
      </c>
      <c r="M223" s="66">
        <f>Chicago!$C$101</f>
        <v>589.27949999999998</v>
      </c>
      <c r="N223" s="66">
        <f>Boulder!$C$101</f>
        <v>443.49619999999999</v>
      </c>
      <c r="O223" s="66">
        <f>Minneapolis!$C$101</f>
        <v>378.31990000000002</v>
      </c>
      <c r="P223" s="66">
        <f>Helena!$C$101</f>
        <v>384.5102</v>
      </c>
      <c r="Q223" s="66">
        <f>Duluth!$C$101</f>
        <v>362.53019999999998</v>
      </c>
      <c r="R223" s="66">
        <f>Fairbanks!$C$101</f>
        <v>221.071</v>
      </c>
    </row>
    <row r="224" spans="1:18">
      <c r="A224" s="68"/>
      <c r="B224" s="67" t="s">
        <v>285</v>
      </c>
      <c r="C224" s="66">
        <f>Miami!$D$101</f>
        <v>1313.5677000000001</v>
      </c>
      <c r="D224" s="66">
        <f>Houston!$D$101</f>
        <v>1375.7320999999999</v>
      </c>
      <c r="E224" s="66">
        <f>Phoenix!$D$101</f>
        <v>1203.8574000000001</v>
      </c>
      <c r="F224" s="66">
        <f>Atlanta!$D$101</f>
        <v>962.80160000000001</v>
      </c>
      <c r="G224" s="66">
        <f>LosAngeles!$D$101</f>
        <v>819.06219999999996</v>
      </c>
      <c r="H224" s="66">
        <f>LasVegas!$D$101</f>
        <v>1575.079</v>
      </c>
      <c r="I224" s="66">
        <f>SanFrancisco!$D$101</f>
        <v>731.31349999999998</v>
      </c>
      <c r="J224" s="66">
        <f>Baltimore!$D$101</f>
        <v>970.8981</v>
      </c>
      <c r="K224" s="66">
        <f>Albuquerque!$D$101</f>
        <v>1197.829</v>
      </c>
      <c r="L224" s="66">
        <f>Seattle!$D$101</f>
        <v>191.7226</v>
      </c>
      <c r="M224" s="66">
        <f>Chicago!$D$101</f>
        <v>1766.3185000000001</v>
      </c>
      <c r="N224" s="66">
        <f>Boulder!$D$101</f>
        <v>1155.1315999999999</v>
      </c>
      <c r="O224" s="66">
        <f>Minneapolis!$D$101</f>
        <v>614.52020000000005</v>
      </c>
      <c r="P224" s="66">
        <f>Helena!$D$101</f>
        <v>675.58950000000004</v>
      </c>
      <c r="Q224" s="66">
        <f>Duluth!$D$101</f>
        <v>588.01440000000002</v>
      </c>
      <c r="R224" s="66">
        <f>Fairbanks!$D$101</f>
        <v>1226.6025</v>
      </c>
    </row>
    <row r="225" spans="1:18">
      <c r="A225" s="68"/>
      <c r="B225" s="67" t="s">
        <v>284</v>
      </c>
      <c r="C225" s="66">
        <f>Miami!$E$101</f>
        <v>0</v>
      </c>
      <c r="D225" s="66">
        <f>Houston!$E$101</f>
        <v>0</v>
      </c>
      <c r="E225" s="66">
        <f>Phoenix!$E$101</f>
        <v>0</v>
      </c>
      <c r="F225" s="66">
        <f>Atlanta!$E$101</f>
        <v>0</v>
      </c>
      <c r="G225" s="66">
        <f>LosAngeles!$E$101</f>
        <v>0</v>
      </c>
      <c r="H225" s="66">
        <f>LasVegas!$E$101</f>
        <v>0</v>
      </c>
      <c r="I225" s="66">
        <f>SanFrancisco!$E$101</f>
        <v>0</v>
      </c>
      <c r="J225" s="66">
        <f>Baltimore!$E$101</f>
        <v>0</v>
      </c>
      <c r="K225" s="66">
        <f>Albuquerque!$E$101</f>
        <v>0</v>
      </c>
      <c r="L225" s="66">
        <f>Seattle!$E$101</f>
        <v>0</v>
      </c>
      <c r="M225" s="66">
        <f>Chicago!$E$101</f>
        <v>0</v>
      </c>
      <c r="N225" s="66">
        <f>Boulder!$E$101</f>
        <v>0</v>
      </c>
      <c r="O225" s="66">
        <f>Minneapolis!$E$101</f>
        <v>0</v>
      </c>
      <c r="P225" s="66">
        <f>Helena!$E$101</f>
        <v>0</v>
      </c>
      <c r="Q225" s="66">
        <f>Duluth!$E$101</f>
        <v>0</v>
      </c>
      <c r="R225" s="66">
        <f>Fairbanks!$E$101</f>
        <v>0</v>
      </c>
    </row>
    <row r="226" spans="1:18">
      <c r="A226" s="68"/>
      <c r="B226" s="67" t="s">
        <v>283</v>
      </c>
      <c r="C226" s="69">
        <f>Miami!$F$101</f>
        <v>6.0000000000000001E-3</v>
      </c>
      <c r="D226" s="69">
        <f>Houston!$F$101</f>
        <v>3.8999999999999998E-3</v>
      </c>
      <c r="E226" s="69">
        <f>Phoenix!$F$101</f>
        <v>3.3E-3</v>
      </c>
      <c r="F226" s="69">
        <f>Atlanta!$F$101</f>
        <v>3.5000000000000001E-3</v>
      </c>
      <c r="G226" s="69">
        <f>LosAngeles!$F$101</f>
        <v>4.0000000000000002E-4</v>
      </c>
      <c r="H226" s="69">
        <f>LasVegas!$F$101</f>
        <v>3.0000000000000001E-3</v>
      </c>
      <c r="I226" s="69">
        <f>SanFrancisco!$F$101</f>
        <v>2.9999999999999997E-4</v>
      </c>
      <c r="J226" s="69">
        <f>Baltimore!$F$101</f>
        <v>3.8999999999999998E-3</v>
      </c>
      <c r="K226" s="69">
        <f>Albuquerque!$F$101</f>
        <v>4.7000000000000002E-3</v>
      </c>
      <c r="L226" s="69">
        <f>Seattle!$F$101</f>
        <v>6.9999999999999999E-4</v>
      </c>
      <c r="M226" s="69">
        <f>Chicago!$F$101</f>
        <v>5.3E-3</v>
      </c>
      <c r="N226" s="69">
        <f>Boulder!$F$101</f>
        <v>4.4999999999999997E-3</v>
      </c>
      <c r="O226" s="69">
        <f>Minneapolis!$F$101</f>
        <v>4.4999999999999997E-3</v>
      </c>
      <c r="P226" s="69">
        <f>Helena!$F$101</f>
        <v>4.7000000000000002E-3</v>
      </c>
      <c r="Q226" s="69">
        <f>Duluth!$F$101</f>
        <v>4.3E-3</v>
      </c>
      <c r="R226" s="69">
        <f>Fairbanks!$F$101</f>
        <v>4.1999999999999997E-3</v>
      </c>
    </row>
    <row r="227" spans="1:18">
      <c r="A227" s="68"/>
      <c r="B227" s="67" t="s">
        <v>641</v>
      </c>
      <c r="C227" s="66">
        <f>10^(-3)*Miami!$G$101</f>
        <v>162.57142379999999</v>
      </c>
      <c r="D227" s="66">
        <f>10^(-3)*Houston!$G$101</f>
        <v>469.28035180000001</v>
      </c>
      <c r="E227" s="66">
        <f>10^(-3)*Phoenix!$G$101</f>
        <v>8892.8000000000011</v>
      </c>
      <c r="F227" s="66">
        <f>10^(-3)*Atlanta!$G$101</f>
        <v>1712.6200000000001</v>
      </c>
      <c r="G227" s="66">
        <f>10^(-3)*LosAngeles!$G$101</f>
        <v>4942.0600000000004</v>
      </c>
      <c r="H227" s="66">
        <f>10^(-3)*LasVegas!$G$101</f>
        <v>7855.32</v>
      </c>
      <c r="I227" s="66">
        <f>10^(-3)*SanFrancisco!$G$101</f>
        <v>4412.59</v>
      </c>
      <c r="J227" s="66">
        <f>10^(-3)*Baltimore!$G$101</f>
        <v>60.384611800000002</v>
      </c>
      <c r="K227" s="66">
        <f>10^(-3)*Albuquerque!$G$101</f>
        <v>1245.55</v>
      </c>
      <c r="L227" s="66">
        <f>10^(-3)*Seattle!$G$101</f>
        <v>2534.16</v>
      </c>
      <c r="M227" s="66">
        <f>10^(-3)*Chicago!$G$101</f>
        <v>406.62364110000004</v>
      </c>
      <c r="N227" s="66">
        <f>10^(-3)*Boulder!$G$101</f>
        <v>1201.1500000000001</v>
      </c>
      <c r="O227" s="66">
        <f>10^(-3)*Minneapolis!$G$101</f>
        <v>403.9393182</v>
      </c>
      <c r="P227" s="66">
        <f>10^(-3)*Helena!$G$101</f>
        <v>16026.9</v>
      </c>
      <c r="Q227" s="66">
        <f>10^(-3)*Duluth!$G$101</f>
        <v>386.51443420000004</v>
      </c>
      <c r="R227" s="66">
        <f>10^(-3)*Fairbanks!$G$101</f>
        <v>246.17855290000003</v>
      </c>
    </row>
    <row r="228" spans="1:18">
      <c r="B228" s="20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>
      <c r="B230" s="21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B231" s="20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B232" s="20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B233" s="20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B234" s="20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B235" s="20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B236" s="20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B237" s="20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B238" s="20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>
      <c r="B239" s="20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B240" s="20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>
      <c r="B241" s="20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>
      <c r="B242" s="20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>
      <c r="B243" s="20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2:18">
      <c r="B244" s="20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2:18">
      <c r="B245" s="20"/>
      <c r="C245" s="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0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>
      <c r="B247" s="20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2:18">
      <c r="B248" s="20"/>
    </row>
    <row r="249" spans="2:18">
      <c r="B249" s="20"/>
    </row>
    <row r="250" spans="2:18">
      <c r="B250" s="20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2:18">
      <c r="B251" s="20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2:18">
      <c r="B252" s="20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2:18">
      <c r="B253" s="20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2:18">
      <c r="B254" s="20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2:18">
      <c r="B255" s="20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18">
      <c r="B256" s="20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2:18">
      <c r="B257" s="20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2:18">
      <c r="B258" s="20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2:18">
      <c r="B259" s="20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2:18"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2:18">
      <c r="B261" s="21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2:18">
      <c r="B262" s="20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2:18">
      <c r="B263" s="20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2:18">
      <c r="B264" s="20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2:18">
      <c r="B265" s="20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2:18">
      <c r="B266" s="20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2:18">
      <c r="B267" s="20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2:18">
      <c r="B268" s="20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2:18">
      <c r="B269" s="20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2:18">
      <c r="B270" s="20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2:18">
      <c r="B271" s="20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2:18">
      <c r="B272" s="20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>
      <c r="B273" s="20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2:18">
      <c r="B274" s="20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2:18">
      <c r="B275" s="20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>
      <c r="B276" s="20"/>
      <c r="C276" s="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0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>
      <c r="B278" s="20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2:18">
      <c r="B279" s="20"/>
    </row>
    <row r="280" spans="2:18">
      <c r="B280" s="20"/>
    </row>
    <row r="281" spans="2:18">
      <c r="B281" s="20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2:18">
      <c r="B282" s="20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2:18">
      <c r="B283" s="20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2:18">
      <c r="B284" s="20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2:18">
      <c r="B285" s="20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2:18">
      <c r="B286" s="20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2:18">
      <c r="B287" s="20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2:18">
      <c r="B288" s="20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2:18">
      <c r="B289" s="20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2:18">
      <c r="B290" s="20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2:18"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2:18">
      <c r="B292" s="21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2:18">
      <c r="B293" s="20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2:18">
      <c r="B294" s="20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2:18">
      <c r="B295" s="20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2:18">
      <c r="B296" s="20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2:18">
      <c r="B297" s="20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2:18">
      <c r="B298" s="20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2:18">
      <c r="B299" s="20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2:18">
      <c r="B300" s="20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2:18">
      <c r="B301" s="20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2:18">
      <c r="B302" s="20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2:18">
      <c r="B303" s="20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>
      <c r="B304" s="20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2:18">
      <c r="B305" s="20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2:18">
      <c r="B306" s="20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>
      <c r="B307" s="20"/>
      <c r="C307" s="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0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>
      <c r="B309" s="20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2:18">
      <c r="B310" s="20"/>
    </row>
    <row r="311" spans="2:18">
      <c r="B311" s="20"/>
    </row>
    <row r="312" spans="2:18">
      <c r="B312" s="20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2:18">
      <c r="B313" s="20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2:18">
      <c r="B314" s="20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2:18">
      <c r="B315" s="20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2:18">
      <c r="B316" s="20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2:18">
      <c r="B317" s="20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2:18">
      <c r="B318" s="20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2:18">
      <c r="B319" s="20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2:18">
      <c r="B320" s="20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2:18">
      <c r="B321" s="20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2:18"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2:18">
      <c r="B323" s="21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2:18">
      <c r="B324" s="20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2:18">
      <c r="B325" s="20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2:18">
      <c r="B326" s="20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2:18">
      <c r="B327" s="20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2:18">
      <c r="B328" s="20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2:18">
      <c r="B329" s="20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2:18">
      <c r="B330" s="20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2:18">
      <c r="B331" s="20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2:18">
      <c r="B332" s="20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2:18">
      <c r="B333" s="20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2:18">
      <c r="B334" s="20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>
      <c r="B335" s="20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2:18">
      <c r="B336" s="20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2:18">
      <c r="B337" s="20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>
      <c r="B338" s="20"/>
      <c r="C338" s="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0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>
      <c r="B340" s="20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2:18">
      <c r="B341" s="20"/>
    </row>
    <row r="342" spans="2:18">
      <c r="B342" s="20"/>
    </row>
    <row r="343" spans="2:18">
      <c r="B343" s="20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2:18">
      <c r="B344" s="20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2:18">
      <c r="B345" s="20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2:18">
      <c r="B346" s="20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2:18">
      <c r="B347" s="20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2:18">
      <c r="B348" s="20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2:18">
      <c r="B349" s="20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2:18">
      <c r="B350" s="20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2:18">
      <c r="B351" s="20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2:18">
      <c r="B352" s="20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2:18"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2:18">
      <c r="B354" s="21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2:18">
      <c r="B355" s="20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2:18">
      <c r="B356" s="20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2:18">
      <c r="B357" s="20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2:18">
      <c r="B358" s="20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2:18">
      <c r="B359" s="20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2:18">
      <c r="B360" s="20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2:18">
      <c r="B361" s="20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2:18">
      <c r="B362" s="20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2:18">
      <c r="B363" s="20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2:18">
      <c r="B364" s="20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2:18">
      <c r="B365" s="20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>
      <c r="B366" s="20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2:18">
      <c r="B367" s="20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2:18">
      <c r="B368" s="20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>
      <c r="B369" s="20"/>
      <c r="C369" s="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0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>
      <c r="B371" s="20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2:18">
      <c r="B372" s="20"/>
    </row>
    <row r="373" spans="2:18">
      <c r="B373" s="20"/>
    </row>
    <row r="374" spans="2:18">
      <c r="B374" s="20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2:18">
      <c r="B375" s="20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2:18">
      <c r="B376" s="20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2:18">
      <c r="B377" s="20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2:18">
      <c r="B378" s="20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2:18">
      <c r="B379" s="20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2:18">
      <c r="B380" s="20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2:18">
      <c r="B381" s="20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2:18">
      <c r="B382" s="20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2:18">
      <c r="B383" s="20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2:18"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>
      <c r="B385" s="21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>
      <c r="B386" s="20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>
      <c r="B387" s="20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>
      <c r="B388" s="20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>
      <c r="B389" s="20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>
      <c r="B390" s="20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2:18">
      <c r="B391" s="20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2:18">
      <c r="B392" s="20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2:18">
      <c r="B393" s="20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2:18">
      <c r="B394" s="20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2:18">
      <c r="B395" s="20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2:18">
      <c r="B396" s="20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>
      <c r="B397" s="20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2:18">
      <c r="B398" s="20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2:18">
      <c r="B399" s="20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>
      <c r="B400" s="20"/>
      <c r="C400" s="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0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>
      <c r="B402" s="20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2:18">
      <c r="B403" s="20"/>
    </row>
    <row r="404" spans="2:18">
      <c r="B404" s="20"/>
    </row>
    <row r="405" spans="2:18">
      <c r="B405" s="20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2:18">
      <c r="B406" s="20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2:18">
      <c r="B407" s="20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2:18">
      <c r="B408" s="20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2:18">
      <c r="B409" s="20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2:18">
      <c r="B410" s="20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2:18">
      <c r="B411" s="20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2:18">
      <c r="B412" s="20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2:18">
      <c r="B413" s="20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2:18">
      <c r="B414" s="20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2:18"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2:18">
      <c r="B416" s="21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2:18">
      <c r="B417" s="20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2:18">
      <c r="B418" s="20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2:18">
      <c r="B419" s="20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2:18">
      <c r="B420" s="20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2:18">
      <c r="B421" s="20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2:18">
      <c r="B422" s="20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2:18">
      <c r="B423" s="20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2:18">
      <c r="B424" s="20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2:18">
      <c r="B425" s="20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2:18">
      <c r="B426" s="20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2:18">
      <c r="B427" s="20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>
      <c r="B428" s="20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2:18">
      <c r="B429" s="20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2:18">
      <c r="B430" s="20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>
      <c r="B431" s="20"/>
      <c r="C431" s="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20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>
      <c r="B433" s="20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2:18">
      <c r="B434" s="20"/>
    </row>
    <row r="435" spans="2:18">
      <c r="B435" s="20"/>
    </row>
    <row r="436" spans="2:18">
      <c r="B436" s="20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2:18">
      <c r="B437" s="20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2:18">
      <c r="B438" s="20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2:18">
      <c r="B439" s="20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2:18">
      <c r="B440" s="20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2:18">
      <c r="B441" s="20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2:18">
      <c r="B442" s="20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2:18">
      <c r="B443" s="20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2:18">
      <c r="B444" s="20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2:18">
      <c r="B445" s="20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2:18"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2:18">
      <c r="B447" s="21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2:18">
      <c r="B448" s="20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2:18">
      <c r="B449" s="20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2:18">
      <c r="B450" s="20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2:18">
      <c r="B451" s="20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2:18">
      <c r="B452" s="20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2:18">
      <c r="B453" s="20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2:18">
      <c r="B454" s="20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2:18">
      <c r="B455" s="20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2:18">
      <c r="B456" s="20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2:18">
      <c r="B457" s="20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2:18">
      <c r="B458" s="20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>
      <c r="B459" s="20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2:18">
      <c r="B460" s="20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2:18">
      <c r="B461" s="20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>
      <c r="B462" s="20"/>
      <c r="C462" s="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2:18">
      <c r="B463" s="20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>
      <c r="B464" s="20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2:18">
      <c r="B465" s="20"/>
    </row>
    <row r="466" spans="2:18">
      <c r="B466" s="20"/>
    </row>
    <row r="467" spans="2:18">
      <c r="B467" s="20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2:18">
      <c r="B468" s="20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2:18">
      <c r="B469" s="20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2:18">
      <c r="B470" s="20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2:18">
      <c r="B471" s="20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2:18">
      <c r="B472" s="20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2:18">
      <c r="B473" s="20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2:18">
      <c r="B474" s="20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2:18">
      <c r="B475" s="20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2:18">
      <c r="B476" s="20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2:18"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2:18">
      <c r="B478" s="21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2:18">
      <c r="B479" s="20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2:18">
      <c r="B480" s="20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2:18">
      <c r="B481" s="20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2:18">
      <c r="B482" s="20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2:18">
      <c r="B483" s="20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2:18">
      <c r="B484" s="20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2:18">
      <c r="B485" s="20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2:18">
      <c r="B486" s="20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2:18">
      <c r="B487" s="20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2:18">
      <c r="B488" s="20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2:18">
      <c r="B489" s="20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>
      <c r="B490" s="20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2:18">
      <c r="B491" s="20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2:18">
      <c r="B492" s="20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>
      <c r="B493" s="20"/>
      <c r="C493" s="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2:18">
      <c r="B494" s="20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>
      <c r="B495" s="20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2:18">
      <c r="B496" s="20"/>
    </row>
    <row r="497" spans="2:18">
      <c r="B497" s="20"/>
    </row>
    <row r="498" spans="2:18">
      <c r="B498" s="20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2:18">
      <c r="B499" s="20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2:18">
      <c r="B500" s="20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2:18">
      <c r="B501" s="20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2:18">
      <c r="B502" s="20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2:18">
      <c r="B503" s="20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2:18">
      <c r="B504" s="20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2:18">
      <c r="B505" s="20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2:18">
      <c r="B506" s="20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2:18">
      <c r="B507" s="20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2:18"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2:18">
      <c r="B509" s="21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2:18">
      <c r="B510" s="20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2:18">
      <c r="B511" s="20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2:18">
      <c r="B512" s="20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2:18">
      <c r="B513" s="20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2:18">
      <c r="B514" s="20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2:18">
      <c r="B515" s="20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2:18">
      <c r="B516" s="20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2:18">
      <c r="B517" s="20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2:18">
      <c r="B518" s="20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2:18">
      <c r="B519" s="20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2:18">
      <c r="B520" s="20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2:18">
      <c r="B521" s="20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2:18">
      <c r="B522" s="20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2:18">
      <c r="B523" s="20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>
      <c r="B524" s="20"/>
      <c r="C524" s="6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2:18">
      <c r="B525" s="20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>
      <c r="B526" s="20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2:18">
      <c r="B527" s="20"/>
    </row>
    <row r="528" spans="2:18">
      <c r="B528" s="20"/>
    </row>
    <row r="529" spans="2:18">
      <c r="B529" s="20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2:18">
      <c r="B530" s="20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2:18">
      <c r="B531" s="20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2:18">
      <c r="B532" s="20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2:18">
      <c r="B533" s="20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2:18">
      <c r="B534" s="20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2:18">
      <c r="B535" s="20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2:18">
      <c r="B536" s="20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2:18">
      <c r="B537" s="20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2:18">
      <c r="B538" s="20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2:18"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2:18">
      <c r="B540" s="21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2:18">
      <c r="B541" s="20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2:18">
      <c r="B542" s="20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2:18">
      <c r="B543" s="20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2:18">
      <c r="B544" s="20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2:18">
      <c r="B545" s="20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2:18">
      <c r="B546" s="20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2:18">
      <c r="B547" s="20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2:18">
      <c r="B548" s="20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2:18">
      <c r="B549" s="20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2:18">
      <c r="B550" s="20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2:18">
      <c r="B551" s="20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2:18">
      <c r="B552" s="20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2:18">
      <c r="B553" s="20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2:18">
      <c r="B554" s="20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>
      <c r="B555" s="20"/>
      <c r="C555" s="6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2:18">
      <c r="B556" s="20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>
      <c r="B557" s="20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2:18">
      <c r="B558" s="20"/>
    </row>
    <row r="559" spans="2:18">
      <c r="B559" s="20"/>
    </row>
    <row r="560" spans="2:18">
      <c r="B560" s="20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2:18">
      <c r="B561" s="20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2:18">
      <c r="B562" s="20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2:18">
      <c r="B563" s="20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2:18">
      <c r="B564" s="20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2:18">
      <c r="B565" s="20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2:18">
      <c r="B566" s="20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2:18">
      <c r="B567" s="20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2:18">
      <c r="B568" s="20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2:18">
      <c r="B569" s="20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2:18"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2:18">
      <c r="B571" s="21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2:18">
      <c r="B572" s="20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2:18">
      <c r="B573" s="20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2:18">
      <c r="B574" s="20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2:18">
      <c r="B575" s="20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2:18">
      <c r="B576" s="20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2:18">
      <c r="B577" s="20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2:18">
      <c r="B578" s="20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2:18">
      <c r="B579" s="20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2:18">
      <c r="B580" s="20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2:18">
      <c r="B581" s="20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2:18">
      <c r="B582" s="20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2:18">
      <c r="B583" s="20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2:18">
      <c r="B584" s="20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2:18">
      <c r="B585" s="20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>
      <c r="B586" s="20"/>
      <c r="C586" s="6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2:18">
      <c r="B587" s="20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>
      <c r="B588" s="20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2:18">
      <c r="B589" s="20"/>
    </row>
    <row r="590" spans="2:18">
      <c r="B590" s="20"/>
    </row>
    <row r="591" spans="2:18">
      <c r="B591" s="20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2:18">
      <c r="B592" s="20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2:18">
      <c r="B593" s="20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2:18">
      <c r="B594" s="20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2:18">
      <c r="B595" s="20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2:18">
      <c r="B596" s="20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2:18">
      <c r="B597" s="20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2:18">
      <c r="B598" s="20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2:18">
      <c r="B599" s="20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2:18">
      <c r="B600" s="20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2:18"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2:18">
      <c r="B602" s="21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2:18">
      <c r="B603" s="20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2:18">
      <c r="B604" s="20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2:18">
      <c r="B605" s="20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2:18">
      <c r="B606" s="20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2:18">
      <c r="B607" s="20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2:18">
      <c r="B608" s="20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2:18">
      <c r="B609" s="20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2:18">
      <c r="B610" s="20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2:18">
      <c r="B611" s="20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2:18">
      <c r="B612" s="20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2:18">
      <c r="B613" s="20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2:18">
      <c r="B614" s="20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2:18">
      <c r="B615" s="20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2:18">
      <c r="B616" s="20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>
      <c r="B617" s="20"/>
      <c r="C617" s="6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2:18">
      <c r="B618" s="20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>
      <c r="B619" s="20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2:18">
      <c r="B620" s="20"/>
    </row>
    <row r="621" spans="2:18">
      <c r="B621" s="20"/>
    </row>
    <row r="622" spans="2:18">
      <c r="B622" s="20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2:18">
      <c r="B623" s="20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2:18">
      <c r="B624" s="20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2:18">
      <c r="B625" s="20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2:18">
      <c r="B626" s="20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2:18">
      <c r="B627" s="20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2:18">
      <c r="B628" s="20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2:18">
      <c r="B629" s="20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2:18">
      <c r="B630" s="20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2:18">
      <c r="B631" s="20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2:18"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2:18"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2:18"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2:18"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2:18"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2:18"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2:18"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2:18"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2:18"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3:18"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>
      <c r="C648" s="6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3:18"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6"/>
  <sheetViews>
    <sheetView topLeftCell="A81"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1120.78</v>
      </c>
      <c r="C2" s="86">
        <v>1205.78</v>
      </c>
      <c r="D2" s="86">
        <v>1205.78</v>
      </c>
    </row>
    <row r="3" spans="1:7">
      <c r="A3" s="86" t="s">
        <v>308</v>
      </c>
      <c r="B3" s="86">
        <v>1120.78</v>
      </c>
      <c r="C3" s="86">
        <v>1205.78</v>
      </c>
      <c r="D3" s="86">
        <v>1205.78</v>
      </c>
    </row>
    <row r="4" spans="1:7">
      <c r="A4" s="86" t="s">
        <v>309</v>
      </c>
      <c r="B4" s="86">
        <v>3681.99</v>
      </c>
      <c r="C4" s="86">
        <v>3961.24</v>
      </c>
      <c r="D4" s="86">
        <v>3961.24</v>
      </c>
    </row>
    <row r="5" spans="1:7">
      <c r="A5" s="86" t="s">
        <v>310</v>
      </c>
      <c r="B5" s="86">
        <v>3681.99</v>
      </c>
      <c r="C5" s="86">
        <v>3961.24</v>
      </c>
      <c r="D5" s="86">
        <v>3961.24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0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252.52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110.12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16.010000000000002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1104.76</v>
      </c>
      <c r="C28" s="86">
        <v>16.010000000000002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6.49</v>
      </c>
      <c r="F54" s="86">
        <v>0.61</v>
      </c>
      <c r="G54" s="86">
        <v>0.61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6.49</v>
      </c>
      <c r="F55" s="86">
        <v>0.25</v>
      </c>
      <c r="G55" s="86">
        <v>0.25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6.49</v>
      </c>
      <c r="F56" s="86">
        <v>0.25</v>
      </c>
      <c r="G56" s="86">
        <v>0.25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6.49</v>
      </c>
      <c r="F57" s="86">
        <v>0.25</v>
      </c>
      <c r="G57" s="86">
        <v>0.25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6.49</v>
      </c>
      <c r="F58" s="86">
        <v>0.61</v>
      </c>
      <c r="G58" s="86">
        <v>0.61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6.49</v>
      </c>
      <c r="F59" s="86">
        <v>0.25</v>
      </c>
      <c r="G59" s="86">
        <v>0.25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6.49</v>
      </c>
      <c r="F60" s="86">
        <v>0.25</v>
      </c>
      <c r="G60" s="86">
        <v>0.25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6.49</v>
      </c>
      <c r="F61" s="86">
        <v>0.25</v>
      </c>
      <c r="G61" s="86">
        <v>0.25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6.49</v>
      </c>
      <c r="F62" s="86">
        <v>0.35799999999999998</v>
      </c>
      <c r="G62" s="86">
        <v>0.35799999999999998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6.49</v>
      </c>
      <c r="F63" s="86">
        <v>0.61</v>
      </c>
      <c r="G63" s="86">
        <v>0.61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6.49</v>
      </c>
      <c r="F64" s="86">
        <v>0.25</v>
      </c>
      <c r="G64" s="86">
        <v>0.25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65850.67</v>
      </c>
      <c r="D70" s="86">
        <v>52102.52</v>
      </c>
      <c r="E70" s="86">
        <v>13748.15</v>
      </c>
      <c r="F70" s="86">
        <v>0.79</v>
      </c>
      <c r="G70" s="86">
        <v>4.3099999999999996</v>
      </c>
    </row>
    <row r="71" spans="1:8">
      <c r="A71" s="86" t="s">
        <v>337</v>
      </c>
      <c r="B71" s="86" t="s">
        <v>336</v>
      </c>
      <c r="C71" s="86">
        <v>37178.28</v>
      </c>
      <c r="D71" s="86">
        <v>27625.19</v>
      </c>
      <c r="E71" s="86">
        <v>9553.1</v>
      </c>
      <c r="F71" s="86">
        <v>0.74</v>
      </c>
      <c r="G71" s="86">
        <v>3.59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7818.09</v>
      </c>
      <c r="D74" s="86">
        <v>0.8</v>
      </c>
    </row>
    <row r="75" spans="1:8">
      <c r="A75" s="86" t="s">
        <v>345</v>
      </c>
      <c r="B75" s="86" t="s">
        <v>361</v>
      </c>
      <c r="C75" s="86">
        <v>10481.32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3.9</v>
      </c>
      <c r="F78" s="86">
        <v>7434.43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1.91</v>
      </c>
      <c r="F79" s="86">
        <v>2084.71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15153.0816</v>
      </c>
      <c r="C88" s="86">
        <v>26.659199999999998</v>
      </c>
      <c r="D88" s="86">
        <v>101.6267</v>
      </c>
      <c r="E88" s="86">
        <v>0</v>
      </c>
      <c r="F88" s="86">
        <v>5.0000000000000001E-4</v>
      </c>
      <c r="G88" s="86">
        <v>12577.6479</v>
      </c>
      <c r="H88" s="86">
        <v>6537.5425999999998</v>
      </c>
    </row>
    <row r="89" spans="1:8">
      <c r="A89" s="86" t="s">
        <v>429</v>
      </c>
      <c r="B89" s="86">
        <v>13969.9462</v>
      </c>
      <c r="C89" s="86">
        <v>24.578900000000001</v>
      </c>
      <c r="D89" s="86">
        <v>93.701499999999996</v>
      </c>
      <c r="E89" s="86">
        <v>0</v>
      </c>
      <c r="F89" s="86">
        <v>4.0000000000000002E-4</v>
      </c>
      <c r="G89" s="86">
        <v>11596.797500000001</v>
      </c>
      <c r="H89" s="86">
        <v>6027.2218000000003</v>
      </c>
    </row>
    <row r="90" spans="1:8">
      <c r="A90" s="86" t="s">
        <v>430</v>
      </c>
      <c r="B90" s="86">
        <v>16304.461499999999</v>
      </c>
      <c r="C90" s="86">
        <v>28.689299999999999</v>
      </c>
      <c r="D90" s="86">
        <v>109.38379999999999</v>
      </c>
      <c r="E90" s="86">
        <v>0</v>
      </c>
      <c r="F90" s="86">
        <v>5.0000000000000001E-4</v>
      </c>
      <c r="G90" s="86">
        <v>13537.6906</v>
      </c>
      <c r="H90" s="86">
        <v>7034.7335000000003</v>
      </c>
    </row>
    <row r="91" spans="1:8">
      <c r="A91" s="86" t="s">
        <v>431</v>
      </c>
      <c r="B91" s="86">
        <v>15828.7142</v>
      </c>
      <c r="C91" s="86">
        <v>27.857299999999999</v>
      </c>
      <c r="D91" s="86">
        <v>106.2328</v>
      </c>
      <c r="E91" s="86">
        <v>0</v>
      </c>
      <c r="F91" s="86">
        <v>5.0000000000000001E-4</v>
      </c>
      <c r="G91" s="86">
        <v>13147.7119</v>
      </c>
      <c r="H91" s="86">
        <v>6829.9849999999997</v>
      </c>
    </row>
    <row r="92" spans="1:8">
      <c r="A92" s="86" t="s">
        <v>282</v>
      </c>
      <c r="B92" s="86">
        <v>17253.800200000001</v>
      </c>
      <c r="C92" s="86">
        <v>30.369599999999998</v>
      </c>
      <c r="D92" s="86">
        <v>115.8304</v>
      </c>
      <c r="E92" s="86">
        <v>0</v>
      </c>
      <c r="F92" s="86">
        <v>5.0000000000000001E-4</v>
      </c>
      <c r="G92" s="86">
        <v>14335.553400000001</v>
      </c>
      <c r="H92" s="86">
        <v>7445.3247000000001</v>
      </c>
    </row>
    <row r="93" spans="1:8">
      <c r="A93" s="86" t="s">
        <v>432</v>
      </c>
      <c r="B93" s="86">
        <v>17392.9018</v>
      </c>
      <c r="C93" s="86">
        <v>30.618300000000001</v>
      </c>
      <c r="D93" s="86">
        <v>116.79430000000001</v>
      </c>
      <c r="E93" s="86">
        <v>0</v>
      </c>
      <c r="F93" s="86">
        <v>5.0000000000000001E-4</v>
      </c>
      <c r="G93" s="86">
        <v>14454.851199999999</v>
      </c>
      <c r="H93" s="86">
        <v>7505.7322000000004</v>
      </c>
    </row>
    <row r="94" spans="1:8">
      <c r="A94" s="86" t="s">
        <v>433</v>
      </c>
      <c r="B94" s="86">
        <v>17465.656299999999</v>
      </c>
      <c r="C94" s="86">
        <v>30.747900000000001</v>
      </c>
      <c r="D94" s="86">
        <v>117.29510000000001</v>
      </c>
      <c r="E94" s="86">
        <v>0</v>
      </c>
      <c r="F94" s="86">
        <v>5.0000000000000001E-4</v>
      </c>
      <c r="G94" s="86">
        <v>14516.834199999999</v>
      </c>
      <c r="H94" s="86">
        <v>7537.2848000000004</v>
      </c>
    </row>
    <row r="95" spans="1:8">
      <c r="A95" s="86" t="s">
        <v>434</v>
      </c>
      <c r="B95" s="86">
        <v>18307.265800000001</v>
      </c>
      <c r="C95" s="86">
        <v>32.229399999999998</v>
      </c>
      <c r="D95" s="86">
        <v>122.94580000000001</v>
      </c>
      <c r="E95" s="86">
        <v>0</v>
      </c>
      <c r="F95" s="86">
        <v>5.9999999999999995E-4</v>
      </c>
      <c r="G95" s="86">
        <v>15216.186400000001</v>
      </c>
      <c r="H95" s="86">
        <v>7900.4636</v>
      </c>
    </row>
    <row r="96" spans="1:8">
      <c r="A96" s="86" t="s">
        <v>435</v>
      </c>
      <c r="B96" s="86">
        <v>16744.111099999998</v>
      </c>
      <c r="C96" s="86">
        <v>29.4741</v>
      </c>
      <c r="D96" s="86">
        <v>112.4212</v>
      </c>
      <c r="E96" s="86">
        <v>0</v>
      </c>
      <c r="F96" s="86">
        <v>5.0000000000000001E-4</v>
      </c>
      <c r="G96" s="86">
        <v>13913.6217</v>
      </c>
      <c r="H96" s="86">
        <v>7225.5439999999999</v>
      </c>
    </row>
    <row r="97" spans="1:19">
      <c r="A97" s="86" t="s">
        <v>436</v>
      </c>
      <c r="B97" s="86">
        <v>16688.270400000001</v>
      </c>
      <c r="C97" s="86">
        <v>29.3718</v>
      </c>
      <c r="D97" s="86">
        <v>112.0149</v>
      </c>
      <c r="E97" s="86">
        <v>0</v>
      </c>
      <c r="F97" s="86">
        <v>5.0000000000000001E-4</v>
      </c>
      <c r="G97" s="86">
        <v>13863.325800000001</v>
      </c>
      <c r="H97" s="86">
        <v>7201.0469000000003</v>
      </c>
    </row>
    <row r="98" spans="1:19">
      <c r="A98" s="86" t="s">
        <v>437</v>
      </c>
      <c r="B98" s="86">
        <v>15568.5182</v>
      </c>
      <c r="C98" s="86">
        <v>27.395700000000001</v>
      </c>
      <c r="D98" s="86">
        <v>104.4569</v>
      </c>
      <c r="E98" s="86">
        <v>0</v>
      </c>
      <c r="F98" s="86">
        <v>5.0000000000000001E-4</v>
      </c>
      <c r="G98" s="86">
        <v>12927.9239</v>
      </c>
      <c r="H98" s="86">
        <v>6717.3356999999996</v>
      </c>
    </row>
    <row r="99" spans="1:19">
      <c r="A99" s="86" t="s">
        <v>438</v>
      </c>
      <c r="B99" s="86">
        <v>15037.7778</v>
      </c>
      <c r="C99" s="86">
        <v>26.457699999999999</v>
      </c>
      <c r="D99" s="86">
        <v>100.8642</v>
      </c>
      <c r="E99" s="86">
        <v>0</v>
      </c>
      <c r="F99" s="86">
        <v>5.0000000000000001E-4</v>
      </c>
      <c r="G99" s="86">
        <v>12483.2793</v>
      </c>
      <c r="H99" s="86">
        <v>6487.9341999999997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195714.50510000001</v>
      </c>
      <c r="C101" s="86">
        <v>344.44920000000002</v>
      </c>
      <c r="D101" s="86">
        <v>1313.5677000000001</v>
      </c>
      <c r="E101" s="86">
        <v>0</v>
      </c>
      <c r="F101" s="86">
        <v>6.0000000000000001E-3</v>
      </c>
      <c r="G101" s="86">
        <v>162571.42379999999</v>
      </c>
      <c r="H101" s="86">
        <v>84450.149000000005</v>
      </c>
    </row>
    <row r="102" spans="1:19">
      <c r="A102" s="86" t="s">
        <v>440</v>
      </c>
      <c r="B102" s="86">
        <v>13969.9462</v>
      </c>
      <c r="C102" s="86">
        <v>24.578900000000001</v>
      </c>
      <c r="D102" s="86">
        <v>93.701499999999996</v>
      </c>
      <c r="E102" s="86">
        <v>0</v>
      </c>
      <c r="F102" s="86">
        <v>4.0000000000000002E-4</v>
      </c>
      <c r="G102" s="86">
        <v>11596.797500000001</v>
      </c>
      <c r="H102" s="86">
        <v>6027.2218000000003</v>
      </c>
    </row>
    <row r="103" spans="1:19">
      <c r="A103" s="86" t="s">
        <v>441</v>
      </c>
      <c r="B103" s="86">
        <v>18307.265800000001</v>
      </c>
      <c r="C103" s="86">
        <v>32.229399999999998</v>
      </c>
      <c r="D103" s="86">
        <v>122.94580000000001</v>
      </c>
      <c r="E103" s="86">
        <v>0</v>
      </c>
      <c r="F103" s="86">
        <v>5.9999999999999995E-4</v>
      </c>
      <c r="G103" s="86">
        <v>15216.186400000001</v>
      </c>
      <c r="H103" s="86">
        <v>7900.4636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85472100000</v>
      </c>
      <c r="C106" s="86">
        <v>69993.379000000001</v>
      </c>
      <c r="D106" s="86" t="s">
        <v>460</v>
      </c>
      <c r="E106" s="86">
        <v>9001.3119999999999</v>
      </c>
      <c r="F106" s="86">
        <v>39217.650999999998</v>
      </c>
      <c r="G106" s="86">
        <v>6612.66</v>
      </c>
      <c r="H106" s="86">
        <v>0</v>
      </c>
      <c r="I106" s="86">
        <v>15161.755999999999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78806700000</v>
      </c>
      <c r="C107" s="86">
        <v>71066.778000000006</v>
      </c>
      <c r="D107" s="86" t="s">
        <v>461</v>
      </c>
      <c r="E107" s="86">
        <v>9001.3119999999999</v>
      </c>
      <c r="F107" s="86">
        <v>39217.650999999998</v>
      </c>
      <c r="G107" s="86">
        <v>6882.0429999999997</v>
      </c>
      <c r="H107" s="86">
        <v>0</v>
      </c>
      <c r="I107" s="86">
        <v>15965.772000000001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91996100000</v>
      </c>
      <c r="C108" s="86">
        <v>71580.524999999994</v>
      </c>
      <c r="D108" s="86" t="s">
        <v>462</v>
      </c>
      <c r="E108" s="86">
        <v>9001.3119999999999</v>
      </c>
      <c r="F108" s="86">
        <v>39217.650999999998</v>
      </c>
      <c r="G108" s="86">
        <v>6926.402</v>
      </c>
      <c r="H108" s="86">
        <v>0</v>
      </c>
      <c r="I108" s="86">
        <v>16435.16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89346000000</v>
      </c>
      <c r="C109" s="86">
        <v>72535.062999999995</v>
      </c>
      <c r="D109" s="86" t="s">
        <v>463</v>
      </c>
      <c r="E109" s="86">
        <v>9001.3119999999999</v>
      </c>
      <c r="F109" s="86">
        <v>39217.650999999998</v>
      </c>
      <c r="G109" s="86">
        <v>7141.3469999999998</v>
      </c>
      <c r="H109" s="86">
        <v>0</v>
      </c>
      <c r="I109" s="86">
        <v>17174.753000000001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97418100000</v>
      </c>
      <c r="C110" s="86">
        <v>75102.926000000007</v>
      </c>
      <c r="D110" s="86" t="s">
        <v>464</v>
      </c>
      <c r="E110" s="86">
        <v>9001.3119999999999</v>
      </c>
      <c r="F110" s="86">
        <v>39217.650999999998</v>
      </c>
      <c r="G110" s="86">
        <v>7579.1030000000001</v>
      </c>
      <c r="H110" s="86">
        <v>0</v>
      </c>
      <c r="I110" s="86">
        <v>19304.859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98228700000</v>
      </c>
      <c r="C111" s="86">
        <v>76505.991999999998</v>
      </c>
      <c r="D111" s="86" t="s">
        <v>465</v>
      </c>
      <c r="E111" s="86">
        <v>9001.3119999999999</v>
      </c>
      <c r="F111" s="86">
        <v>39217.650999999998</v>
      </c>
      <c r="G111" s="86">
        <v>7868.6620000000003</v>
      </c>
      <c r="H111" s="86">
        <v>0</v>
      </c>
      <c r="I111" s="86">
        <v>20418.366999999998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98650000000</v>
      </c>
      <c r="C112" s="86">
        <v>75465.73</v>
      </c>
      <c r="D112" s="86" t="s">
        <v>466</v>
      </c>
      <c r="E112" s="86">
        <v>9001.3119999999999</v>
      </c>
      <c r="F112" s="86">
        <v>39217.650999999998</v>
      </c>
      <c r="G112" s="86">
        <v>7745.5249999999996</v>
      </c>
      <c r="H112" s="86">
        <v>0</v>
      </c>
      <c r="I112" s="86">
        <v>19501.241000000002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103402000000</v>
      </c>
      <c r="C113" s="86">
        <v>76627.982000000004</v>
      </c>
      <c r="D113" s="86" t="s">
        <v>467</v>
      </c>
      <c r="E113" s="86">
        <v>9001.3119999999999</v>
      </c>
      <c r="F113" s="86">
        <v>39217.650999999998</v>
      </c>
      <c r="G113" s="86">
        <v>7940.6959999999999</v>
      </c>
      <c r="H113" s="86">
        <v>0</v>
      </c>
      <c r="I113" s="86">
        <v>20468.322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94550800000</v>
      </c>
      <c r="C114" s="86">
        <v>75237.491999999998</v>
      </c>
      <c r="D114" s="86" t="s">
        <v>468</v>
      </c>
      <c r="E114" s="86">
        <v>9001.3119999999999</v>
      </c>
      <c r="F114" s="86">
        <v>39217.650999999998</v>
      </c>
      <c r="G114" s="86">
        <v>7694.2209999999995</v>
      </c>
      <c r="H114" s="86">
        <v>0</v>
      </c>
      <c r="I114" s="86">
        <v>19324.308000000001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94209000000</v>
      </c>
      <c r="C115" s="86">
        <v>74597.947</v>
      </c>
      <c r="D115" s="86" t="s">
        <v>469</v>
      </c>
      <c r="E115" s="86">
        <v>9001.3119999999999</v>
      </c>
      <c r="F115" s="86">
        <v>39217.650999999998</v>
      </c>
      <c r="G115" s="86">
        <v>7630.9470000000001</v>
      </c>
      <c r="H115" s="86">
        <v>0</v>
      </c>
      <c r="I115" s="86">
        <v>18748.037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87852400000</v>
      </c>
      <c r="C116" s="86">
        <v>72079.232999999993</v>
      </c>
      <c r="D116" s="86" t="s">
        <v>470</v>
      </c>
      <c r="E116" s="86">
        <v>9001.3119999999999</v>
      </c>
      <c r="F116" s="86">
        <v>39217.650999999998</v>
      </c>
      <c r="G116" s="86">
        <v>7094.8090000000002</v>
      </c>
      <c r="H116" s="86">
        <v>0</v>
      </c>
      <c r="I116" s="86">
        <v>16765.460999999999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84830800000</v>
      </c>
      <c r="C117" s="86">
        <v>70080.423999999999</v>
      </c>
      <c r="D117" s="86" t="s">
        <v>471</v>
      </c>
      <c r="E117" s="86">
        <v>9001.3119999999999</v>
      </c>
      <c r="F117" s="86">
        <v>39217.650999999998</v>
      </c>
      <c r="G117" s="86">
        <v>6652.4759999999997</v>
      </c>
      <c r="H117" s="86">
        <v>0</v>
      </c>
      <c r="I117" s="86">
        <v>15208.985000000001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1104760000000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78806700000</v>
      </c>
      <c r="C120" s="86">
        <v>69993.379000000001</v>
      </c>
      <c r="D120" s="86"/>
      <c r="E120" s="86">
        <v>9001.3119999999999</v>
      </c>
      <c r="F120" s="86">
        <v>39217.650999999998</v>
      </c>
      <c r="G120" s="86">
        <v>6612.66</v>
      </c>
      <c r="H120" s="86">
        <v>0</v>
      </c>
      <c r="I120" s="86">
        <v>15161.755999999999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103402000000</v>
      </c>
      <c r="C121" s="86">
        <v>76627.982000000004</v>
      </c>
      <c r="D121" s="86"/>
      <c r="E121" s="86">
        <v>9001.3119999999999</v>
      </c>
      <c r="F121" s="86">
        <v>39217.650999999998</v>
      </c>
      <c r="G121" s="86">
        <v>7940.6959999999999</v>
      </c>
      <c r="H121" s="86">
        <v>0</v>
      </c>
      <c r="I121" s="86">
        <v>20468.322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25579.33</v>
      </c>
      <c r="C124" s="86">
        <v>183.51</v>
      </c>
      <c r="D124" s="86">
        <v>0</v>
      </c>
      <c r="E124" s="86">
        <v>25762.85</v>
      </c>
    </row>
    <row r="125" spans="1:19">
      <c r="A125" s="86" t="s">
        <v>475</v>
      </c>
      <c r="B125" s="86">
        <v>27.52</v>
      </c>
      <c r="C125" s="86">
        <v>0.2</v>
      </c>
      <c r="D125" s="86">
        <v>0</v>
      </c>
      <c r="E125" s="86">
        <v>27.72</v>
      </c>
    </row>
    <row r="126" spans="1:19">
      <c r="A126" s="86" t="s">
        <v>476</v>
      </c>
      <c r="B126" s="86">
        <v>27.52</v>
      </c>
      <c r="C126" s="86">
        <v>0.2</v>
      </c>
      <c r="D126" s="86">
        <v>0</v>
      </c>
      <c r="E126" s="86">
        <v>27.72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1061.5899999999999</v>
      </c>
      <c r="C2" s="86">
        <v>1142.1099999999999</v>
      </c>
      <c r="D2" s="86">
        <v>1142.1099999999999</v>
      </c>
    </row>
    <row r="3" spans="1:7">
      <c r="A3" s="86" t="s">
        <v>308</v>
      </c>
      <c r="B3" s="86">
        <v>1061.5899999999999</v>
      </c>
      <c r="C3" s="86">
        <v>1142.1099999999999</v>
      </c>
      <c r="D3" s="86">
        <v>1142.1099999999999</v>
      </c>
    </row>
    <row r="4" spans="1:7">
      <c r="A4" s="86" t="s">
        <v>309</v>
      </c>
      <c r="B4" s="86">
        <v>25.45</v>
      </c>
      <c r="C4" s="86">
        <v>27.38</v>
      </c>
      <c r="D4" s="86">
        <v>27.38</v>
      </c>
    </row>
    <row r="5" spans="1:7">
      <c r="A5" s="86" t="s">
        <v>310</v>
      </c>
      <c r="B5" s="86">
        <v>25.45</v>
      </c>
      <c r="C5" s="86">
        <v>27.38</v>
      </c>
      <c r="D5" s="86">
        <v>27.38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5.3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204.74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91.42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18.010000000000002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1038.28</v>
      </c>
      <c r="C28" s="86">
        <v>23.31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6.49</v>
      </c>
      <c r="F54" s="86">
        <v>0.61</v>
      </c>
      <c r="G54" s="86">
        <v>0.61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6.49</v>
      </c>
      <c r="F55" s="86">
        <v>0.25</v>
      </c>
      <c r="G55" s="86">
        <v>0.25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6.49</v>
      </c>
      <c r="F56" s="86">
        <v>0.25</v>
      </c>
      <c r="G56" s="86">
        <v>0.25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6.49</v>
      </c>
      <c r="F57" s="86">
        <v>0.25</v>
      </c>
      <c r="G57" s="86">
        <v>0.25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6.49</v>
      </c>
      <c r="F58" s="86">
        <v>0.61</v>
      </c>
      <c r="G58" s="86">
        <v>0.61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6.49</v>
      </c>
      <c r="F59" s="86">
        <v>0.25</v>
      </c>
      <c r="G59" s="86">
        <v>0.25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6.49</v>
      </c>
      <c r="F60" s="86">
        <v>0.25</v>
      </c>
      <c r="G60" s="86">
        <v>0.25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6.49</v>
      </c>
      <c r="F61" s="86">
        <v>0.25</v>
      </c>
      <c r="G61" s="86">
        <v>0.25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6.49</v>
      </c>
      <c r="F62" s="86">
        <v>0.35799999999999998</v>
      </c>
      <c r="G62" s="86">
        <v>0.35799999999999998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6.49</v>
      </c>
      <c r="F63" s="86">
        <v>0.61</v>
      </c>
      <c r="G63" s="86">
        <v>0.61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6.49</v>
      </c>
      <c r="F64" s="86">
        <v>0.25</v>
      </c>
      <c r="G64" s="86">
        <v>0.25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67035.78</v>
      </c>
      <c r="D70" s="86">
        <v>53176.5</v>
      </c>
      <c r="E70" s="86">
        <v>13859.28</v>
      </c>
      <c r="F70" s="86">
        <v>0.79</v>
      </c>
      <c r="G70" s="86">
        <v>4.28</v>
      </c>
    </row>
    <row r="71" spans="1:8">
      <c r="A71" s="86" t="s">
        <v>337</v>
      </c>
      <c r="B71" s="86" t="s">
        <v>336</v>
      </c>
      <c r="C71" s="86">
        <v>38318.67</v>
      </c>
      <c r="D71" s="86">
        <v>28809.48</v>
      </c>
      <c r="E71" s="86">
        <v>9509.19</v>
      </c>
      <c r="F71" s="86">
        <v>0.75</v>
      </c>
      <c r="G71" s="86">
        <v>3.61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11459.58</v>
      </c>
      <c r="D74" s="86">
        <v>0.8</v>
      </c>
    </row>
    <row r="75" spans="1:8">
      <c r="A75" s="86" t="s">
        <v>345</v>
      </c>
      <c r="B75" s="86" t="s">
        <v>361</v>
      </c>
      <c r="C75" s="86">
        <v>20551.47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3.99</v>
      </c>
      <c r="F78" s="86">
        <v>7485.49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2.02</v>
      </c>
      <c r="F79" s="86">
        <v>2209.1999999999998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17924.837200000002</v>
      </c>
      <c r="C88" s="86">
        <v>23.470099999999999</v>
      </c>
      <c r="D88" s="86">
        <v>100.88500000000001</v>
      </c>
      <c r="E88" s="86">
        <v>0</v>
      </c>
      <c r="F88" s="86">
        <v>2.9999999999999997E-4</v>
      </c>
      <c r="G88" s="86">
        <v>34412.969700000001</v>
      </c>
      <c r="H88" s="86">
        <v>7131.7362999999996</v>
      </c>
    </row>
    <row r="89" spans="1:8">
      <c r="A89" s="86" t="s">
        <v>429</v>
      </c>
      <c r="B89" s="86">
        <v>15880.0911</v>
      </c>
      <c r="C89" s="86">
        <v>20.821300000000001</v>
      </c>
      <c r="D89" s="86">
        <v>89.775899999999993</v>
      </c>
      <c r="E89" s="86">
        <v>0</v>
      </c>
      <c r="F89" s="86">
        <v>2.9999999999999997E-4</v>
      </c>
      <c r="G89" s="86">
        <v>30623.6705</v>
      </c>
      <c r="H89" s="86">
        <v>6321.8694999999998</v>
      </c>
    </row>
    <row r="90" spans="1:8">
      <c r="A90" s="86" t="s">
        <v>430</v>
      </c>
      <c r="B90" s="86">
        <v>19479.252</v>
      </c>
      <c r="C90" s="86">
        <v>25.565200000000001</v>
      </c>
      <c r="D90" s="86">
        <v>110.4717</v>
      </c>
      <c r="E90" s="86">
        <v>0</v>
      </c>
      <c r="F90" s="86">
        <v>2.9999999999999997E-4</v>
      </c>
      <c r="G90" s="86">
        <v>37683.360399999998</v>
      </c>
      <c r="H90" s="86">
        <v>7757.9031999999997</v>
      </c>
    </row>
    <row r="91" spans="1:8">
      <c r="A91" s="86" t="s">
        <v>431</v>
      </c>
      <c r="B91" s="86">
        <v>19534.330300000001</v>
      </c>
      <c r="C91" s="86">
        <v>25.644200000000001</v>
      </c>
      <c r="D91" s="86">
        <v>110.878</v>
      </c>
      <c r="E91" s="86">
        <v>0</v>
      </c>
      <c r="F91" s="86">
        <v>2.9999999999999997E-4</v>
      </c>
      <c r="G91" s="86">
        <v>37821.996800000001</v>
      </c>
      <c r="H91" s="86">
        <v>7780.7038000000002</v>
      </c>
    </row>
    <row r="92" spans="1:8">
      <c r="A92" s="86" t="s">
        <v>282</v>
      </c>
      <c r="B92" s="86">
        <v>21961.146499999999</v>
      </c>
      <c r="C92" s="86">
        <v>28.834399999999999</v>
      </c>
      <c r="D92" s="86">
        <v>124.714</v>
      </c>
      <c r="E92" s="86">
        <v>0</v>
      </c>
      <c r="F92" s="86">
        <v>4.0000000000000002E-4</v>
      </c>
      <c r="G92" s="86">
        <v>42541.650199999996</v>
      </c>
      <c r="H92" s="86">
        <v>8747.8904000000002</v>
      </c>
    </row>
    <row r="93" spans="1:8">
      <c r="A93" s="86" t="s">
        <v>432</v>
      </c>
      <c r="B93" s="86">
        <v>22779.1885</v>
      </c>
      <c r="C93" s="86">
        <v>29.912400000000002</v>
      </c>
      <c r="D93" s="86">
        <v>129.41370000000001</v>
      </c>
      <c r="E93" s="86">
        <v>0</v>
      </c>
      <c r="F93" s="86">
        <v>4.0000000000000002E-4</v>
      </c>
      <c r="G93" s="86">
        <v>44144.8073</v>
      </c>
      <c r="H93" s="86">
        <v>9074.2438000000002</v>
      </c>
    </row>
    <row r="94" spans="1:8">
      <c r="A94" s="86" t="s">
        <v>433</v>
      </c>
      <c r="B94" s="86">
        <v>23118.087</v>
      </c>
      <c r="C94" s="86">
        <v>30.359100000000002</v>
      </c>
      <c r="D94" s="86">
        <v>131.36320000000001</v>
      </c>
      <c r="E94" s="86">
        <v>0</v>
      </c>
      <c r="F94" s="86">
        <v>4.0000000000000002E-4</v>
      </c>
      <c r="G94" s="86">
        <v>44809.809000000001</v>
      </c>
      <c r="H94" s="86">
        <v>9209.4683000000005</v>
      </c>
    </row>
    <row r="95" spans="1:8">
      <c r="A95" s="86" t="s">
        <v>434</v>
      </c>
      <c r="B95" s="86">
        <v>23956.1895</v>
      </c>
      <c r="C95" s="86">
        <v>31.459399999999999</v>
      </c>
      <c r="D95" s="86">
        <v>136.12090000000001</v>
      </c>
      <c r="E95" s="86">
        <v>0</v>
      </c>
      <c r="F95" s="86">
        <v>4.0000000000000002E-4</v>
      </c>
      <c r="G95" s="86">
        <v>46432.7094</v>
      </c>
      <c r="H95" s="86">
        <v>9543.2972000000009</v>
      </c>
    </row>
    <row r="96" spans="1:8">
      <c r="A96" s="86" t="s">
        <v>435</v>
      </c>
      <c r="B96" s="86">
        <v>21399.522400000002</v>
      </c>
      <c r="C96" s="86">
        <v>28.099399999999999</v>
      </c>
      <c r="D96" s="86">
        <v>121.5573</v>
      </c>
      <c r="E96" s="86">
        <v>0</v>
      </c>
      <c r="F96" s="86">
        <v>2.9999999999999997E-4</v>
      </c>
      <c r="G96" s="86">
        <v>41464.873699999996</v>
      </c>
      <c r="H96" s="86">
        <v>8524.4768999999997</v>
      </c>
    </row>
    <row r="97" spans="1:19">
      <c r="A97" s="86" t="s">
        <v>436</v>
      </c>
      <c r="B97" s="86">
        <v>20560.444200000002</v>
      </c>
      <c r="C97" s="86">
        <v>26.993600000000001</v>
      </c>
      <c r="D97" s="86">
        <v>116.7346</v>
      </c>
      <c r="E97" s="86">
        <v>0</v>
      </c>
      <c r="F97" s="86">
        <v>2.9999999999999997E-4</v>
      </c>
      <c r="G97" s="86">
        <v>39819.760000000002</v>
      </c>
      <c r="H97" s="86">
        <v>8189.7115000000003</v>
      </c>
    </row>
    <row r="98" spans="1:19">
      <c r="A98" s="86" t="s">
        <v>437</v>
      </c>
      <c r="B98" s="86">
        <v>18586.069100000001</v>
      </c>
      <c r="C98" s="86">
        <v>24.396599999999999</v>
      </c>
      <c r="D98" s="86">
        <v>105.4571</v>
      </c>
      <c r="E98" s="86">
        <v>0</v>
      </c>
      <c r="F98" s="86">
        <v>2.9999999999999997E-4</v>
      </c>
      <c r="G98" s="86">
        <v>35972.8289</v>
      </c>
      <c r="H98" s="86">
        <v>7402.6477999999997</v>
      </c>
    </row>
    <row r="99" spans="1:19">
      <c r="A99" s="86" t="s">
        <v>438</v>
      </c>
      <c r="B99" s="86">
        <v>17436.245500000001</v>
      </c>
      <c r="C99" s="86">
        <v>22.846399999999999</v>
      </c>
      <c r="D99" s="86">
        <v>98.360500000000002</v>
      </c>
      <c r="E99" s="86">
        <v>0</v>
      </c>
      <c r="F99" s="86">
        <v>2.9999999999999997E-4</v>
      </c>
      <c r="G99" s="86">
        <v>33551.915800000002</v>
      </c>
      <c r="H99" s="86">
        <v>6939.4156000000003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242615.40349999999</v>
      </c>
      <c r="C101" s="86">
        <v>318.40210000000002</v>
      </c>
      <c r="D101" s="86">
        <v>1375.7320999999999</v>
      </c>
      <c r="E101" s="86">
        <v>0</v>
      </c>
      <c r="F101" s="86">
        <v>3.8999999999999998E-3</v>
      </c>
      <c r="G101" s="86">
        <v>469280.3518</v>
      </c>
      <c r="H101" s="86">
        <v>96623.364300000001</v>
      </c>
    </row>
    <row r="102" spans="1:19">
      <c r="A102" s="86" t="s">
        <v>440</v>
      </c>
      <c r="B102" s="86">
        <v>15880.0911</v>
      </c>
      <c r="C102" s="86">
        <v>20.821300000000001</v>
      </c>
      <c r="D102" s="86">
        <v>89.775899999999993</v>
      </c>
      <c r="E102" s="86">
        <v>0</v>
      </c>
      <c r="F102" s="86">
        <v>2.9999999999999997E-4</v>
      </c>
      <c r="G102" s="86">
        <v>30623.6705</v>
      </c>
      <c r="H102" s="86">
        <v>6321.8694999999998</v>
      </c>
    </row>
    <row r="103" spans="1:19">
      <c r="A103" s="86" t="s">
        <v>441</v>
      </c>
      <c r="B103" s="86">
        <v>23956.1895</v>
      </c>
      <c r="C103" s="86">
        <v>31.459399999999999</v>
      </c>
      <c r="D103" s="86">
        <v>136.12090000000001</v>
      </c>
      <c r="E103" s="86">
        <v>0</v>
      </c>
      <c r="F103" s="86">
        <v>4.0000000000000002E-4</v>
      </c>
      <c r="G103" s="86">
        <v>46432.7094</v>
      </c>
      <c r="H103" s="86">
        <v>9543.2972000000009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76138800000</v>
      </c>
      <c r="C106" s="86">
        <v>68042.494000000006</v>
      </c>
      <c r="D106" s="86" t="s">
        <v>477</v>
      </c>
      <c r="E106" s="86">
        <v>9001.3119999999999</v>
      </c>
      <c r="F106" s="86">
        <v>39217.650999999998</v>
      </c>
      <c r="G106" s="86">
        <v>6030.6790000000001</v>
      </c>
      <c r="H106" s="86">
        <v>0</v>
      </c>
      <c r="I106" s="86">
        <v>13792.852000000001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67754900000</v>
      </c>
      <c r="C107" s="86">
        <v>68953.210000000006</v>
      </c>
      <c r="D107" s="86" t="s">
        <v>478</v>
      </c>
      <c r="E107" s="86">
        <v>9001.3119999999999</v>
      </c>
      <c r="F107" s="86">
        <v>39217.650999999998</v>
      </c>
      <c r="G107" s="86">
        <v>6183.9530000000004</v>
      </c>
      <c r="H107" s="86">
        <v>0</v>
      </c>
      <c r="I107" s="86">
        <v>14550.294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83374500000</v>
      </c>
      <c r="C108" s="86">
        <v>68204.514999999999</v>
      </c>
      <c r="D108" s="86" t="s">
        <v>479</v>
      </c>
      <c r="E108" s="86">
        <v>9001.3119999999999</v>
      </c>
      <c r="F108" s="86">
        <v>39217.650999999998</v>
      </c>
      <c r="G108" s="86">
        <v>6131.13</v>
      </c>
      <c r="H108" s="86">
        <v>0</v>
      </c>
      <c r="I108" s="86">
        <v>13854.422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83681200000</v>
      </c>
      <c r="C109" s="86">
        <v>70835.69</v>
      </c>
      <c r="D109" s="86" t="s">
        <v>480</v>
      </c>
      <c r="E109" s="86">
        <v>9001.3119999999999</v>
      </c>
      <c r="F109" s="86">
        <v>39217.650999999998</v>
      </c>
      <c r="G109" s="86">
        <v>6698.0410000000002</v>
      </c>
      <c r="H109" s="86">
        <v>0</v>
      </c>
      <c r="I109" s="86">
        <v>15918.686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94123500000</v>
      </c>
      <c r="C110" s="86">
        <v>75537.542000000001</v>
      </c>
      <c r="D110" s="86" t="s">
        <v>481</v>
      </c>
      <c r="E110" s="86">
        <v>9001.3119999999999</v>
      </c>
      <c r="F110" s="86">
        <v>39217.650999999998</v>
      </c>
      <c r="G110" s="86">
        <v>7673.2520000000004</v>
      </c>
      <c r="H110" s="86">
        <v>0</v>
      </c>
      <c r="I110" s="86">
        <v>19645.326000000001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97670500000</v>
      </c>
      <c r="C111" s="86">
        <v>76116.452999999994</v>
      </c>
      <c r="D111" s="86" t="s">
        <v>482</v>
      </c>
      <c r="E111" s="86">
        <v>9001.3119999999999</v>
      </c>
      <c r="F111" s="86">
        <v>39217.650999999998</v>
      </c>
      <c r="G111" s="86">
        <v>7695.2550000000001</v>
      </c>
      <c r="H111" s="86">
        <v>0</v>
      </c>
      <c r="I111" s="86">
        <v>20202.235000000001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99141800000</v>
      </c>
      <c r="C112" s="86">
        <v>76922.065000000002</v>
      </c>
      <c r="D112" s="86" t="s">
        <v>483</v>
      </c>
      <c r="E112" s="86">
        <v>9001.3119999999999</v>
      </c>
      <c r="F112" s="86">
        <v>39217.650999999998</v>
      </c>
      <c r="G112" s="86">
        <v>7928.1080000000002</v>
      </c>
      <c r="H112" s="86">
        <v>0</v>
      </c>
      <c r="I112" s="86">
        <v>20774.993999999999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102732000000</v>
      </c>
      <c r="C113" s="86">
        <v>77419.676999999996</v>
      </c>
      <c r="D113" s="86" t="s">
        <v>484</v>
      </c>
      <c r="E113" s="86">
        <v>9001.3119999999999</v>
      </c>
      <c r="F113" s="86">
        <v>39217.650999999998</v>
      </c>
      <c r="G113" s="86">
        <v>8009.7629999999999</v>
      </c>
      <c r="H113" s="86">
        <v>0</v>
      </c>
      <c r="I113" s="86">
        <v>21190.95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91741100000</v>
      </c>
      <c r="C114" s="86">
        <v>76103.73</v>
      </c>
      <c r="D114" s="86" t="s">
        <v>485</v>
      </c>
      <c r="E114" s="86">
        <v>9001.3119999999999</v>
      </c>
      <c r="F114" s="86">
        <v>39217.650999999998</v>
      </c>
      <c r="G114" s="86">
        <v>7819.6729999999998</v>
      </c>
      <c r="H114" s="86">
        <v>0</v>
      </c>
      <c r="I114" s="86">
        <v>20065.093000000001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88101300000</v>
      </c>
      <c r="C115" s="86">
        <v>72508.918000000005</v>
      </c>
      <c r="D115" s="86" t="s">
        <v>486</v>
      </c>
      <c r="E115" s="86">
        <v>9001.3119999999999</v>
      </c>
      <c r="F115" s="86">
        <v>39217.650999999998</v>
      </c>
      <c r="G115" s="86">
        <v>7094.3969999999999</v>
      </c>
      <c r="H115" s="86">
        <v>0</v>
      </c>
      <c r="I115" s="86">
        <v>17195.558000000001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79590000000</v>
      </c>
      <c r="C116" s="86">
        <v>69399.513000000006</v>
      </c>
      <c r="D116" s="86" t="s">
        <v>487</v>
      </c>
      <c r="E116" s="86">
        <v>9001.3119999999999</v>
      </c>
      <c r="F116" s="86">
        <v>39217.650999999998</v>
      </c>
      <c r="G116" s="86">
        <v>6393.29</v>
      </c>
      <c r="H116" s="86">
        <v>0</v>
      </c>
      <c r="I116" s="86">
        <v>14787.26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74233700000</v>
      </c>
      <c r="C117" s="86">
        <v>68379.864000000001</v>
      </c>
      <c r="D117" s="86" t="s">
        <v>488</v>
      </c>
      <c r="E117" s="86">
        <v>9001.3119999999999</v>
      </c>
      <c r="F117" s="86">
        <v>39217.650999999998</v>
      </c>
      <c r="G117" s="86">
        <v>6125.5860000000002</v>
      </c>
      <c r="H117" s="86">
        <v>0</v>
      </c>
      <c r="I117" s="86">
        <v>14035.314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1038280000000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67754900000</v>
      </c>
      <c r="C120" s="86">
        <v>68042.494000000006</v>
      </c>
      <c r="D120" s="86"/>
      <c r="E120" s="86">
        <v>9001.3119999999999</v>
      </c>
      <c r="F120" s="86">
        <v>39217.650999999998</v>
      </c>
      <c r="G120" s="86">
        <v>6030.6790000000001</v>
      </c>
      <c r="H120" s="86">
        <v>0</v>
      </c>
      <c r="I120" s="86">
        <v>13792.852000000001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102732000000</v>
      </c>
      <c r="C121" s="86">
        <v>77419.676999999996</v>
      </c>
      <c r="D121" s="86"/>
      <c r="E121" s="86">
        <v>9001.3119999999999</v>
      </c>
      <c r="F121" s="86">
        <v>39217.650999999998</v>
      </c>
      <c r="G121" s="86">
        <v>8009.7629999999999</v>
      </c>
      <c r="H121" s="86">
        <v>0</v>
      </c>
      <c r="I121" s="86">
        <v>21190.95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33220.25</v>
      </c>
      <c r="C124" s="86">
        <v>190.52</v>
      </c>
      <c r="D124" s="86">
        <v>0</v>
      </c>
      <c r="E124" s="86">
        <v>33410.769999999997</v>
      </c>
    </row>
    <row r="125" spans="1:19">
      <c r="A125" s="86" t="s">
        <v>475</v>
      </c>
      <c r="B125" s="86">
        <v>35.74</v>
      </c>
      <c r="C125" s="86">
        <v>0.2</v>
      </c>
      <c r="D125" s="86">
        <v>0</v>
      </c>
      <c r="E125" s="86">
        <v>35.94</v>
      </c>
    </row>
    <row r="126" spans="1:19">
      <c r="A126" s="86" t="s">
        <v>476</v>
      </c>
      <c r="B126" s="86">
        <v>35.74</v>
      </c>
      <c r="C126" s="86">
        <v>0.2</v>
      </c>
      <c r="D126" s="86">
        <v>0</v>
      </c>
      <c r="E126" s="86">
        <v>35.94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1096.0899999999999</v>
      </c>
      <c r="C2" s="86">
        <v>1179.22</v>
      </c>
      <c r="D2" s="86">
        <v>1179.22</v>
      </c>
    </row>
    <row r="3" spans="1:7">
      <c r="A3" s="86" t="s">
        <v>308</v>
      </c>
      <c r="B3" s="86">
        <v>1096.0899999999999</v>
      </c>
      <c r="C3" s="86">
        <v>1179.22</v>
      </c>
      <c r="D3" s="86">
        <v>1179.22</v>
      </c>
    </row>
    <row r="4" spans="1:7">
      <c r="A4" s="86" t="s">
        <v>309</v>
      </c>
      <c r="B4" s="86">
        <v>3428.96</v>
      </c>
      <c r="C4" s="86">
        <v>3689.02</v>
      </c>
      <c r="D4" s="86">
        <v>3689.02</v>
      </c>
    </row>
    <row r="5" spans="1:7">
      <c r="A5" s="86" t="s">
        <v>310</v>
      </c>
      <c r="B5" s="86">
        <v>3428.96</v>
      </c>
      <c r="C5" s="86">
        <v>3689.02</v>
      </c>
      <c r="D5" s="86">
        <v>3689.02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1.47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185.82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149.82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16.86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1077.76</v>
      </c>
      <c r="C28" s="86">
        <v>18.329999999999998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6.49</v>
      </c>
      <c r="F54" s="86">
        <v>0.61</v>
      </c>
      <c r="G54" s="86">
        <v>0.61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6.49</v>
      </c>
      <c r="F55" s="86">
        <v>0.25</v>
      </c>
      <c r="G55" s="86">
        <v>0.25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6.49</v>
      </c>
      <c r="F56" s="86">
        <v>0.25</v>
      </c>
      <c r="G56" s="86">
        <v>0.25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6.49</v>
      </c>
      <c r="F57" s="86">
        <v>0.25</v>
      </c>
      <c r="G57" s="86">
        <v>0.25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6.49</v>
      </c>
      <c r="F58" s="86">
        <v>0.61</v>
      </c>
      <c r="G58" s="86">
        <v>0.61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6.49</v>
      </c>
      <c r="F59" s="86">
        <v>0.25</v>
      </c>
      <c r="G59" s="86">
        <v>0.25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6.49</v>
      </c>
      <c r="F60" s="86">
        <v>0.25</v>
      </c>
      <c r="G60" s="86">
        <v>0.25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6.49</v>
      </c>
      <c r="F61" s="86">
        <v>0.25</v>
      </c>
      <c r="G61" s="86">
        <v>0.25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6.49</v>
      </c>
      <c r="F62" s="86">
        <v>0.35799999999999998</v>
      </c>
      <c r="G62" s="86">
        <v>0.35799999999999998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6.49</v>
      </c>
      <c r="F63" s="86">
        <v>0.61</v>
      </c>
      <c r="G63" s="86">
        <v>0.61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6.49</v>
      </c>
      <c r="F64" s="86">
        <v>0.25</v>
      </c>
      <c r="G64" s="86">
        <v>0.25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70183.399999999994</v>
      </c>
      <c r="D70" s="86">
        <v>56052.34</v>
      </c>
      <c r="E70" s="86">
        <v>14131.06</v>
      </c>
      <c r="F70" s="86">
        <v>0.8</v>
      </c>
      <c r="G70" s="86">
        <v>4.32</v>
      </c>
    </row>
    <row r="71" spans="1:8">
      <c r="A71" s="86" t="s">
        <v>337</v>
      </c>
      <c r="B71" s="86" t="s">
        <v>336</v>
      </c>
      <c r="C71" s="86">
        <v>41088.949999999997</v>
      </c>
      <c r="D71" s="86">
        <v>32408.86</v>
      </c>
      <c r="E71" s="86">
        <v>8680.09</v>
      </c>
      <c r="F71" s="86">
        <v>0.79</v>
      </c>
      <c r="G71" s="86">
        <v>3.44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8707.73</v>
      </c>
      <c r="D74" s="86">
        <v>0.8</v>
      </c>
    </row>
    <row r="75" spans="1:8">
      <c r="A75" s="86" t="s">
        <v>345</v>
      </c>
      <c r="B75" s="86" t="s">
        <v>361</v>
      </c>
      <c r="C75" s="86">
        <v>15661.3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4.24</v>
      </c>
      <c r="F78" s="86">
        <v>7953.78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2.42</v>
      </c>
      <c r="F79" s="86">
        <v>2641.44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14582.707899999999</v>
      </c>
      <c r="C88" s="86">
        <v>24.563800000000001</v>
      </c>
      <c r="D88" s="86">
        <v>81.998000000000005</v>
      </c>
      <c r="E88" s="86">
        <v>0</v>
      </c>
      <c r="F88" s="86">
        <v>2.0000000000000001E-4</v>
      </c>
      <c r="G88" s="86">
        <v>605711.08499999996</v>
      </c>
      <c r="H88" s="86">
        <v>6192.4996000000001</v>
      </c>
    </row>
    <row r="89" spans="1:8">
      <c r="A89" s="86" t="s">
        <v>429</v>
      </c>
      <c r="B89" s="86">
        <v>13383.8655</v>
      </c>
      <c r="C89" s="86">
        <v>22.555099999999999</v>
      </c>
      <c r="D89" s="86">
        <v>75.334299999999999</v>
      </c>
      <c r="E89" s="86">
        <v>0</v>
      </c>
      <c r="F89" s="86">
        <v>2.0000000000000001E-4</v>
      </c>
      <c r="G89" s="86">
        <v>556487.14919999999</v>
      </c>
      <c r="H89" s="86">
        <v>5684.4956000000002</v>
      </c>
    </row>
    <row r="90" spans="1:8">
      <c r="A90" s="86" t="s">
        <v>430</v>
      </c>
      <c r="B90" s="86">
        <v>17684.583299999998</v>
      </c>
      <c r="C90" s="86">
        <v>29.8217</v>
      </c>
      <c r="D90" s="86">
        <v>99.677800000000005</v>
      </c>
      <c r="E90" s="86">
        <v>0</v>
      </c>
      <c r="F90" s="86">
        <v>2.9999999999999997E-4</v>
      </c>
      <c r="G90" s="86">
        <v>736311.31030000001</v>
      </c>
      <c r="H90" s="86">
        <v>7513.0282999999999</v>
      </c>
    </row>
    <row r="91" spans="1:8">
      <c r="A91" s="86" t="s">
        <v>431</v>
      </c>
      <c r="B91" s="86">
        <v>17578.168699999998</v>
      </c>
      <c r="C91" s="86">
        <v>29.652899999999999</v>
      </c>
      <c r="D91" s="86">
        <v>99.155000000000001</v>
      </c>
      <c r="E91" s="86">
        <v>0</v>
      </c>
      <c r="F91" s="86">
        <v>2.9999999999999997E-4</v>
      </c>
      <c r="G91" s="86">
        <v>732450.01379999996</v>
      </c>
      <c r="H91" s="86">
        <v>7468.8960999999999</v>
      </c>
    </row>
    <row r="92" spans="1:8">
      <c r="A92" s="86" t="s">
        <v>282</v>
      </c>
      <c r="B92" s="86">
        <v>19355.4961</v>
      </c>
      <c r="C92" s="86">
        <v>32.659300000000002</v>
      </c>
      <c r="D92" s="86">
        <v>109.2403</v>
      </c>
      <c r="E92" s="86">
        <v>0</v>
      </c>
      <c r="F92" s="86">
        <v>2.9999999999999997E-4</v>
      </c>
      <c r="G92" s="86">
        <v>806950.03300000005</v>
      </c>
      <c r="H92" s="86">
        <v>8224.9114000000009</v>
      </c>
    </row>
    <row r="93" spans="1:8">
      <c r="A93" s="86" t="s">
        <v>432</v>
      </c>
      <c r="B93" s="86">
        <v>20563.204399999999</v>
      </c>
      <c r="C93" s="86">
        <v>34.707000000000001</v>
      </c>
      <c r="D93" s="86">
        <v>116.1279</v>
      </c>
      <c r="E93" s="86">
        <v>0</v>
      </c>
      <c r="F93" s="86">
        <v>2.9999999999999997E-4</v>
      </c>
      <c r="G93" s="86">
        <v>857828.75040000002</v>
      </c>
      <c r="H93" s="86">
        <v>8739.1126999999997</v>
      </c>
    </row>
    <row r="94" spans="1:8">
      <c r="A94" s="86" t="s">
        <v>433</v>
      </c>
      <c r="B94" s="86">
        <v>20744.440500000001</v>
      </c>
      <c r="C94" s="86">
        <v>35.0154</v>
      </c>
      <c r="D94" s="86">
        <v>117.1694</v>
      </c>
      <c r="E94" s="86">
        <v>0</v>
      </c>
      <c r="F94" s="86">
        <v>2.9999999999999997E-4</v>
      </c>
      <c r="G94" s="86">
        <v>865522.35589999997</v>
      </c>
      <c r="H94" s="86">
        <v>8816.3873999999996</v>
      </c>
    </row>
    <row r="95" spans="1:8">
      <c r="A95" s="86" t="s">
        <v>434</v>
      </c>
      <c r="B95" s="86">
        <v>21315.1993</v>
      </c>
      <c r="C95" s="86">
        <v>35.977499999999999</v>
      </c>
      <c r="D95" s="86">
        <v>120.3839</v>
      </c>
      <c r="E95" s="86">
        <v>0</v>
      </c>
      <c r="F95" s="86">
        <v>2.9999999999999997E-4</v>
      </c>
      <c r="G95" s="86">
        <v>889267.14289999998</v>
      </c>
      <c r="H95" s="86">
        <v>9058.8294000000005</v>
      </c>
    </row>
    <row r="96" spans="1:8">
      <c r="A96" s="86" t="s">
        <v>435</v>
      </c>
      <c r="B96" s="86">
        <v>19038.882399999999</v>
      </c>
      <c r="C96" s="86">
        <v>32.129399999999997</v>
      </c>
      <c r="D96" s="86">
        <v>107.4845</v>
      </c>
      <c r="E96" s="86">
        <v>0</v>
      </c>
      <c r="F96" s="86">
        <v>2.9999999999999997E-4</v>
      </c>
      <c r="G96" s="86">
        <v>793979.76800000004</v>
      </c>
      <c r="H96" s="86">
        <v>8090.8041000000003</v>
      </c>
    </row>
    <row r="97" spans="1:19">
      <c r="A97" s="86" t="s">
        <v>436</v>
      </c>
      <c r="B97" s="86">
        <v>18441.0291</v>
      </c>
      <c r="C97" s="86">
        <v>31.111999999999998</v>
      </c>
      <c r="D97" s="86">
        <v>104.04819999999999</v>
      </c>
      <c r="E97" s="86">
        <v>0</v>
      </c>
      <c r="F97" s="86">
        <v>2.9999999999999997E-4</v>
      </c>
      <c r="G97" s="86">
        <v>768595.6801</v>
      </c>
      <c r="H97" s="86">
        <v>7835.8849</v>
      </c>
    </row>
    <row r="98" spans="1:19">
      <c r="A98" s="86" t="s">
        <v>437</v>
      </c>
      <c r="B98" s="86">
        <v>16412.403699999999</v>
      </c>
      <c r="C98" s="86">
        <v>27.6783</v>
      </c>
      <c r="D98" s="86">
        <v>92.520899999999997</v>
      </c>
      <c r="E98" s="86">
        <v>0</v>
      </c>
      <c r="F98" s="86">
        <v>2.9999999999999997E-4</v>
      </c>
      <c r="G98" s="86">
        <v>683443.95959999994</v>
      </c>
      <c r="H98" s="86">
        <v>6972.7527</v>
      </c>
    </row>
    <row r="99" spans="1:19">
      <c r="A99" s="86" t="s">
        <v>438</v>
      </c>
      <c r="B99" s="86">
        <v>14388.402</v>
      </c>
      <c r="C99" s="86">
        <v>24.2105</v>
      </c>
      <c r="D99" s="86">
        <v>80.717399999999998</v>
      </c>
      <c r="E99" s="86">
        <v>0</v>
      </c>
      <c r="F99" s="86">
        <v>2.0000000000000001E-4</v>
      </c>
      <c r="G99" s="86">
        <v>596249.76919999998</v>
      </c>
      <c r="H99" s="86">
        <v>6107.3591999999999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213488.3829</v>
      </c>
      <c r="C101" s="86">
        <v>360.0829</v>
      </c>
      <c r="D101" s="86">
        <v>1203.8574000000001</v>
      </c>
      <c r="E101" s="86">
        <v>0</v>
      </c>
      <c r="F101" s="86">
        <v>3.3E-3</v>
      </c>
      <c r="G101" s="87">
        <v>8892800</v>
      </c>
      <c r="H101" s="86">
        <v>90704.9614</v>
      </c>
    </row>
    <row r="102" spans="1:19">
      <c r="A102" s="86" t="s">
        <v>440</v>
      </c>
      <c r="B102" s="86">
        <v>13383.8655</v>
      </c>
      <c r="C102" s="86">
        <v>22.555099999999999</v>
      </c>
      <c r="D102" s="86">
        <v>75.334299999999999</v>
      </c>
      <c r="E102" s="86">
        <v>0</v>
      </c>
      <c r="F102" s="86">
        <v>2.0000000000000001E-4</v>
      </c>
      <c r="G102" s="86">
        <v>556487.14919999999</v>
      </c>
      <c r="H102" s="86">
        <v>5684.4956000000002</v>
      </c>
    </row>
    <row r="103" spans="1:19">
      <c r="A103" s="86" t="s">
        <v>441</v>
      </c>
      <c r="B103" s="86">
        <v>21315.1993</v>
      </c>
      <c r="C103" s="86">
        <v>35.977499999999999</v>
      </c>
      <c r="D103" s="86">
        <v>120.3839</v>
      </c>
      <c r="E103" s="86">
        <v>0</v>
      </c>
      <c r="F103" s="86">
        <v>2.9999999999999997E-4</v>
      </c>
      <c r="G103" s="86">
        <v>889267.14289999998</v>
      </c>
      <c r="H103" s="86">
        <v>9058.8294000000005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73408700000</v>
      </c>
      <c r="C106" s="86">
        <v>65747.320999999996</v>
      </c>
      <c r="D106" s="86" t="s">
        <v>489</v>
      </c>
      <c r="E106" s="86">
        <v>9001.3119999999999</v>
      </c>
      <c r="F106" s="86">
        <v>39217.650999999998</v>
      </c>
      <c r="G106" s="86">
        <v>5766.7160000000003</v>
      </c>
      <c r="H106" s="86">
        <v>0</v>
      </c>
      <c r="I106" s="86">
        <v>11761.641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67443000000</v>
      </c>
      <c r="C107" s="86">
        <v>67722.369000000006</v>
      </c>
      <c r="D107" s="86" t="s">
        <v>490</v>
      </c>
      <c r="E107" s="86">
        <v>9001.3119999999999</v>
      </c>
      <c r="F107" s="86">
        <v>39217.650999999998</v>
      </c>
      <c r="G107" s="86">
        <v>6126.9530000000004</v>
      </c>
      <c r="H107" s="86">
        <v>0</v>
      </c>
      <c r="I107" s="86">
        <v>13376.453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89236600000</v>
      </c>
      <c r="C108" s="86">
        <v>72258.433999999994</v>
      </c>
      <c r="D108" s="86" t="s">
        <v>491</v>
      </c>
      <c r="E108" s="86">
        <v>9001.3119999999999</v>
      </c>
      <c r="F108" s="86">
        <v>39217.650999999998</v>
      </c>
      <c r="G108" s="86">
        <v>7087.1790000000001</v>
      </c>
      <c r="H108" s="86">
        <v>0</v>
      </c>
      <c r="I108" s="86">
        <v>16952.292000000001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88768700000</v>
      </c>
      <c r="C109" s="86">
        <v>72966.134999999995</v>
      </c>
      <c r="D109" s="86" t="s">
        <v>492</v>
      </c>
      <c r="E109" s="86">
        <v>9001.3119999999999</v>
      </c>
      <c r="F109" s="86">
        <v>39217.650999999998</v>
      </c>
      <c r="G109" s="86">
        <v>7258.04</v>
      </c>
      <c r="H109" s="86">
        <v>0</v>
      </c>
      <c r="I109" s="86">
        <v>17489.131000000001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97797600000</v>
      </c>
      <c r="C110" s="86">
        <v>76637.481</v>
      </c>
      <c r="D110" s="86" t="s">
        <v>493</v>
      </c>
      <c r="E110" s="86">
        <v>9001.3119999999999</v>
      </c>
      <c r="F110" s="86">
        <v>39217.650999999998</v>
      </c>
      <c r="G110" s="86">
        <v>7885.0770000000002</v>
      </c>
      <c r="H110" s="86">
        <v>0</v>
      </c>
      <c r="I110" s="86">
        <v>20533.439999999999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103964000000</v>
      </c>
      <c r="C111" s="86">
        <v>85228.487999999998</v>
      </c>
      <c r="D111" s="86" t="s">
        <v>494</v>
      </c>
      <c r="E111" s="86">
        <v>9001.3119999999999</v>
      </c>
      <c r="F111" s="86">
        <v>39217.650999999998</v>
      </c>
      <c r="G111" s="86">
        <v>9673.64</v>
      </c>
      <c r="H111" s="86">
        <v>0</v>
      </c>
      <c r="I111" s="86">
        <v>27335.884999999998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104896000000</v>
      </c>
      <c r="C112" s="86">
        <v>84010.072</v>
      </c>
      <c r="D112" s="86" t="s">
        <v>495</v>
      </c>
      <c r="E112" s="86">
        <v>9001.3119999999999</v>
      </c>
      <c r="F112" s="86">
        <v>39217.650999999998</v>
      </c>
      <c r="G112" s="86">
        <v>9182.9390000000003</v>
      </c>
      <c r="H112" s="86">
        <v>0</v>
      </c>
      <c r="I112" s="86">
        <v>26608.17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107774000000</v>
      </c>
      <c r="C113" s="86">
        <v>84177.339000000007</v>
      </c>
      <c r="D113" s="86" t="s">
        <v>496</v>
      </c>
      <c r="E113" s="86">
        <v>9001.3119999999999</v>
      </c>
      <c r="F113" s="86">
        <v>39217.650999999998</v>
      </c>
      <c r="G113" s="86">
        <v>9223.9419999999991</v>
      </c>
      <c r="H113" s="86">
        <v>0</v>
      </c>
      <c r="I113" s="86">
        <v>26734.435000000001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96225700000</v>
      </c>
      <c r="C114" s="86">
        <v>80113.686000000002</v>
      </c>
      <c r="D114" s="86" t="s">
        <v>497</v>
      </c>
      <c r="E114" s="86">
        <v>9001.3119999999999</v>
      </c>
      <c r="F114" s="86">
        <v>39217.650999999998</v>
      </c>
      <c r="G114" s="86">
        <v>8538.2170000000006</v>
      </c>
      <c r="H114" s="86">
        <v>0</v>
      </c>
      <c r="I114" s="86">
        <v>23356.506000000001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93149300000</v>
      </c>
      <c r="C115" s="86">
        <v>74726.967000000004</v>
      </c>
      <c r="D115" s="86" t="s">
        <v>498</v>
      </c>
      <c r="E115" s="86">
        <v>9001.3119999999999</v>
      </c>
      <c r="F115" s="86">
        <v>39217.650999999998</v>
      </c>
      <c r="G115" s="86">
        <v>8270.8040000000001</v>
      </c>
      <c r="H115" s="86">
        <v>0</v>
      </c>
      <c r="I115" s="86">
        <v>18237.2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82829400000</v>
      </c>
      <c r="C116" s="86">
        <v>69885.259999999995</v>
      </c>
      <c r="D116" s="86" t="s">
        <v>499</v>
      </c>
      <c r="E116" s="86">
        <v>9001.3119999999999</v>
      </c>
      <c r="F116" s="86">
        <v>39217.650999999998</v>
      </c>
      <c r="G116" s="86">
        <v>6565.77</v>
      </c>
      <c r="H116" s="86">
        <v>0</v>
      </c>
      <c r="I116" s="86">
        <v>15100.527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72262000000</v>
      </c>
      <c r="C117" s="86">
        <v>64620.212</v>
      </c>
      <c r="D117" s="86" t="s">
        <v>500</v>
      </c>
      <c r="E117" s="86">
        <v>9001.3119999999999</v>
      </c>
      <c r="F117" s="86">
        <v>39217.650999999998</v>
      </c>
      <c r="G117" s="86">
        <v>5434.9040000000005</v>
      </c>
      <c r="H117" s="86">
        <v>0</v>
      </c>
      <c r="I117" s="86">
        <v>10966.344999999999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1077760000000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67443000000</v>
      </c>
      <c r="C120" s="86">
        <v>64620.212</v>
      </c>
      <c r="D120" s="86"/>
      <c r="E120" s="86">
        <v>9001.3119999999999</v>
      </c>
      <c r="F120" s="86">
        <v>39217.650999999998</v>
      </c>
      <c r="G120" s="86">
        <v>5434.9040000000005</v>
      </c>
      <c r="H120" s="86">
        <v>0</v>
      </c>
      <c r="I120" s="86">
        <v>10966.344999999999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107774000000</v>
      </c>
      <c r="C121" s="86">
        <v>85228.487999999998</v>
      </c>
      <c r="D121" s="86"/>
      <c r="E121" s="86">
        <v>9001.3119999999999</v>
      </c>
      <c r="F121" s="86">
        <v>39217.650999999998</v>
      </c>
      <c r="G121" s="86">
        <v>9673.64</v>
      </c>
      <c r="H121" s="86">
        <v>0</v>
      </c>
      <c r="I121" s="86">
        <v>27335.884999999998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30843.95</v>
      </c>
      <c r="C124" s="86">
        <v>157.16</v>
      </c>
      <c r="D124" s="86">
        <v>0</v>
      </c>
      <c r="E124" s="86">
        <v>31001.11</v>
      </c>
    </row>
    <row r="125" spans="1:19">
      <c r="A125" s="86" t="s">
        <v>475</v>
      </c>
      <c r="B125" s="86">
        <v>33.18</v>
      </c>
      <c r="C125" s="86">
        <v>0.17</v>
      </c>
      <c r="D125" s="86">
        <v>0</v>
      </c>
      <c r="E125" s="86">
        <v>33.35</v>
      </c>
    </row>
    <row r="126" spans="1:19">
      <c r="A126" s="86" t="s">
        <v>476</v>
      </c>
      <c r="B126" s="86">
        <v>33.18</v>
      </c>
      <c r="C126" s="86">
        <v>0.17</v>
      </c>
      <c r="D126" s="86">
        <v>0</v>
      </c>
      <c r="E126" s="86">
        <v>33.35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1014.18</v>
      </c>
      <c r="C2" s="86">
        <v>1091.0999999999999</v>
      </c>
      <c r="D2" s="86">
        <v>1091.0999999999999</v>
      </c>
    </row>
    <row r="3" spans="1:7">
      <c r="A3" s="86" t="s">
        <v>308</v>
      </c>
      <c r="B3" s="86">
        <v>1014.18</v>
      </c>
      <c r="C3" s="86">
        <v>1091.0999999999999</v>
      </c>
      <c r="D3" s="86">
        <v>1091.0999999999999</v>
      </c>
    </row>
    <row r="4" spans="1:7">
      <c r="A4" s="86" t="s">
        <v>309</v>
      </c>
      <c r="B4" s="86">
        <v>3351.04</v>
      </c>
      <c r="C4" s="86">
        <v>3605.19</v>
      </c>
      <c r="D4" s="86">
        <v>3605.19</v>
      </c>
    </row>
    <row r="5" spans="1:7">
      <c r="A5" s="86" t="s">
        <v>310</v>
      </c>
      <c r="B5" s="86">
        <v>3351.04</v>
      </c>
      <c r="C5" s="86">
        <v>3605.19</v>
      </c>
      <c r="D5" s="86">
        <v>3605.19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6.75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164.75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80.61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19.95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987.48</v>
      </c>
      <c r="C28" s="86">
        <v>26.7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0.26200000000000001</v>
      </c>
      <c r="G55" s="86">
        <v>0.318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0.26200000000000001</v>
      </c>
      <c r="G56" s="86">
        <v>0.318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0.26200000000000001</v>
      </c>
      <c r="G57" s="86">
        <v>0.318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0.26200000000000001</v>
      </c>
      <c r="G59" s="86">
        <v>0.318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0.26200000000000001</v>
      </c>
      <c r="G60" s="86">
        <v>0.318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0.26200000000000001</v>
      </c>
      <c r="G61" s="86">
        <v>0.318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0.33400000000000002</v>
      </c>
      <c r="G62" s="86">
        <v>0.41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0.26200000000000001</v>
      </c>
      <c r="G64" s="86">
        <v>0.318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66524.039999999994</v>
      </c>
      <c r="D70" s="86">
        <v>53129.78</v>
      </c>
      <c r="E70" s="86">
        <v>13394.27</v>
      </c>
      <c r="F70" s="86">
        <v>0.8</v>
      </c>
      <c r="G70" s="86">
        <v>4.32</v>
      </c>
    </row>
    <row r="71" spans="1:8">
      <c r="A71" s="86" t="s">
        <v>337</v>
      </c>
      <c r="B71" s="86" t="s">
        <v>336</v>
      </c>
      <c r="C71" s="86">
        <v>35518.35</v>
      </c>
      <c r="D71" s="86">
        <v>27337.16</v>
      </c>
      <c r="E71" s="86">
        <v>8181.19</v>
      </c>
      <c r="F71" s="86">
        <v>0.77</v>
      </c>
      <c r="G71" s="86">
        <v>3.66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13328.19</v>
      </c>
      <c r="D74" s="86">
        <v>0.8</v>
      </c>
    </row>
    <row r="75" spans="1:8">
      <c r="A75" s="86" t="s">
        <v>345</v>
      </c>
      <c r="B75" s="86" t="s">
        <v>361</v>
      </c>
      <c r="C75" s="86">
        <v>22230.25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4.0199999999999996</v>
      </c>
      <c r="F78" s="86">
        <v>7539.07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1.98</v>
      </c>
      <c r="F79" s="86">
        <v>2161.5100000000002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14272.0862</v>
      </c>
      <c r="C88" s="86">
        <v>27.2743</v>
      </c>
      <c r="D88" s="86">
        <v>70.256900000000002</v>
      </c>
      <c r="E88" s="86">
        <v>0</v>
      </c>
      <c r="F88" s="86">
        <v>2.9999999999999997E-4</v>
      </c>
      <c r="G88" s="86">
        <v>124970.6623</v>
      </c>
      <c r="H88" s="86">
        <v>6262.0428000000002</v>
      </c>
    </row>
    <row r="89" spans="1:8">
      <c r="A89" s="86" t="s">
        <v>429</v>
      </c>
      <c r="B89" s="86">
        <v>13050.124400000001</v>
      </c>
      <c r="C89" s="86">
        <v>25.0337</v>
      </c>
      <c r="D89" s="86">
        <v>64.705399999999997</v>
      </c>
      <c r="E89" s="86">
        <v>0</v>
      </c>
      <c r="F89" s="86">
        <v>2.0000000000000001E-4</v>
      </c>
      <c r="G89" s="86">
        <v>115096.76850000001</v>
      </c>
      <c r="H89" s="86">
        <v>5734.6319000000003</v>
      </c>
    </row>
    <row r="90" spans="1:8">
      <c r="A90" s="86" t="s">
        <v>430</v>
      </c>
      <c r="B90" s="86">
        <v>15711.432699999999</v>
      </c>
      <c r="C90" s="86">
        <v>30.226299999999998</v>
      </c>
      <c r="D90" s="86">
        <v>78.329700000000003</v>
      </c>
      <c r="E90" s="86">
        <v>0</v>
      </c>
      <c r="F90" s="86">
        <v>2.9999999999999997E-4</v>
      </c>
      <c r="G90" s="86">
        <v>139332.16140000001</v>
      </c>
      <c r="H90" s="86">
        <v>6912.1743999999999</v>
      </c>
    </row>
    <row r="91" spans="1:8">
      <c r="A91" s="86" t="s">
        <v>431</v>
      </c>
      <c r="B91" s="86">
        <v>15423.6695</v>
      </c>
      <c r="C91" s="86">
        <v>29.6921</v>
      </c>
      <c r="D91" s="86">
        <v>76.990099999999998</v>
      </c>
      <c r="E91" s="86">
        <v>0</v>
      </c>
      <c r="F91" s="86">
        <v>2.9999999999999997E-4</v>
      </c>
      <c r="G91" s="86">
        <v>136949.43350000001</v>
      </c>
      <c r="H91" s="86">
        <v>6787.3645999999999</v>
      </c>
    </row>
    <row r="92" spans="1:8">
      <c r="A92" s="86" t="s">
        <v>282</v>
      </c>
      <c r="B92" s="86">
        <v>17447.4424</v>
      </c>
      <c r="C92" s="86">
        <v>33.601700000000001</v>
      </c>
      <c r="D92" s="86">
        <v>87.158900000000003</v>
      </c>
      <c r="E92" s="86">
        <v>0</v>
      </c>
      <c r="F92" s="86">
        <v>2.9999999999999997E-4</v>
      </c>
      <c r="G92" s="86">
        <v>155037.80360000001</v>
      </c>
      <c r="H92" s="86">
        <v>7679.2078000000001</v>
      </c>
    </row>
    <row r="93" spans="1:8">
      <c r="A93" s="86" t="s">
        <v>432</v>
      </c>
      <c r="B93" s="86">
        <v>18096.853599999999</v>
      </c>
      <c r="C93" s="86">
        <v>34.863100000000003</v>
      </c>
      <c r="D93" s="86">
        <v>90.455399999999997</v>
      </c>
      <c r="E93" s="86">
        <v>0</v>
      </c>
      <c r="F93" s="86">
        <v>2.9999999999999997E-4</v>
      </c>
      <c r="G93" s="86">
        <v>160901.60250000001</v>
      </c>
      <c r="H93" s="86">
        <v>7966.0209000000004</v>
      </c>
    </row>
    <row r="94" spans="1:8">
      <c r="A94" s="86" t="s">
        <v>433</v>
      </c>
      <c r="B94" s="86">
        <v>18302.821199999998</v>
      </c>
      <c r="C94" s="86">
        <v>35.265700000000002</v>
      </c>
      <c r="D94" s="86">
        <v>91.513599999999997</v>
      </c>
      <c r="E94" s="86">
        <v>0</v>
      </c>
      <c r="F94" s="86">
        <v>2.9999999999999997E-4</v>
      </c>
      <c r="G94" s="86">
        <v>162784.07310000001</v>
      </c>
      <c r="H94" s="86">
        <v>8057.2269999999999</v>
      </c>
    </row>
    <row r="95" spans="1:8">
      <c r="A95" s="86" t="s">
        <v>434</v>
      </c>
      <c r="B95" s="86">
        <v>19115.401699999999</v>
      </c>
      <c r="C95" s="86">
        <v>36.830399999999997</v>
      </c>
      <c r="D95" s="86">
        <v>95.571399999999997</v>
      </c>
      <c r="E95" s="86">
        <v>0</v>
      </c>
      <c r="F95" s="86">
        <v>2.9999999999999997E-4</v>
      </c>
      <c r="G95" s="86">
        <v>170002.00320000001</v>
      </c>
      <c r="H95" s="86">
        <v>8414.8430000000008</v>
      </c>
    </row>
    <row r="96" spans="1:8">
      <c r="A96" s="86" t="s">
        <v>435</v>
      </c>
      <c r="B96" s="86">
        <v>17222.3439</v>
      </c>
      <c r="C96" s="86">
        <v>33.1783</v>
      </c>
      <c r="D96" s="86">
        <v>86.084000000000003</v>
      </c>
      <c r="E96" s="86">
        <v>0</v>
      </c>
      <c r="F96" s="86">
        <v>2.9999999999999997E-4</v>
      </c>
      <c r="G96" s="86">
        <v>153125.74559999999</v>
      </c>
      <c r="H96" s="86">
        <v>7581.0671000000002</v>
      </c>
    </row>
    <row r="97" spans="1:19">
      <c r="A97" s="86" t="s">
        <v>436</v>
      </c>
      <c r="B97" s="86">
        <v>15995.221</v>
      </c>
      <c r="C97" s="86">
        <v>30.801400000000001</v>
      </c>
      <c r="D97" s="86">
        <v>79.887100000000004</v>
      </c>
      <c r="E97" s="86">
        <v>0</v>
      </c>
      <c r="F97" s="86">
        <v>2.9999999999999997E-4</v>
      </c>
      <c r="G97" s="86">
        <v>142102.61559999999</v>
      </c>
      <c r="H97" s="86">
        <v>7039.7106999999996</v>
      </c>
    </row>
    <row r="98" spans="1:19">
      <c r="A98" s="86" t="s">
        <v>437</v>
      </c>
      <c r="B98" s="86">
        <v>14445.473</v>
      </c>
      <c r="C98" s="86">
        <v>27.799800000000001</v>
      </c>
      <c r="D98" s="86">
        <v>72.062200000000004</v>
      </c>
      <c r="E98" s="86">
        <v>0</v>
      </c>
      <c r="F98" s="86">
        <v>2.9999999999999997E-4</v>
      </c>
      <c r="G98" s="86">
        <v>128183.6954</v>
      </c>
      <c r="H98" s="86">
        <v>6356.0496999999996</v>
      </c>
    </row>
    <row r="99" spans="1:19">
      <c r="A99" s="86" t="s">
        <v>438</v>
      </c>
      <c r="B99" s="86">
        <v>14076.8886</v>
      </c>
      <c r="C99" s="86">
        <v>27.0014</v>
      </c>
      <c r="D99" s="86">
        <v>69.786699999999996</v>
      </c>
      <c r="E99" s="86">
        <v>0</v>
      </c>
      <c r="F99" s="86">
        <v>2.9999999999999997E-4</v>
      </c>
      <c r="G99" s="86">
        <v>124135.2308</v>
      </c>
      <c r="H99" s="86">
        <v>6185.6423999999997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193159.75820000001</v>
      </c>
      <c r="C101" s="86">
        <v>371.56830000000002</v>
      </c>
      <c r="D101" s="86">
        <v>962.80160000000001</v>
      </c>
      <c r="E101" s="86">
        <v>0</v>
      </c>
      <c r="F101" s="86">
        <v>3.5000000000000001E-3</v>
      </c>
      <c r="G101" s="87">
        <v>1712620</v>
      </c>
      <c r="H101" s="86">
        <v>84975.982399999994</v>
      </c>
    </row>
    <row r="102" spans="1:19">
      <c r="A102" s="86" t="s">
        <v>440</v>
      </c>
      <c r="B102" s="86">
        <v>13050.124400000001</v>
      </c>
      <c r="C102" s="86">
        <v>25.0337</v>
      </c>
      <c r="D102" s="86">
        <v>64.705399999999997</v>
      </c>
      <c r="E102" s="86">
        <v>0</v>
      </c>
      <c r="F102" s="86">
        <v>2.0000000000000001E-4</v>
      </c>
      <c r="G102" s="86">
        <v>115096.76850000001</v>
      </c>
      <c r="H102" s="86">
        <v>5734.6319000000003</v>
      </c>
    </row>
    <row r="103" spans="1:19">
      <c r="A103" s="86" t="s">
        <v>441</v>
      </c>
      <c r="B103" s="86">
        <v>19115.401699999999</v>
      </c>
      <c r="C103" s="86">
        <v>36.830399999999997</v>
      </c>
      <c r="D103" s="86">
        <v>95.571399999999997</v>
      </c>
      <c r="E103" s="86">
        <v>0</v>
      </c>
      <c r="F103" s="86">
        <v>2.9999999999999997E-4</v>
      </c>
      <c r="G103" s="86">
        <v>170002.00320000001</v>
      </c>
      <c r="H103" s="86">
        <v>8414.8430000000008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72056900000</v>
      </c>
      <c r="C106" s="86">
        <v>63450.267</v>
      </c>
      <c r="D106" s="86" t="s">
        <v>501</v>
      </c>
      <c r="E106" s="86">
        <v>9001.3119999999999</v>
      </c>
      <c r="F106" s="86">
        <v>39217.650999999998</v>
      </c>
      <c r="G106" s="86">
        <v>5155.0219999999999</v>
      </c>
      <c r="H106" s="86">
        <v>0</v>
      </c>
      <c r="I106" s="86">
        <v>10076.281999999999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66363700000</v>
      </c>
      <c r="C107" s="86">
        <v>63210.845999999998</v>
      </c>
      <c r="D107" s="86" t="s">
        <v>502</v>
      </c>
      <c r="E107" s="86">
        <v>9001.3119999999999</v>
      </c>
      <c r="F107" s="86">
        <v>39217.650999999998</v>
      </c>
      <c r="G107" s="86">
        <v>5060.92</v>
      </c>
      <c r="H107" s="86">
        <v>0</v>
      </c>
      <c r="I107" s="86">
        <v>9930.9629999999997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80337600000</v>
      </c>
      <c r="C108" s="86">
        <v>66363.766000000003</v>
      </c>
      <c r="D108" s="86" t="s">
        <v>479</v>
      </c>
      <c r="E108" s="86">
        <v>9001.3119999999999</v>
      </c>
      <c r="F108" s="86">
        <v>39217.650999999998</v>
      </c>
      <c r="G108" s="86">
        <v>5828.4830000000002</v>
      </c>
      <c r="H108" s="86">
        <v>0</v>
      </c>
      <c r="I108" s="86">
        <v>12316.32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78963700000</v>
      </c>
      <c r="C109" s="86">
        <v>68991.421000000002</v>
      </c>
      <c r="D109" s="86" t="s">
        <v>503</v>
      </c>
      <c r="E109" s="86">
        <v>9001.3119999999999</v>
      </c>
      <c r="F109" s="86">
        <v>39217.650999999998</v>
      </c>
      <c r="G109" s="86">
        <v>6413.6480000000001</v>
      </c>
      <c r="H109" s="86">
        <v>0</v>
      </c>
      <c r="I109" s="86">
        <v>14358.808999999999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89393300000</v>
      </c>
      <c r="C110" s="86">
        <v>71739.501000000004</v>
      </c>
      <c r="D110" s="86" t="s">
        <v>504</v>
      </c>
      <c r="E110" s="86">
        <v>9001.3119999999999</v>
      </c>
      <c r="F110" s="86">
        <v>39217.650999999998</v>
      </c>
      <c r="G110" s="86">
        <v>7046.8990000000003</v>
      </c>
      <c r="H110" s="86">
        <v>0</v>
      </c>
      <c r="I110" s="86">
        <v>16473.638999999999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92774300000</v>
      </c>
      <c r="C111" s="86">
        <v>74128.148000000001</v>
      </c>
      <c r="D111" s="86" t="s">
        <v>505</v>
      </c>
      <c r="E111" s="86">
        <v>9001.3119999999999</v>
      </c>
      <c r="F111" s="86">
        <v>39217.650999999998</v>
      </c>
      <c r="G111" s="86">
        <v>7457.7719999999999</v>
      </c>
      <c r="H111" s="86">
        <v>0</v>
      </c>
      <c r="I111" s="86">
        <v>18451.413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93859800000</v>
      </c>
      <c r="C112" s="86">
        <v>77226.038</v>
      </c>
      <c r="D112" s="86" t="s">
        <v>506</v>
      </c>
      <c r="E112" s="86">
        <v>9001.3119999999999</v>
      </c>
      <c r="F112" s="86">
        <v>39217.650999999998</v>
      </c>
      <c r="G112" s="86">
        <v>8094.6859999999997</v>
      </c>
      <c r="H112" s="86">
        <v>0</v>
      </c>
      <c r="I112" s="86">
        <v>20912.388999999999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98021500000</v>
      </c>
      <c r="C113" s="86">
        <v>75069.157000000007</v>
      </c>
      <c r="D113" s="86" t="s">
        <v>507</v>
      </c>
      <c r="E113" s="86">
        <v>9001.3119999999999</v>
      </c>
      <c r="F113" s="86">
        <v>39217.650999999998</v>
      </c>
      <c r="G113" s="86">
        <v>7764.0789999999997</v>
      </c>
      <c r="H113" s="86">
        <v>0</v>
      </c>
      <c r="I113" s="86">
        <v>19086.115000000002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88290900000</v>
      </c>
      <c r="C114" s="86">
        <v>72588.910999999993</v>
      </c>
      <c r="D114" s="86" t="s">
        <v>508</v>
      </c>
      <c r="E114" s="86">
        <v>9001.3119999999999</v>
      </c>
      <c r="F114" s="86">
        <v>39217.650999999998</v>
      </c>
      <c r="G114" s="86">
        <v>7279.3339999999998</v>
      </c>
      <c r="H114" s="86">
        <v>0</v>
      </c>
      <c r="I114" s="86">
        <v>17090.614000000001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81935000000</v>
      </c>
      <c r="C115" s="86">
        <v>68300.804000000004</v>
      </c>
      <c r="D115" s="86" t="s">
        <v>486</v>
      </c>
      <c r="E115" s="86">
        <v>9001.3119999999999</v>
      </c>
      <c r="F115" s="86">
        <v>39217.650999999998</v>
      </c>
      <c r="G115" s="86">
        <v>6315.3469999999998</v>
      </c>
      <c r="H115" s="86">
        <v>0</v>
      </c>
      <c r="I115" s="86">
        <v>13766.493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73909500000</v>
      </c>
      <c r="C116" s="86">
        <v>65399.724999999999</v>
      </c>
      <c r="D116" s="86" t="s">
        <v>509</v>
      </c>
      <c r="E116" s="86">
        <v>9001.3119999999999</v>
      </c>
      <c r="F116" s="86">
        <v>39217.650999999998</v>
      </c>
      <c r="G116" s="86">
        <v>5654.1379999999999</v>
      </c>
      <c r="H116" s="86">
        <v>0</v>
      </c>
      <c r="I116" s="86">
        <v>11526.624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71575200000</v>
      </c>
      <c r="C117" s="86">
        <v>62872.728000000003</v>
      </c>
      <c r="D117" s="86" t="s">
        <v>510</v>
      </c>
      <c r="E117" s="86">
        <v>9001.3119999999999</v>
      </c>
      <c r="F117" s="86">
        <v>39217.650999999998</v>
      </c>
      <c r="G117" s="86">
        <v>4978.0410000000002</v>
      </c>
      <c r="H117" s="86">
        <v>0</v>
      </c>
      <c r="I117" s="86">
        <v>9675.723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987482000000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66363700000</v>
      </c>
      <c r="C120" s="86">
        <v>62872.728000000003</v>
      </c>
      <c r="D120" s="86"/>
      <c r="E120" s="86">
        <v>9001.3119999999999</v>
      </c>
      <c r="F120" s="86">
        <v>39217.650999999998</v>
      </c>
      <c r="G120" s="86">
        <v>4978.0410000000002</v>
      </c>
      <c r="H120" s="86">
        <v>0</v>
      </c>
      <c r="I120" s="86">
        <v>9675.723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98021500000</v>
      </c>
      <c r="C121" s="86">
        <v>77226.038</v>
      </c>
      <c r="D121" s="86"/>
      <c r="E121" s="86">
        <v>9001.3119999999999</v>
      </c>
      <c r="F121" s="86">
        <v>39217.650999999998</v>
      </c>
      <c r="G121" s="86">
        <v>8094.6859999999997</v>
      </c>
      <c r="H121" s="86">
        <v>0</v>
      </c>
      <c r="I121" s="86">
        <v>20912.388999999999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28431.83</v>
      </c>
      <c r="C124" s="86">
        <v>280.20999999999998</v>
      </c>
      <c r="D124" s="86">
        <v>0</v>
      </c>
      <c r="E124" s="86">
        <v>28712.04</v>
      </c>
    </row>
    <row r="125" spans="1:19">
      <c r="A125" s="86" t="s">
        <v>475</v>
      </c>
      <c r="B125" s="86">
        <v>30.59</v>
      </c>
      <c r="C125" s="86">
        <v>0.3</v>
      </c>
      <c r="D125" s="86">
        <v>0</v>
      </c>
      <c r="E125" s="86">
        <v>30.89</v>
      </c>
    </row>
    <row r="126" spans="1:19">
      <c r="A126" s="86" t="s">
        <v>476</v>
      </c>
      <c r="B126" s="86">
        <v>30.59</v>
      </c>
      <c r="C126" s="86">
        <v>0.3</v>
      </c>
      <c r="D126" s="86">
        <v>0</v>
      </c>
      <c r="E126" s="86">
        <v>30.89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1032.9000000000001</v>
      </c>
      <c r="C2" s="86">
        <v>1111.24</v>
      </c>
      <c r="D2" s="86">
        <v>1111.24</v>
      </c>
    </row>
    <row r="3" spans="1:7">
      <c r="A3" s="86" t="s">
        <v>308</v>
      </c>
      <c r="B3" s="86">
        <v>1032.9000000000001</v>
      </c>
      <c r="C3" s="86">
        <v>1111.24</v>
      </c>
      <c r="D3" s="86">
        <v>1111.24</v>
      </c>
    </row>
    <row r="4" spans="1:7">
      <c r="A4" s="86" t="s">
        <v>309</v>
      </c>
      <c r="B4" s="86">
        <v>3157.58</v>
      </c>
      <c r="C4" s="86">
        <v>3397.06</v>
      </c>
      <c r="D4" s="86">
        <v>3397.06</v>
      </c>
    </row>
    <row r="5" spans="1:7">
      <c r="A5" s="86" t="s">
        <v>310</v>
      </c>
      <c r="B5" s="86">
        <v>3157.58</v>
      </c>
      <c r="C5" s="86">
        <v>3397.06</v>
      </c>
      <c r="D5" s="86">
        <v>3397.06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0.01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75.42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195.77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19.579999999999998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1013.31</v>
      </c>
      <c r="C28" s="86">
        <v>19.59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0.26200000000000001</v>
      </c>
      <c r="G55" s="86">
        <v>0.318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0.26200000000000001</v>
      </c>
      <c r="G56" s="86">
        <v>0.318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0.26200000000000001</v>
      </c>
      <c r="G57" s="86">
        <v>0.318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0.26200000000000001</v>
      </c>
      <c r="G59" s="86">
        <v>0.318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0.26200000000000001</v>
      </c>
      <c r="G60" s="86">
        <v>0.318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0.26200000000000001</v>
      </c>
      <c r="G61" s="86">
        <v>0.318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0.33400000000000002</v>
      </c>
      <c r="G62" s="86">
        <v>0.41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0.26200000000000001</v>
      </c>
      <c r="G64" s="86">
        <v>0.318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61969.98</v>
      </c>
      <c r="D70" s="86">
        <v>49492.65</v>
      </c>
      <c r="E70" s="86">
        <v>12477.33</v>
      </c>
      <c r="F70" s="86">
        <v>0.8</v>
      </c>
      <c r="G70" s="86">
        <v>4.3600000000000003</v>
      </c>
    </row>
    <row r="71" spans="1:8">
      <c r="A71" s="86" t="s">
        <v>337</v>
      </c>
      <c r="B71" s="86" t="s">
        <v>336</v>
      </c>
      <c r="C71" s="86">
        <v>28808.18</v>
      </c>
      <c r="D71" s="86">
        <v>23007.81</v>
      </c>
      <c r="E71" s="86">
        <v>5800.38</v>
      </c>
      <c r="F71" s="86">
        <v>0.8</v>
      </c>
      <c r="G71" s="86">
        <v>3.74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8131.15</v>
      </c>
      <c r="D74" s="86">
        <v>0.8</v>
      </c>
    </row>
    <row r="75" spans="1:8">
      <c r="A75" s="86" t="s">
        <v>345</v>
      </c>
      <c r="B75" s="86" t="s">
        <v>361</v>
      </c>
      <c r="C75" s="86">
        <v>11009.2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0.57999999999999996</v>
      </c>
      <c r="D78" s="86">
        <v>1109.6500000000001</v>
      </c>
      <c r="E78" s="86">
        <v>3.74</v>
      </c>
      <c r="F78" s="86">
        <v>7140.67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1.74</v>
      </c>
      <c r="F79" s="86">
        <v>1903.24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6745.0682999999999</v>
      </c>
      <c r="C88" s="86">
        <v>5.7769000000000004</v>
      </c>
      <c r="D88" s="86">
        <v>62.067999999999998</v>
      </c>
      <c r="E88" s="86">
        <v>0</v>
      </c>
      <c r="F88" s="86">
        <v>0</v>
      </c>
      <c r="G88" s="86">
        <v>374505.7108</v>
      </c>
      <c r="H88" s="86">
        <v>2523.8465000000001</v>
      </c>
    </row>
    <row r="89" spans="1:8">
      <c r="A89" s="86" t="s">
        <v>429</v>
      </c>
      <c r="B89" s="86">
        <v>6205.3078999999998</v>
      </c>
      <c r="C89" s="86">
        <v>5.3146000000000004</v>
      </c>
      <c r="D89" s="86">
        <v>57.116799999999998</v>
      </c>
      <c r="E89" s="86">
        <v>0</v>
      </c>
      <c r="F89" s="86">
        <v>0</v>
      </c>
      <c r="G89" s="86">
        <v>344631.52669999999</v>
      </c>
      <c r="H89" s="86">
        <v>2321.9286999999999</v>
      </c>
    </row>
    <row r="90" spans="1:8">
      <c r="A90" s="86" t="s">
        <v>430</v>
      </c>
      <c r="B90" s="86">
        <v>7359.8486999999996</v>
      </c>
      <c r="C90" s="86">
        <v>6.3032000000000004</v>
      </c>
      <c r="D90" s="86">
        <v>67.775099999999995</v>
      </c>
      <c r="E90" s="86">
        <v>0</v>
      </c>
      <c r="F90" s="86">
        <v>0</v>
      </c>
      <c r="G90" s="86">
        <v>408941.43560000003</v>
      </c>
      <c r="H90" s="86">
        <v>2754.0351999999998</v>
      </c>
    </row>
    <row r="91" spans="1:8">
      <c r="A91" s="86" t="s">
        <v>431</v>
      </c>
      <c r="B91" s="86">
        <v>7077.6277</v>
      </c>
      <c r="C91" s="86">
        <v>6.0613000000000001</v>
      </c>
      <c r="D91" s="86">
        <v>65.220100000000002</v>
      </c>
      <c r="E91" s="86">
        <v>0</v>
      </c>
      <c r="F91" s="86">
        <v>0</v>
      </c>
      <c r="G91" s="86">
        <v>393525.4595</v>
      </c>
      <c r="H91" s="86">
        <v>2648.5628999999999</v>
      </c>
    </row>
    <row r="92" spans="1:8">
      <c r="A92" s="86" t="s">
        <v>282</v>
      </c>
      <c r="B92" s="86">
        <v>7701.1130000000003</v>
      </c>
      <c r="C92" s="86">
        <v>6.5949</v>
      </c>
      <c r="D92" s="86">
        <v>71.0137</v>
      </c>
      <c r="E92" s="86">
        <v>0</v>
      </c>
      <c r="F92" s="86">
        <v>0</v>
      </c>
      <c r="G92" s="86">
        <v>428482.96130000002</v>
      </c>
      <c r="H92" s="86">
        <v>2882.0282000000002</v>
      </c>
    </row>
    <row r="93" spans="1:8">
      <c r="A93" s="86" t="s">
        <v>432</v>
      </c>
      <c r="B93" s="86">
        <v>7728.5613999999996</v>
      </c>
      <c r="C93" s="86">
        <v>6.6182999999999996</v>
      </c>
      <c r="D93" s="86">
        <v>71.301000000000002</v>
      </c>
      <c r="E93" s="86">
        <v>0</v>
      </c>
      <c r="F93" s="86">
        <v>0</v>
      </c>
      <c r="G93" s="86">
        <v>430216.68050000002</v>
      </c>
      <c r="H93" s="86">
        <v>2892.4047</v>
      </c>
    </row>
    <row r="94" spans="1:8">
      <c r="A94" s="86" t="s">
        <v>433</v>
      </c>
      <c r="B94" s="86">
        <v>7978.0123000000003</v>
      </c>
      <c r="C94" s="86">
        <v>6.8315999999999999</v>
      </c>
      <c r="D94" s="86">
        <v>73.652100000000004</v>
      </c>
      <c r="E94" s="86">
        <v>0</v>
      </c>
      <c r="F94" s="86">
        <v>0</v>
      </c>
      <c r="G94" s="86">
        <v>444402.4497</v>
      </c>
      <c r="H94" s="86">
        <v>2985.913</v>
      </c>
    </row>
    <row r="95" spans="1:8">
      <c r="A95" s="86" t="s">
        <v>434</v>
      </c>
      <c r="B95" s="86">
        <v>8548.9321999999993</v>
      </c>
      <c r="C95" s="86">
        <v>7.3204000000000002</v>
      </c>
      <c r="D95" s="86">
        <v>78.930800000000005</v>
      </c>
      <c r="E95" s="86">
        <v>0</v>
      </c>
      <c r="F95" s="86">
        <v>0</v>
      </c>
      <c r="G95" s="86">
        <v>476253.53460000001</v>
      </c>
      <c r="H95" s="86">
        <v>3199.6145999999999</v>
      </c>
    </row>
    <row r="96" spans="1:8">
      <c r="A96" s="86" t="s">
        <v>435</v>
      </c>
      <c r="B96" s="86">
        <v>7780.598</v>
      </c>
      <c r="C96" s="86">
        <v>6.6626000000000003</v>
      </c>
      <c r="D96" s="86">
        <v>71.816800000000001</v>
      </c>
      <c r="E96" s="86">
        <v>0</v>
      </c>
      <c r="F96" s="86">
        <v>0</v>
      </c>
      <c r="G96" s="86">
        <v>433329.04859999998</v>
      </c>
      <c r="H96" s="86">
        <v>2911.9884000000002</v>
      </c>
    </row>
    <row r="97" spans="1:19">
      <c r="A97" s="86" t="s">
        <v>436</v>
      </c>
      <c r="B97" s="86">
        <v>7691.6415999999999</v>
      </c>
      <c r="C97" s="86">
        <v>6.5867000000000004</v>
      </c>
      <c r="D97" s="86">
        <v>70.945700000000002</v>
      </c>
      <c r="E97" s="86">
        <v>0</v>
      </c>
      <c r="F97" s="86">
        <v>0</v>
      </c>
      <c r="G97" s="86">
        <v>428072.72369999997</v>
      </c>
      <c r="H97" s="86">
        <v>2878.5427</v>
      </c>
    </row>
    <row r="98" spans="1:19">
      <c r="A98" s="86" t="s">
        <v>437</v>
      </c>
      <c r="B98" s="86">
        <v>7113.4094999999998</v>
      </c>
      <c r="C98" s="86">
        <v>6.0918999999999999</v>
      </c>
      <c r="D98" s="86">
        <v>65.5488</v>
      </c>
      <c r="E98" s="86">
        <v>0</v>
      </c>
      <c r="F98" s="86">
        <v>0</v>
      </c>
      <c r="G98" s="86">
        <v>395508.25329999998</v>
      </c>
      <c r="H98" s="86">
        <v>2661.9497000000001</v>
      </c>
    </row>
    <row r="99" spans="1:19">
      <c r="A99" s="86" t="s">
        <v>438</v>
      </c>
      <c r="B99" s="86">
        <v>6914.0725000000002</v>
      </c>
      <c r="C99" s="86">
        <v>5.9214000000000002</v>
      </c>
      <c r="D99" s="86">
        <v>63.673099999999998</v>
      </c>
      <c r="E99" s="86">
        <v>0</v>
      </c>
      <c r="F99" s="86">
        <v>0</v>
      </c>
      <c r="G99" s="86">
        <v>384190.98229999997</v>
      </c>
      <c r="H99" s="86">
        <v>2587.2363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88844.192999999999</v>
      </c>
      <c r="C101" s="86">
        <v>76.083799999999997</v>
      </c>
      <c r="D101" s="86">
        <v>819.06219999999996</v>
      </c>
      <c r="E101" s="86">
        <v>0</v>
      </c>
      <c r="F101" s="86">
        <v>4.0000000000000002E-4</v>
      </c>
      <c r="G101" s="87">
        <v>4942060</v>
      </c>
      <c r="H101" s="86">
        <v>33248.050900000002</v>
      </c>
    </row>
    <row r="102" spans="1:19">
      <c r="A102" s="86" t="s">
        <v>440</v>
      </c>
      <c r="B102" s="86">
        <v>6205.3078999999998</v>
      </c>
      <c r="C102" s="86">
        <v>5.3146000000000004</v>
      </c>
      <c r="D102" s="86">
        <v>57.116799999999998</v>
      </c>
      <c r="E102" s="86">
        <v>0</v>
      </c>
      <c r="F102" s="86">
        <v>0</v>
      </c>
      <c r="G102" s="86">
        <v>344631.52669999999</v>
      </c>
      <c r="H102" s="86">
        <v>2321.9286999999999</v>
      </c>
    </row>
    <row r="103" spans="1:19">
      <c r="A103" s="86" t="s">
        <v>441</v>
      </c>
      <c r="B103" s="86">
        <v>8548.9321999999993</v>
      </c>
      <c r="C103" s="86">
        <v>7.3204000000000002</v>
      </c>
      <c r="D103" s="86">
        <v>78.930800000000005</v>
      </c>
      <c r="E103" s="86">
        <v>0</v>
      </c>
      <c r="F103" s="86">
        <v>0</v>
      </c>
      <c r="G103" s="86">
        <v>476253.53460000001</v>
      </c>
      <c r="H103" s="86">
        <v>3199.6145999999999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76787700000</v>
      </c>
      <c r="C106" s="86">
        <v>66431.876999999993</v>
      </c>
      <c r="D106" s="86" t="s">
        <v>511</v>
      </c>
      <c r="E106" s="86">
        <v>9001.3119999999999</v>
      </c>
      <c r="F106" s="86">
        <v>39217.650999999998</v>
      </c>
      <c r="G106" s="86">
        <v>5978.1139999999996</v>
      </c>
      <c r="H106" s="86">
        <v>0</v>
      </c>
      <c r="I106" s="86">
        <v>12234.799000000001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70662400000</v>
      </c>
      <c r="C107" s="86">
        <v>64858.726000000002</v>
      </c>
      <c r="D107" s="86" t="s">
        <v>512</v>
      </c>
      <c r="E107" s="86">
        <v>9001.3119999999999</v>
      </c>
      <c r="F107" s="86">
        <v>39217.650999999998</v>
      </c>
      <c r="G107" s="86">
        <v>5512.4</v>
      </c>
      <c r="H107" s="86">
        <v>0</v>
      </c>
      <c r="I107" s="86">
        <v>11127.362999999999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83848400000</v>
      </c>
      <c r="C108" s="86">
        <v>65798.763000000006</v>
      </c>
      <c r="D108" s="86" t="s">
        <v>513</v>
      </c>
      <c r="E108" s="86">
        <v>9001.3119999999999</v>
      </c>
      <c r="F108" s="86">
        <v>39217.650999999998</v>
      </c>
      <c r="G108" s="86">
        <v>6022.8590000000004</v>
      </c>
      <c r="H108" s="86">
        <v>0</v>
      </c>
      <c r="I108" s="86">
        <v>11556.941000000001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80687500000</v>
      </c>
      <c r="C109" s="86">
        <v>67833.252999999997</v>
      </c>
      <c r="D109" s="86" t="s">
        <v>514</v>
      </c>
      <c r="E109" s="86">
        <v>9001.3119999999999</v>
      </c>
      <c r="F109" s="86">
        <v>39217.650999999998</v>
      </c>
      <c r="G109" s="86">
        <v>6499.2340000000004</v>
      </c>
      <c r="H109" s="86">
        <v>0</v>
      </c>
      <c r="I109" s="86">
        <v>13115.055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87855100000</v>
      </c>
      <c r="C110" s="86">
        <v>70306.542000000001</v>
      </c>
      <c r="D110" s="86" t="s">
        <v>515</v>
      </c>
      <c r="E110" s="86">
        <v>9001.3119999999999</v>
      </c>
      <c r="F110" s="86">
        <v>39217.650999999998</v>
      </c>
      <c r="G110" s="86">
        <v>7223.6109999999999</v>
      </c>
      <c r="H110" s="86">
        <v>0</v>
      </c>
      <c r="I110" s="86">
        <v>14863.968000000001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88210600000</v>
      </c>
      <c r="C111" s="86">
        <v>69979.888999999996</v>
      </c>
      <c r="D111" s="86" t="s">
        <v>516</v>
      </c>
      <c r="E111" s="86">
        <v>9001.3119999999999</v>
      </c>
      <c r="F111" s="86">
        <v>39217.650999999998</v>
      </c>
      <c r="G111" s="86">
        <v>7111.8630000000003</v>
      </c>
      <c r="H111" s="86">
        <v>0</v>
      </c>
      <c r="I111" s="86">
        <v>14649.063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91119200000</v>
      </c>
      <c r="C112" s="86">
        <v>72149.763000000006</v>
      </c>
      <c r="D112" s="86" t="s">
        <v>517</v>
      </c>
      <c r="E112" s="86">
        <v>9001.3119999999999</v>
      </c>
      <c r="F112" s="86">
        <v>39217.650999999998</v>
      </c>
      <c r="G112" s="86">
        <v>7824.6989999999996</v>
      </c>
      <c r="H112" s="86">
        <v>0</v>
      </c>
      <c r="I112" s="86">
        <v>16106.1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97649900000</v>
      </c>
      <c r="C113" s="86">
        <v>76065.092999999993</v>
      </c>
      <c r="D113" s="86" t="s">
        <v>518</v>
      </c>
      <c r="E113" s="86">
        <v>9001.3119999999999</v>
      </c>
      <c r="F113" s="86">
        <v>39217.650999999998</v>
      </c>
      <c r="G113" s="86">
        <v>8918.0030000000006</v>
      </c>
      <c r="H113" s="86">
        <v>0</v>
      </c>
      <c r="I113" s="86">
        <v>18928.127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88848700000</v>
      </c>
      <c r="C114" s="86">
        <v>72522.084000000003</v>
      </c>
      <c r="D114" s="86" t="s">
        <v>519</v>
      </c>
      <c r="E114" s="86">
        <v>9001.3119999999999</v>
      </c>
      <c r="F114" s="86">
        <v>39217.650999999998</v>
      </c>
      <c r="G114" s="86">
        <v>7923.7849999999999</v>
      </c>
      <c r="H114" s="86">
        <v>0</v>
      </c>
      <c r="I114" s="86">
        <v>16379.335999999999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87771000000</v>
      </c>
      <c r="C115" s="86">
        <v>69088.176000000007</v>
      </c>
      <c r="D115" s="86" t="s">
        <v>520</v>
      </c>
      <c r="E115" s="86">
        <v>9001.3119999999999</v>
      </c>
      <c r="F115" s="86">
        <v>39217.650999999998</v>
      </c>
      <c r="G115" s="86">
        <v>6866.143</v>
      </c>
      <c r="H115" s="86">
        <v>0</v>
      </c>
      <c r="I115" s="86">
        <v>14003.07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81094100000</v>
      </c>
      <c r="C116" s="86">
        <v>66060.441999999995</v>
      </c>
      <c r="D116" s="86" t="s">
        <v>521</v>
      </c>
      <c r="E116" s="86">
        <v>9001.3119999999999</v>
      </c>
      <c r="F116" s="86">
        <v>39217.650999999998</v>
      </c>
      <c r="G116" s="86">
        <v>5816.4070000000002</v>
      </c>
      <c r="H116" s="86">
        <v>0</v>
      </c>
      <c r="I116" s="86">
        <v>12025.072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78773600000</v>
      </c>
      <c r="C117" s="86">
        <v>66312.516000000003</v>
      </c>
      <c r="D117" s="86" t="s">
        <v>522</v>
      </c>
      <c r="E117" s="86">
        <v>9001.3119999999999</v>
      </c>
      <c r="F117" s="86">
        <v>39217.650999999998</v>
      </c>
      <c r="G117" s="86">
        <v>5922.04</v>
      </c>
      <c r="H117" s="86">
        <v>0</v>
      </c>
      <c r="I117" s="86">
        <v>12171.513000000001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1013310000000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70662400000</v>
      </c>
      <c r="C120" s="86">
        <v>64858.726000000002</v>
      </c>
      <c r="D120" s="86"/>
      <c r="E120" s="86">
        <v>9001.3119999999999</v>
      </c>
      <c r="F120" s="86">
        <v>39217.650999999998</v>
      </c>
      <c r="G120" s="86">
        <v>5512.4</v>
      </c>
      <c r="H120" s="86">
        <v>0</v>
      </c>
      <c r="I120" s="86">
        <v>11127.362999999999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97649900000</v>
      </c>
      <c r="C121" s="86">
        <v>76065.092999999993</v>
      </c>
      <c r="D121" s="86"/>
      <c r="E121" s="86">
        <v>9001.3119999999999</v>
      </c>
      <c r="F121" s="86">
        <v>39217.650999999998</v>
      </c>
      <c r="G121" s="86">
        <v>8918.0030000000006</v>
      </c>
      <c r="H121" s="86">
        <v>0</v>
      </c>
      <c r="I121" s="86">
        <v>18928.127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36472.22</v>
      </c>
      <c r="C124" s="86">
        <v>164.41</v>
      </c>
      <c r="D124" s="86">
        <v>0</v>
      </c>
      <c r="E124" s="86">
        <v>36636.629999999997</v>
      </c>
    </row>
    <row r="125" spans="1:19">
      <c r="A125" s="86" t="s">
        <v>475</v>
      </c>
      <c r="B125" s="86">
        <v>39.24</v>
      </c>
      <c r="C125" s="86">
        <v>0.18</v>
      </c>
      <c r="D125" s="86">
        <v>0</v>
      </c>
      <c r="E125" s="86">
        <v>39.42</v>
      </c>
    </row>
    <row r="126" spans="1:19">
      <c r="A126" s="86" t="s">
        <v>476</v>
      </c>
      <c r="B126" s="86">
        <v>39.24</v>
      </c>
      <c r="C126" s="86">
        <v>0.18</v>
      </c>
      <c r="D126" s="86">
        <v>0</v>
      </c>
      <c r="E126" s="86">
        <v>39.42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6"/>
  <sheetViews>
    <sheetView workbookViewId="0"/>
  </sheetViews>
  <sheetFormatPr defaultRowHeight="10.5"/>
  <cols>
    <col min="1" max="1" width="40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5.832031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85"/>
      <c r="B1" s="86" t="s">
        <v>346</v>
      </c>
      <c r="C1" s="86" t="s">
        <v>347</v>
      </c>
      <c r="D1" s="86" t="s">
        <v>348</v>
      </c>
    </row>
    <row r="2" spans="1:7">
      <c r="A2" s="86" t="s">
        <v>307</v>
      </c>
      <c r="B2" s="86">
        <v>1050.47</v>
      </c>
      <c r="C2" s="86">
        <v>1130.1400000000001</v>
      </c>
      <c r="D2" s="86">
        <v>1130.1400000000001</v>
      </c>
    </row>
    <row r="3" spans="1:7">
      <c r="A3" s="86" t="s">
        <v>308</v>
      </c>
      <c r="B3" s="86">
        <v>1050.47</v>
      </c>
      <c r="C3" s="86">
        <v>1130.1400000000001</v>
      </c>
      <c r="D3" s="86">
        <v>1130.1400000000001</v>
      </c>
    </row>
    <row r="4" spans="1:7">
      <c r="A4" s="86" t="s">
        <v>309</v>
      </c>
      <c r="B4" s="86">
        <v>3708.67</v>
      </c>
      <c r="C4" s="86">
        <v>3989.94</v>
      </c>
      <c r="D4" s="86">
        <v>3989.94</v>
      </c>
    </row>
    <row r="5" spans="1:7">
      <c r="A5" s="86" t="s">
        <v>310</v>
      </c>
      <c r="B5" s="86">
        <v>3708.67</v>
      </c>
      <c r="C5" s="86">
        <v>3989.94</v>
      </c>
      <c r="D5" s="86">
        <v>3989.94</v>
      </c>
    </row>
    <row r="7" spans="1:7">
      <c r="A7" s="85"/>
      <c r="B7" s="86" t="s">
        <v>349</v>
      </c>
    </row>
    <row r="8" spans="1:7">
      <c r="A8" s="86" t="s">
        <v>311</v>
      </c>
      <c r="B8" s="86">
        <v>929.5</v>
      </c>
    </row>
    <row r="9" spans="1:7">
      <c r="A9" s="86" t="s">
        <v>312</v>
      </c>
      <c r="B9" s="86">
        <v>929.5</v>
      </c>
    </row>
    <row r="10" spans="1:7">
      <c r="A10" s="86" t="s">
        <v>350</v>
      </c>
      <c r="B10" s="86">
        <v>0</v>
      </c>
    </row>
    <row r="12" spans="1:7">
      <c r="A12" s="85"/>
      <c r="B12" s="86" t="s">
        <v>368</v>
      </c>
      <c r="C12" s="86" t="s">
        <v>369</v>
      </c>
      <c r="D12" s="86" t="s">
        <v>370</v>
      </c>
      <c r="E12" s="86" t="s">
        <v>371</v>
      </c>
      <c r="F12" s="86" t="s">
        <v>372</v>
      </c>
      <c r="G12" s="86" t="s">
        <v>373</v>
      </c>
    </row>
    <row r="13" spans="1:7">
      <c r="A13" s="86" t="s">
        <v>75</v>
      </c>
      <c r="B13" s="86">
        <v>0</v>
      </c>
      <c r="C13" s="86">
        <v>1.41</v>
      </c>
      <c r="D13" s="86">
        <v>0</v>
      </c>
      <c r="E13" s="86">
        <v>0</v>
      </c>
      <c r="F13" s="86">
        <v>0</v>
      </c>
      <c r="G13" s="86">
        <v>0</v>
      </c>
    </row>
    <row r="14" spans="1:7">
      <c r="A14" s="86" t="s">
        <v>76</v>
      </c>
      <c r="B14" s="86">
        <v>143.46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</row>
    <row r="15" spans="1:7">
      <c r="A15" s="86" t="s">
        <v>84</v>
      </c>
      <c r="B15" s="86">
        <v>109.85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</row>
    <row r="16" spans="1:7">
      <c r="A16" s="86" t="s">
        <v>85</v>
      </c>
      <c r="B16" s="86">
        <v>0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</row>
    <row r="17" spans="1:10">
      <c r="A17" s="86" t="s">
        <v>86</v>
      </c>
      <c r="B17" s="86">
        <v>632.27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</row>
    <row r="18" spans="1:10">
      <c r="A18" s="86" t="s">
        <v>87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</row>
    <row r="19" spans="1:10">
      <c r="A19" s="86" t="s">
        <v>88</v>
      </c>
      <c r="B19" s="86">
        <v>145.22999999999999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</row>
    <row r="20" spans="1:10">
      <c r="A20" s="86" t="s">
        <v>89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</row>
    <row r="21" spans="1:10">
      <c r="A21" s="86" t="s">
        <v>90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</row>
    <row r="22" spans="1:10">
      <c r="A22" s="86" t="s">
        <v>91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</row>
    <row r="23" spans="1:10">
      <c r="A23" s="86" t="s">
        <v>70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</row>
    <row r="24" spans="1:10">
      <c r="A24" s="86" t="s">
        <v>92</v>
      </c>
      <c r="B24" s="86">
        <v>0</v>
      </c>
      <c r="C24" s="86">
        <v>18.25</v>
      </c>
      <c r="D24" s="86">
        <v>0</v>
      </c>
      <c r="E24" s="86">
        <v>0</v>
      </c>
      <c r="F24" s="86">
        <v>0</v>
      </c>
      <c r="G24" s="86">
        <v>89</v>
      </c>
    </row>
    <row r="25" spans="1:10">
      <c r="A25" s="86" t="s">
        <v>93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</row>
    <row r="26" spans="1:10">
      <c r="A26" s="86" t="s">
        <v>94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</row>
    <row r="27" spans="1:10">
      <c r="A27" s="86"/>
      <c r="B27" s="86"/>
      <c r="C27" s="86"/>
      <c r="D27" s="86"/>
      <c r="E27" s="86"/>
      <c r="F27" s="86"/>
      <c r="G27" s="86"/>
    </row>
    <row r="28" spans="1:10">
      <c r="A28" s="86" t="s">
        <v>95</v>
      </c>
      <c r="B28" s="86">
        <v>1030.81</v>
      </c>
      <c r="C28" s="86">
        <v>19.66</v>
      </c>
      <c r="D28" s="86">
        <v>0</v>
      </c>
      <c r="E28" s="86">
        <v>0</v>
      </c>
      <c r="F28" s="86">
        <v>0</v>
      </c>
      <c r="G28" s="86">
        <v>89</v>
      </c>
    </row>
    <row r="30" spans="1:10">
      <c r="A30" s="85"/>
      <c r="B30" s="86" t="s">
        <v>349</v>
      </c>
      <c r="C30" s="86" t="s">
        <v>242</v>
      </c>
      <c r="D30" s="86" t="s">
        <v>374</v>
      </c>
      <c r="E30" s="86" t="s">
        <v>375</v>
      </c>
      <c r="F30" s="86" t="s">
        <v>376</v>
      </c>
      <c r="G30" s="86" t="s">
        <v>377</v>
      </c>
      <c r="H30" s="86" t="s">
        <v>378</v>
      </c>
      <c r="I30" s="86" t="s">
        <v>379</v>
      </c>
      <c r="J30" s="86" t="s">
        <v>380</v>
      </c>
    </row>
    <row r="31" spans="1:10">
      <c r="A31" s="86" t="s">
        <v>381</v>
      </c>
      <c r="B31" s="86">
        <v>464.75</v>
      </c>
      <c r="C31" s="86" t="s">
        <v>249</v>
      </c>
      <c r="D31" s="86">
        <v>1416.94</v>
      </c>
      <c r="E31" s="86">
        <v>1</v>
      </c>
      <c r="F31" s="86">
        <v>268.33</v>
      </c>
      <c r="G31" s="86">
        <v>40.22</v>
      </c>
      <c r="H31" s="86">
        <v>10.76</v>
      </c>
      <c r="I31" s="86">
        <v>18.59</v>
      </c>
      <c r="J31" s="86">
        <v>77.928100000000001</v>
      </c>
    </row>
    <row r="32" spans="1:10">
      <c r="A32" s="86" t="s">
        <v>382</v>
      </c>
      <c r="B32" s="86">
        <v>464.75</v>
      </c>
      <c r="C32" s="86" t="s">
        <v>249</v>
      </c>
      <c r="D32" s="86">
        <v>1416.94</v>
      </c>
      <c r="E32" s="86">
        <v>1</v>
      </c>
      <c r="F32" s="86">
        <v>268.33</v>
      </c>
      <c r="G32" s="86">
        <v>40.22</v>
      </c>
      <c r="H32" s="86">
        <v>10.76</v>
      </c>
      <c r="I32" s="86">
        <v>18.59</v>
      </c>
      <c r="J32" s="86">
        <v>8.07</v>
      </c>
    </row>
    <row r="33" spans="1:10">
      <c r="A33" s="86" t="s">
        <v>383</v>
      </c>
      <c r="B33" s="86">
        <v>464.75</v>
      </c>
      <c r="C33" s="86" t="s">
        <v>69</v>
      </c>
      <c r="D33" s="86">
        <v>631.22</v>
      </c>
      <c r="E33" s="86">
        <v>1</v>
      </c>
      <c r="F33" s="86">
        <v>0</v>
      </c>
      <c r="G33" s="86">
        <v>0</v>
      </c>
      <c r="H33" s="86">
        <v>0</v>
      </c>
      <c r="I33" s="86"/>
      <c r="J33" s="86">
        <v>0</v>
      </c>
    </row>
    <row r="34" spans="1:10">
      <c r="A34" s="86" t="s">
        <v>172</v>
      </c>
      <c r="B34" s="86">
        <v>1394.26</v>
      </c>
      <c r="C34" s="86"/>
      <c r="D34" s="86">
        <v>3465.09</v>
      </c>
      <c r="E34" s="86"/>
      <c r="F34" s="86">
        <v>536.65</v>
      </c>
      <c r="G34" s="86">
        <v>80.44</v>
      </c>
      <c r="H34" s="86">
        <v>7.1733000000000002</v>
      </c>
      <c r="I34" s="86">
        <v>27.88</v>
      </c>
      <c r="J34" s="86">
        <v>28.666</v>
      </c>
    </row>
    <row r="35" spans="1:10">
      <c r="A35" s="86" t="s">
        <v>384</v>
      </c>
      <c r="B35" s="86">
        <v>929.5</v>
      </c>
      <c r="C35" s="86"/>
      <c r="D35" s="86">
        <v>2833.87</v>
      </c>
      <c r="E35" s="86"/>
      <c r="F35" s="86">
        <v>536.65</v>
      </c>
      <c r="G35" s="86">
        <v>80.44</v>
      </c>
      <c r="H35" s="86">
        <v>10.76</v>
      </c>
      <c r="I35" s="86">
        <v>18.59</v>
      </c>
      <c r="J35" s="86">
        <v>42.999000000000002</v>
      </c>
    </row>
    <row r="36" spans="1:10">
      <c r="A36" s="86" t="s">
        <v>385</v>
      </c>
      <c r="B36" s="86">
        <v>464.75</v>
      </c>
      <c r="C36" s="86"/>
      <c r="D36" s="86">
        <v>631.22</v>
      </c>
      <c r="E36" s="86"/>
      <c r="F36" s="86">
        <v>0</v>
      </c>
      <c r="G36" s="86">
        <v>0</v>
      </c>
      <c r="H36" s="86">
        <v>0</v>
      </c>
      <c r="I36" s="86"/>
      <c r="J36" s="86">
        <v>0</v>
      </c>
    </row>
    <row r="38" spans="1:10">
      <c r="A38" s="85"/>
      <c r="B38" s="86" t="s">
        <v>54</v>
      </c>
      <c r="C38" s="86" t="s">
        <v>313</v>
      </c>
      <c r="D38" s="86" t="s">
        <v>351</v>
      </c>
      <c r="E38" s="86" t="s">
        <v>352</v>
      </c>
      <c r="F38" s="86" t="s">
        <v>353</v>
      </c>
      <c r="G38" s="86" t="s">
        <v>354</v>
      </c>
      <c r="H38" s="86" t="s">
        <v>355</v>
      </c>
      <c r="I38" s="86" t="s">
        <v>314</v>
      </c>
    </row>
    <row r="39" spans="1:10">
      <c r="A39" s="86" t="s">
        <v>315</v>
      </c>
      <c r="B39" s="86" t="s">
        <v>316</v>
      </c>
      <c r="C39" s="86">
        <v>0.3</v>
      </c>
      <c r="D39" s="86">
        <v>0.70399999999999996</v>
      </c>
      <c r="E39" s="86">
        <v>0.79</v>
      </c>
      <c r="F39" s="86">
        <v>80.5</v>
      </c>
      <c r="G39" s="86">
        <v>0</v>
      </c>
      <c r="H39" s="86">
        <v>90</v>
      </c>
      <c r="I39" s="86" t="s">
        <v>317</v>
      </c>
    </row>
    <row r="40" spans="1:10">
      <c r="A40" s="86" t="s">
        <v>318</v>
      </c>
      <c r="B40" s="86" t="s">
        <v>316</v>
      </c>
      <c r="C40" s="86">
        <v>0.3</v>
      </c>
      <c r="D40" s="86">
        <v>0.70399999999999996</v>
      </c>
      <c r="E40" s="86">
        <v>0.79</v>
      </c>
      <c r="F40" s="86">
        <v>53.67</v>
      </c>
      <c r="G40" s="86">
        <v>90</v>
      </c>
      <c r="H40" s="86">
        <v>90</v>
      </c>
      <c r="I40" s="86" t="s">
        <v>319</v>
      </c>
    </row>
    <row r="41" spans="1:10">
      <c r="A41" s="86" t="s">
        <v>320</v>
      </c>
      <c r="B41" s="86" t="s">
        <v>316</v>
      </c>
      <c r="C41" s="86">
        <v>0.3</v>
      </c>
      <c r="D41" s="86">
        <v>0.70399999999999996</v>
      </c>
      <c r="E41" s="86">
        <v>0.79</v>
      </c>
      <c r="F41" s="86">
        <v>80.5</v>
      </c>
      <c r="G41" s="86">
        <v>180</v>
      </c>
      <c r="H41" s="86">
        <v>90</v>
      </c>
      <c r="I41" s="86" t="s">
        <v>321</v>
      </c>
    </row>
    <row r="42" spans="1:10">
      <c r="A42" s="86" t="s">
        <v>322</v>
      </c>
      <c r="B42" s="86" t="s">
        <v>316</v>
      </c>
      <c r="C42" s="86">
        <v>0.3</v>
      </c>
      <c r="D42" s="86">
        <v>0.70399999999999996</v>
      </c>
      <c r="E42" s="86">
        <v>0.79</v>
      </c>
      <c r="F42" s="86">
        <v>53.67</v>
      </c>
      <c r="G42" s="86">
        <v>270</v>
      </c>
      <c r="H42" s="86">
        <v>90</v>
      </c>
      <c r="I42" s="86" t="s">
        <v>323</v>
      </c>
    </row>
    <row r="43" spans="1:10">
      <c r="A43" s="86" t="s">
        <v>324</v>
      </c>
      <c r="B43" s="86" t="s">
        <v>325</v>
      </c>
      <c r="C43" s="86">
        <v>0.3</v>
      </c>
      <c r="D43" s="86">
        <v>1.8620000000000001</v>
      </c>
      <c r="E43" s="86">
        <v>3.4</v>
      </c>
      <c r="F43" s="86">
        <v>464.75</v>
      </c>
      <c r="G43" s="86">
        <v>0</v>
      </c>
      <c r="H43" s="86">
        <v>180</v>
      </c>
      <c r="I43" s="86"/>
    </row>
    <row r="44" spans="1:10">
      <c r="A44" s="86" t="s">
        <v>326</v>
      </c>
      <c r="B44" s="86" t="s">
        <v>316</v>
      </c>
      <c r="C44" s="86">
        <v>0.3</v>
      </c>
      <c r="D44" s="86">
        <v>0.70399999999999996</v>
      </c>
      <c r="E44" s="86">
        <v>0.79</v>
      </c>
      <c r="F44" s="86">
        <v>80.5</v>
      </c>
      <c r="G44" s="86">
        <v>0</v>
      </c>
      <c r="H44" s="86">
        <v>90</v>
      </c>
      <c r="I44" s="86" t="s">
        <v>317</v>
      </c>
    </row>
    <row r="45" spans="1:10">
      <c r="A45" s="86" t="s">
        <v>327</v>
      </c>
      <c r="B45" s="86" t="s">
        <v>316</v>
      </c>
      <c r="C45" s="86">
        <v>0.3</v>
      </c>
      <c r="D45" s="86">
        <v>0.70399999999999996</v>
      </c>
      <c r="E45" s="86">
        <v>0.79</v>
      </c>
      <c r="F45" s="86">
        <v>53.67</v>
      </c>
      <c r="G45" s="86">
        <v>90</v>
      </c>
      <c r="H45" s="86">
        <v>90</v>
      </c>
      <c r="I45" s="86" t="s">
        <v>319</v>
      </c>
    </row>
    <row r="46" spans="1:10">
      <c r="A46" s="86" t="s">
        <v>328</v>
      </c>
      <c r="B46" s="86" t="s">
        <v>316</v>
      </c>
      <c r="C46" s="86">
        <v>0.3</v>
      </c>
      <c r="D46" s="86">
        <v>0.70399999999999996</v>
      </c>
      <c r="E46" s="86">
        <v>0.79</v>
      </c>
      <c r="F46" s="86">
        <v>80.5</v>
      </c>
      <c r="G46" s="86">
        <v>180</v>
      </c>
      <c r="H46" s="86">
        <v>90</v>
      </c>
      <c r="I46" s="86" t="s">
        <v>321</v>
      </c>
    </row>
    <row r="47" spans="1:10">
      <c r="A47" s="86" t="s">
        <v>329</v>
      </c>
      <c r="B47" s="86" t="s">
        <v>316</v>
      </c>
      <c r="C47" s="86">
        <v>0.3</v>
      </c>
      <c r="D47" s="86">
        <v>0.70399999999999996</v>
      </c>
      <c r="E47" s="86">
        <v>0.79</v>
      </c>
      <c r="F47" s="86">
        <v>53.67</v>
      </c>
      <c r="G47" s="86">
        <v>270</v>
      </c>
      <c r="H47" s="86">
        <v>90</v>
      </c>
      <c r="I47" s="86" t="s">
        <v>323</v>
      </c>
    </row>
    <row r="48" spans="1:10">
      <c r="A48" s="86" t="s">
        <v>330</v>
      </c>
      <c r="B48" s="86" t="s">
        <v>331</v>
      </c>
      <c r="C48" s="86">
        <v>0.3</v>
      </c>
      <c r="D48" s="86">
        <v>4.0350000000000001</v>
      </c>
      <c r="E48" s="86">
        <v>16.829999999999998</v>
      </c>
      <c r="F48" s="86">
        <v>36.51</v>
      </c>
      <c r="G48" s="86">
        <v>270</v>
      </c>
      <c r="H48" s="86">
        <v>45</v>
      </c>
      <c r="I48" s="86"/>
    </row>
    <row r="49" spans="1:11">
      <c r="A49" s="86" t="s">
        <v>332</v>
      </c>
      <c r="B49" s="86" t="s">
        <v>331</v>
      </c>
      <c r="C49" s="86">
        <v>0.3</v>
      </c>
      <c r="D49" s="86">
        <v>4.0350000000000001</v>
      </c>
      <c r="E49" s="86">
        <v>16.829999999999998</v>
      </c>
      <c r="F49" s="86">
        <v>36.51</v>
      </c>
      <c r="G49" s="86">
        <v>90</v>
      </c>
      <c r="H49" s="86">
        <v>45</v>
      </c>
      <c r="I49" s="86"/>
    </row>
    <row r="50" spans="1:11">
      <c r="A50" s="86" t="s">
        <v>333</v>
      </c>
      <c r="B50" s="86" t="s">
        <v>331</v>
      </c>
      <c r="C50" s="86">
        <v>0.3</v>
      </c>
      <c r="D50" s="86">
        <v>4.0350000000000001</v>
      </c>
      <c r="E50" s="86">
        <v>16.829999999999998</v>
      </c>
      <c r="F50" s="86">
        <v>217.73</v>
      </c>
      <c r="G50" s="86">
        <v>180</v>
      </c>
      <c r="H50" s="86">
        <v>18.43</v>
      </c>
      <c r="I50" s="86"/>
    </row>
    <row r="51" spans="1:11">
      <c r="A51" s="86" t="s">
        <v>334</v>
      </c>
      <c r="B51" s="86" t="s">
        <v>331</v>
      </c>
      <c r="C51" s="86">
        <v>0.3</v>
      </c>
      <c r="D51" s="86">
        <v>4.0350000000000001</v>
      </c>
      <c r="E51" s="86">
        <v>16.829999999999998</v>
      </c>
      <c r="F51" s="86">
        <v>217.73</v>
      </c>
      <c r="G51" s="86">
        <v>0</v>
      </c>
      <c r="H51" s="86">
        <v>18.440000000000001</v>
      </c>
      <c r="I51" s="86"/>
    </row>
    <row r="53" spans="1:11">
      <c r="A53" s="85"/>
      <c r="B53" s="86" t="s">
        <v>54</v>
      </c>
      <c r="C53" s="86" t="s">
        <v>386</v>
      </c>
      <c r="D53" s="86" t="s">
        <v>387</v>
      </c>
      <c r="E53" s="86" t="s">
        <v>388</v>
      </c>
      <c r="F53" s="86" t="s">
        <v>48</v>
      </c>
      <c r="G53" s="86" t="s">
        <v>389</v>
      </c>
      <c r="H53" s="86" t="s">
        <v>390</v>
      </c>
      <c r="I53" s="86" t="s">
        <v>391</v>
      </c>
      <c r="J53" s="86" t="s">
        <v>354</v>
      </c>
      <c r="K53" s="86" t="s">
        <v>314</v>
      </c>
    </row>
    <row r="54" spans="1:11">
      <c r="A54" s="86" t="s">
        <v>392</v>
      </c>
      <c r="B54" s="86" t="s">
        <v>393</v>
      </c>
      <c r="C54" s="86">
        <v>12.07</v>
      </c>
      <c r="D54" s="86">
        <v>12.07</v>
      </c>
      <c r="E54" s="86">
        <v>3.18</v>
      </c>
      <c r="F54" s="86">
        <v>0.501</v>
      </c>
      <c r="G54" s="86">
        <v>0.622</v>
      </c>
      <c r="H54" s="86" t="s">
        <v>69</v>
      </c>
      <c r="I54" s="86" t="s">
        <v>315</v>
      </c>
      <c r="J54" s="86">
        <v>0</v>
      </c>
      <c r="K54" s="86" t="s">
        <v>317</v>
      </c>
    </row>
    <row r="55" spans="1:11">
      <c r="A55" s="86" t="s">
        <v>394</v>
      </c>
      <c r="B55" s="86" t="s">
        <v>395</v>
      </c>
      <c r="C55" s="86">
        <v>8.0399999999999991</v>
      </c>
      <c r="D55" s="86">
        <v>8.0399999999999991</v>
      </c>
      <c r="E55" s="86">
        <v>3.18</v>
      </c>
      <c r="F55" s="86">
        <v>0.26200000000000001</v>
      </c>
      <c r="G55" s="86">
        <v>0.318</v>
      </c>
      <c r="H55" s="86" t="s">
        <v>69</v>
      </c>
      <c r="I55" s="86" t="s">
        <v>318</v>
      </c>
      <c r="J55" s="86">
        <v>90</v>
      </c>
      <c r="K55" s="86" t="s">
        <v>319</v>
      </c>
    </row>
    <row r="56" spans="1:11">
      <c r="A56" s="86" t="s">
        <v>396</v>
      </c>
      <c r="B56" s="86" t="s">
        <v>397</v>
      </c>
      <c r="C56" s="86">
        <v>12.07</v>
      </c>
      <c r="D56" s="86">
        <v>12.07</v>
      </c>
      <c r="E56" s="86">
        <v>3.18</v>
      </c>
      <c r="F56" s="86">
        <v>0.26200000000000001</v>
      </c>
      <c r="G56" s="86">
        <v>0.318</v>
      </c>
      <c r="H56" s="86" t="s">
        <v>69</v>
      </c>
      <c r="I56" s="86" t="s">
        <v>320</v>
      </c>
      <c r="J56" s="86">
        <v>180</v>
      </c>
      <c r="K56" s="86" t="s">
        <v>321</v>
      </c>
    </row>
    <row r="57" spans="1:11">
      <c r="A57" s="86" t="s">
        <v>398</v>
      </c>
      <c r="B57" s="86" t="s">
        <v>399</v>
      </c>
      <c r="C57" s="86">
        <v>8.0399999999999991</v>
      </c>
      <c r="D57" s="86">
        <v>8.0399999999999991</v>
      </c>
      <c r="E57" s="86">
        <v>3.18</v>
      </c>
      <c r="F57" s="86">
        <v>0.26200000000000001</v>
      </c>
      <c r="G57" s="86">
        <v>0.318</v>
      </c>
      <c r="H57" s="86" t="s">
        <v>69</v>
      </c>
      <c r="I57" s="86" t="s">
        <v>322</v>
      </c>
      <c r="J57" s="86">
        <v>270</v>
      </c>
      <c r="K57" s="86" t="s">
        <v>323</v>
      </c>
    </row>
    <row r="58" spans="1:11">
      <c r="A58" s="86" t="s">
        <v>400</v>
      </c>
      <c r="B58" s="86" t="s">
        <v>393</v>
      </c>
      <c r="C58" s="86">
        <v>12.07</v>
      </c>
      <c r="D58" s="86">
        <v>12.07</v>
      </c>
      <c r="E58" s="86">
        <v>3.18</v>
      </c>
      <c r="F58" s="86">
        <v>0.501</v>
      </c>
      <c r="G58" s="86">
        <v>0.622</v>
      </c>
      <c r="H58" s="86" t="s">
        <v>69</v>
      </c>
      <c r="I58" s="86" t="s">
        <v>326</v>
      </c>
      <c r="J58" s="86">
        <v>0</v>
      </c>
      <c r="K58" s="86" t="s">
        <v>317</v>
      </c>
    </row>
    <row r="59" spans="1:11">
      <c r="A59" s="86" t="s">
        <v>401</v>
      </c>
      <c r="B59" s="86" t="s">
        <v>395</v>
      </c>
      <c r="C59" s="86">
        <v>8.0399999999999991</v>
      </c>
      <c r="D59" s="86">
        <v>8.0399999999999991</v>
      </c>
      <c r="E59" s="86">
        <v>3.18</v>
      </c>
      <c r="F59" s="86">
        <v>0.26200000000000001</v>
      </c>
      <c r="G59" s="86">
        <v>0.318</v>
      </c>
      <c r="H59" s="86" t="s">
        <v>69</v>
      </c>
      <c r="I59" s="86" t="s">
        <v>327</v>
      </c>
      <c r="J59" s="86">
        <v>90</v>
      </c>
      <c r="K59" s="86" t="s">
        <v>319</v>
      </c>
    </row>
    <row r="60" spans="1:11">
      <c r="A60" s="86" t="s">
        <v>402</v>
      </c>
      <c r="B60" s="86" t="s">
        <v>397</v>
      </c>
      <c r="C60" s="86">
        <v>12.07</v>
      </c>
      <c r="D60" s="86">
        <v>12.07</v>
      </c>
      <c r="E60" s="86">
        <v>3.18</v>
      </c>
      <c r="F60" s="86">
        <v>0.26200000000000001</v>
      </c>
      <c r="G60" s="86">
        <v>0.318</v>
      </c>
      <c r="H60" s="86" t="s">
        <v>69</v>
      </c>
      <c r="I60" s="86" t="s">
        <v>328</v>
      </c>
      <c r="J60" s="86">
        <v>180</v>
      </c>
      <c r="K60" s="86" t="s">
        <v>321</v>
      </c>
    </row>
    <row r="61" spans="1:11">
      <c r="A61" s="86" t="s">
        <v>403</v>
      </c>
      <c r="B61" s="86" t="s">
        <v>399</v>
      </c>
      <c r="C61" s="86">
        <v>8.0399999999999991</v>
      </c>
      <c r="D61" s="86">
        <v>8.0399999999999991</v>
      </c>
      <c r="E61" s="86">
        <v>3.18</v>
      </c>
      <c r="F61" s="86">
        <v>0.26200000000000001</v>
      </c>
      <c r="G61" s="86">
        <v>0.318</v>
      </c>
      <c r="H61" s="86" t="s">
        <v>69</v>
      </c>
      <c r="I61" s="86" t="s">
        <v>329</v>
      </c>
      <c r="J61" s="86">
        <v>270</v>
      </c>
      <c r="K61" s="86" t="s">
        <v>323</v>
      </c>
    </row>
    <row r="62" spans="1:11">
      <c r="A62" s="86" t="s">
        <v>404</v>
      </c>
      <c r="B62" s="86"/>
      <c r="C62" s="86"/>
      <c r="D62" s="86">
        <v>80.44</v>
      </c>
      <c r="E62" s="86">
        <v>3.18</v>
      </c>
      <c r="F62" s="86">
        <v>0.33400000000000002</v>
      </c>
      <c r="G62" s="86">
        <v>0.41</v>
      </c>
      <c r="H62" s="86"/>
      <c r="I62" s="86"/>
      <c r="J62" s="86"/>
      <c r="K62" s="86"/>
    </row>
    <row r="63" spans="1:11">
      <c r="A63" s="86" t="s">
        <v>405</v>
      </c>
      <c r="B63" s="86"/>
      <c r="C63" s="86"/>
      <c r="D63" s="86">
        <v>24.14</v>
      </c>
      <c r="E63" s="86">
        <v>3.18</v>
      </c>
      <c r="F63" s="86">
        <v>0.501</v>
      </c>
      <c r="G63" s="86">
        <v>0.622</v>
      </c>
      <c r="H63" s="86"/>
      <c r="I63" s="86"/>
      <c r="J63" s="86"/>
      <c r="K63" s="86"/>
    </row>
    <row r="64" spans="1:11">
      <c r="A64" s="86" t="s">
        <v>406</v>
      </c>
      <c r="B64" s="86"/>
      <c r="C64" s="86"/>
      <c r="D64" s="86">
        <v>56.3</v>
      </c>
      <c r="E64" s="86">
        <v>3.18</v>
      </c>
      <c r="F64" s="86">
        <v>0.26200000000000001</v>
      </c>
      <c r="G64" s="86">
        <v>0.318</v>
      </c>
      <c r="H64" s="86"/>
      <c r="I64" s="86"/>
      <c r="J64" s="86"/>
      <c r="K64" s="86"/>
    </row>
    <row r="66" spans="1:8">
      <c r="A66" s="85"/>
      <c r="B66" s="86" t="s">
        <v>119</v>
      </c>
      <c r="C66" s="86" t="s">
        <v>343</v>
      </c>
      <c r="D66" s="86" t="s">
        <v>356</v>
      </c>
    </row>
    <row r="67" spans="1:8">
      <c r="A67" s="86" t="s">
        <v>38</v>
      </c>
      <c r="B67" s="86"/>
      <c r="C67" s="86"/>
      <c r="D67" s="86"/>
    </row>
    <row r="69" spans="1:8">
      <c r="A69" s="85"/>
      <c r="B69" s="86" t="s">
        <v>119</v>
      </c>
      <c r="C69" s="86" t="s">
        <v>357</v>
      </c>
      <c r="D69" s="86" t="s">
        <v>358</v>
      </c>
      <c r="E69" s="86" t="s">
        <v>359</v>
      </c>
      <c r="F69" s="86" t="s">
        <v>360</v>
      </c>
      <c r="G69" s="86" t="s">
        <v>356</v>
      </c>
    </row>
    <row r="70" spans="1:8">
      <c r="A70" s="86" t="s">
        <v>335</v>
      </c>
      <c r="B70" s="86" t="s">
        <v>336</v>
      </c>
      <c r="C70" s="86">
        <v>70442.429999999993</v>
      </c>
      <c r="D70" s="86">
        <v>56259.22</v>
      </c>
      <c r="E70" s="86">
        <v>14183.21</v>
      </c>
      <c r="F70" s="86">
        <v>0.8</v>
      </c>
      <c r="G70" s="86">
        <v>4.18</v>
      </c>
    </row>
    <row r="71" spans="1:8">
      <c r="A71" s="86" t="s">
        <v>337</v>
      </c>
      <c r="B71" s="86" t="s">
        <v>336</v>
      </c>
      <c r="C71" s="86">
        <v>38899.089999999997</v>
      </c>
      <c r="D71" s="86">
        <v>31066.959999999999</v>
      </c>
      <c r="E71" s="86">
        <v>7832.13</v>
      </c>
      <c r="F71" s="86">
        <v>0.8</v>
      </c>
      <c r="G71" s="86">
        <v>3.74</v>
      </c>
    </row>
    <row r="73" spans="1:8">
      <c r="A73" s="85"/>
      <c r="B73" s="86" t="s">
        <v>119</v>
      </c>
      <c r="C73" s="86" t="s">
        <v>357</v>
      </c>
      <c r="D73" s="86" t="s">
        <v>356</v>
      </c>
    </row>
    <row r="74" spans="1:8">
      <c r="A74" s="86" t="s">
        <v>344</v>
      </c>
      <c r="B74" s="86" t="s">
        <v>361</v>
      </c>
      <c r="C74" s="86">
        <v>9824.4599999999991</v>
      </c>
      <c r="D74" s="86">
        <v>0.8</v>
      </c>
    </row>
    <row r="75" spans="1:8">
      <c r="A75" s="86" t="s">
        <v>345</v>
      </c>
      <c r="B75" s="86" t="s">
        <v>361</v>
      </c>
      <c r="C75" s="86">
        <v>17446.97</v>
      </c>
      <c r="D75" s="86">
        <v>0.8</v>
      </c>
    </row>
    <row r="77" spans="1:8">
      <c r="A77" s="85"/>
      <c r="B77" s="86" t="s">
        <v>119</v>
      </c>
      <c r="C77" s="86" t="s">
        <v>362</v>
      </c>
      <c r="D77" s="86" t="s">
        <v>363</v>
      </c>
      <c r="E77" s="86" t="s">
        <v>364</v>
      </c>
      <c r="F77" s="86" t="s">
        <v>365</v>
      </c>
      <c r="G77" s="86" t="s">
        <v>338</v>
      </c>
      <c r="H77" s="86" t="s">
        <v>339</v>
      </c>
    </row>
    <row r="78" spans="1:8">
      <c r="A78" s="86" t="s">
        <v>340</v>
      </c>
      <c r="B78" s="86" t="s">
        <v>341</v>
      </c>
      <c r="C78" s="86">
        <v>0.59</v>
      </c>
      <c r="D78" s="86">
        <v>1109.6500000000001</v>
      </c>
      <c r="E78" s="86">
        <v>4.26</v>
      </c>
      <c r="F78" s="86">
        <v>7983.14</v>
      </c>
      <c r="G78" s="86">
        <v>1</v>
      </c>
      <c r="H78" s="86" t="s">
        <v>366</v>
      </c>
    </row>
    <row r="79" spans="1:8">
      <c r="A79" s="86" t="s">
        <v>342</v>
      </c>
      <c r="B79" s="86" t="s">
        <v>341</v>
      </c>
      <c r="C79" s="86">
        <v>0.56999999999999995</v>
      </c>
      <c r="D79" s="86">
        <v>622</v>
      </c>
      <c r="E79" s="86">
        <v>2.35</v>
      </c>
      <c r="F79" s="86">
        <v>2569.91</v>
      </c>
      <c r="G79" s="86">
        <v>1</v>
      </c>
      <c r="H79" s="86" t="s">
        <v>366</v>
      </c>
    </row>
    <row r="81" spans="1:8">
      <c r="A81" s="85"/>
      <c r="B81" s="86" t="s">
        <v>119</v>
      </c>
      <c r="C81" s="86" t="s">
        <v>407</v>
      </c>
      <c r="D81" s="86" t="s">
        <v>408</v>
      </c>
      <c r="E81" s="86" t="s">
        <v>409</v>
      </c>
      <c r="F81" s="86" t="s">
        <v>410</v>
      </c>
    </row>
    <row r="82" spans="1:8">
      <c r="A82" s="86" t="s">
        <v>411</v>
      </c>
      <c r="B82" s="86" t="s">
        <v>412</v>
      </c>
      <c r="C82" s="86" t="s">
        <v>413</v>
      </c>
      <c r="D82" s="86">
        <v>1</v>
      </c>
      <c r="E82" s="86">
        <v>0</v>
      </c>
      <c r="F82" s="86">
        <v>1</v>
      </c>
    </row>
    <row r="84" spans="1:8">
      <c r="A84" s="85"/>
      <c r="B84" s="86" t="s">
        <v>119</v>
      </c>
      <c r="C84" s="86" t="s">
        <v>414</v>
      </c>
      <c r="D84" s="86" t="s">
        <v>415</v>
      </c>
      <c r="E84" s="86" t="s">
        <v>416</v>
      </c>
      <c r="F84" s="86" t="s">
        <v>417</v>
      </c>
      <c r="G84" s="86" t="s">
        <v>418</v>
      </c>
    </row>
    <row r="85" spans="1:8">
      <c r="A85" s="86" t="s">
        <v>419</v>
      </c>
      <c r="B85" s="86" t="s">
        <v>420</v>
      </c>
      <c r="C85" s="86">
        <v>1</v>
      </c>
      <c r="D85" s="86">
        <v>845000</v>
      </c>
      <c r="E85" s="86">
        <v>0.8</v>
      </c>
      <c r="F85" s="86">
        <v>0.68</v>
      </c>
      <c r="G85" s="86">
        <v>0.57999999999999996</v>
      </c>
    </row>
    <row r="87" spans="1:8">
      <c r="A87" s="85"/>
      <c r="B87" s="86" t="s">
        <v>421</v>
      </c>
      <c r="C87" s="86" t="s">
        <v>422</v>
      </c>
      <c r="D87" s="86" t="s">
        <v>423</v>
      </c>
      <c r="E87" s="86" t="s">
        <v>424</v>
      </c>
      <c r="F87" s="86" t="s">
        <v>425</v>
      </c>
      <c r="G87" s="86" t="s">
        <v>426</v>
      </c>
      <c r="H87" s="86" t="s">
        <v>427</v>
      </c>
    </row>
    <row r="88" spans="1:8">
      <c r="A88" s="86" t="s">
        <v>428</v>
      </c>
      <c r="B88" s="86">
        <v>15543.7577</v>
      </c>
      <c r="C88" s="86">
        <v>25.385899999999999</v>
      </c>
      <c r="D88" s="86">
        <v>106.05</v>
      </c>
      <c r="E88" s="86">
        <v>0</v>
      </c>
      <c r="F88" s="86">
        <v>2.0000000000000001E-4</v>
      </c>
      <c r="G88" s="86">
        <v>528896.82499999995</v>
      </c>
      <c r="H88" s="86">
        <v>6551.7855</v>
      </c>
    </row>
    <row r="89" spans="1:8">
      <c r="A89" s="86" t="s">
        <v>429</v>
      </c>
      <c r="B89" s="86">
        <v>15139.4197</v>
      </c>
      <c r="C89" s="86">
        <v>24.764099999999999</v>
      </c>
      <c r="D89" s="86">
        <v>103.65300000000001</v>
      </c>
      <c r="E89" s="86">
        <v>0</v>
      </c>
      <c r="F89" s="86">
        <v>2.0000000000000001E-4</v>
      </c>
      <c r="G89" s="86">
        <v>516943.67839999998</v>
      </c>
      <c r="H89" s="86">
        <v>6385.3537999999999</v>
      </c>
    </row>
    <row r="90" spans="1:8">
      <c r="A90" s="86" t="s">
        <v>430</v>
      </c>
      <c r="B90" s="86">
        <v>17852.0111</v>
      </c>
      <c r="C90" s="86">
        <v>29.204000000000001</v>
      </c>
      <c r="D90" s="86">
        <v>122.2518</v>
      </c>
      <c r="E90" s="86">
        <v>0</v>
      </c>
      <c r="F90" s="86">
        <v>2.0000000000000001E-4</v>
      </c>
      <c r="G90" s="86">
        <v>609700.6838</v>
      </c>
      <c r="H90" s="86">
        <v>7529.7407000000003</v>
      </c>
    </row>
    <row r="91" spans="1:8">
      <c r="A91" s="86" t="s">
        <v>431</v>
      </c>
      <c r="B91" s="86">
        <v>19159.238000000001</v>
      </c>
      <c r="C91" s="86">
        <v>31.360700000000001</v>
      </c>
      <c r="D91" s="86">
        <v>131.37549999999999</v>
      </c>
      <c r="E91" s="86">
        <v>0</v>
      </c>
      <c r="F91" s="86">
        <v>2.0000000000000001E-4</v>
      </c>
      <c r="G91" s="86">
        <v>655203.36499999999</v>
      </c>
      <c r="H91" s="86">
        <v>8083.0101000000004</v>
      </c>
    </row>
    <row r="92" spans="1:8">
      <c r="A92" s="86" t="s">
        <v>282</v>
      </c>
      <c r="B92" s="86">
        <v>20897.822800000002</v>
      </c>
      <c r="C92" s="86">
        <v>34.214599999999997</v>
      </c>
      <c r="D92" s="86">
        <v>143.37299999999999</v>
      </c>
      <c r="E92" s="86">
        <v>0</v>
      </c>
      <c r="F92" s="86">
        <v>2.9999999999999997E-4</v>
      </c>
      <c r="G92" s="86">
        <v>715038.55229999998</v>
      </c>
      <c r="H92" s="86">
        <v>8817.3349999999991</v>
      </c>
    </row>
    <row r="93" spans="1:8">
      <c r="A93" s="86" t="s">
        <v>432</v>
      </c>
      <c r="B93" s="86">
        <v>22230.0272</v>
      </c>
      <c r="C93" s="86">
        <v>36.405799999999999</v>
      </c>
      <c r="D93" s="86">
        <v>152.60720000000001</v>
      </c>
      <c r="E93" s="86">
        <v>0</v>
      </c>
      <c r="F93" s="86">
        <v>2.9999999999999997E-4</v>
      </c>
      <c r="G93" s="86">
        <v>761092.2095</v>
      </c>
      <c r="H93" s="86">
        <v>9380.4704000000002</v>
      </c>
    </row>
    <row r="94" spans="1:8">
      <c r="A94" s="86" t="s">
        <v>433</v>
      </c>
      <c r="B94" s="86">
        <v>22449.4692</v>
      </c>
      <c r="C94" s="86">
        <v>36.769199999999998</v>
      </c>
      <c r="D94" s="86">
        <v>154.1514</v>
      </c>
      <c r="E94" s="86">
        <v>0</v>
      </c>
      <c r="F94" s="86">
        <v>2.9999999999999997E-4</v>
      </c>
      <c r="G94" s="86">
        <v>768793.79689999996</v>
      </c>
      <c r="H94" s="86">
        <v>9473.4866999999995</v>
      </c>
    </row>
    <row r="95" spans="1:8">
      <c r="A95" s="86" t="s">
        <v>434</v>
      </c>
      <c r="B95" s="86">
        <v>23243.2022</v>
      </c>
      <c r="C95" s="86">
        <v>38.068100000000001</v>
      </c>
      <c r="D95" s="86">
        <v>159.5908</v>
      </c>
      <c r="E95" s="86">
        <v>0</v>
      </c>
      <c r="F95" s="86">
        <v>2.9999999999999997E-4</v>
      </c>
      <c r="G95" s="86">
        <v>795921.39099999995</v>
      </c>
      <c r="H95" s="86">
        <v>9808.3151999999991</v>
      </c>
    </row>
    <row r="96" spans="1:8">
      <c r="A96" s="86" t="s">
        <v>435</v>
      </c>
      <c r="B96" s="86">
        <v>20794.791799999999</v>
      </c>
      <c r="C96" s="86">
        <v>34.052500000000002</v>
      </c>
      <c r="D96" s="86">
        <v>142.72790000000001</v>
      </c>
      <c r="E96" s="86">
        <v>0</v>
      </c>
      <c r="F96" s="86">
        <v>2.9999999999999997E-4</v>
      </c>
      <c r="G96" s="86">
        <v>711821.62139999995</v>
      </c>
      <c r="H96" s="86">
        <v>8774.5468000000001</v>
      </c>
    </row>
    <row r="97" spans="1:19">
      <c r="A97" s="86" t="s">
        <v>436</v>
      </c>
      <c r="B97" s="86">
        <v>20000.605</v>
      </c>
      <c r="C97" s="86">
        <v>32.743699999999997</v>
      </c>
      <c r="D97" s="86">
        <v>137.1985</v>
      </c>
      <c r="E97" s="86">
        <v>0</v>
      </c>
      <c r="F97" s="86">
        <v>2.9999999999999997E-4</v>
      </c>
      <c r="G97" s="86">
        <v>684244.68079999997</v>
      </c>
      <c r="H97" s="86">
        <v>8438.5655999999999</v>
      </c>
    </row>
    <row r="98" spans="1:19">
      <c r="A98" s="86" t="s">
        <v>437</v>
      </c>
      <c r="B98" s="86">
        <v>16849.9827</v>
      </c>
      <c r="C98" s="86">
        <v>27.5717</v>
      </c>
      <c r="D98" s="86">
        <v>115.4546</v>
      </c>
      <c r="E98" s="86">
        <v>0</v>
      </c>
      <c r="F98" s="86">
        <v>2.0000000000000001E-4</v>
      </c>
      <c r="G98" s="86">
        <v>575801.54639999999</v>
      </c>
      <c r="H98" s="86">
        <v>7107.8145000000004</v>
      </c>
    </row>
    <row r="99" spans="1:19">
      <c r="A99" s="86" t="s">
        <v>438</v>
      </c>
      <c r="B99" s="86">
        <v>15600.16</v>
      </c>
      <c r="C99" s="86">
        <v>25.500499999999999</v>
      </c>
      <c r="D99" s="86">
        <v>106.64530000000001</v>
      </c>
      <c r="E99" s="86">
        <v>0</v>
      </c>
      <c r="F99" s="86">
        <v>2.0000000000000001E-4</v>
      </c>
      <c r="G99" s="86">
        <v>531866.3371</v>
      </c>
      <c r="H99" s="86">
        <v>6577.8864999999996</v>
      </c>
    </row>
    <row r="100" spans="1:19">
      <c r="A100" s="86"/>
      <c r="B100" s="86"/>
      <c r="C100" s="86"/>
      <c r="D100" s="86"/>
      <c r="E100" s="86"/>
      <c r="F100" s="86"/>
      <c r="G100" s="86"/>
      <c r="H100" s="86"/>
    </row>
    <row r="101" spans="1:19">
      <c r="A101" s="86" t="s">
        <v>439</v>
      </c>
      <c r="B101" s="86">
        <v>229760.48749999999</v>
      </c>
      <c r="C101" s="86">
        <v>376.04079999999999</v>
      </c>
      <c r="D101" s="86">
        <v>1575.079</v>
      </c>
      <c r="E101" s="86">
        <v>0</v>
      </c>
      <c r="F101" s="86">
        <v>3.0000000000000001E-3</v>
      </c>
      <c r="G101" s="87">
        <v>7855320</v>
      </c>
      <c r="H101" s="86">
        <v>96928.310899999997</v>
      </c>
    </row>
    <row r="102" spans="1:19">
      <c r="A102" s="86" t="s">
        <v>440</v>
      </c>
      <c r="B102" s="86">
        <v>15139.4197</v>
      </c>
      <c r="C102" s="86">
        <v>24.764099999999999</v>
      </c>
      <c r="D102" s="86">
        <v>103.65300000000001</v>
      </c>
      <c r="E102" s="86">
        <v>0</v>
      </c>
      <c r="F102" s="86">
        <v>2.0000000000000001E-4</v>
      </c>
      <c r="G102" s="86">
        <v>516943.67839999998</v>
      </c>
      <c r="H102" s="86">
        <v>6385.3537999999999</v>
      </c>
    </row>
    <row r="103" spans="1:19">
      <c r="A103" s="86" t="s">
        <v>441</v>
      </c>
      <c r="B103" s="86">
        <v>23243.2022</v>
      </c>
      <c r="C103" s="86">
        <v>38.068100000000001</v>
      </c>
      <c r="D103" s="86">
        <v>159.5908</v>
      </c>
      <c r="E103" s="86">
        <v>0</v>
      </c>
      <c r="F103" s="86">
        <v>2.9999999999999997E-4</v>
      </c>
      <c r="G103" s="86">
        <v>795921.39099999995</v>
      </c>
      <c r="H103" s="86">
        <v>9808.3151999999991</v>
      </c>
    </row>
    <row r="105" spans="1:19">
      <c r="A105" s="85"/>
      <c r="B105" s="86" t="s">
        <v>442</v>
      </c>
      <c r="C105" s="86" t="s">
        <v>443</v>
      </c>
      <c r="D105" s="86" t="s">
        <v>444</v>
      </c>
      <c r="E105" s="86" t="s">
        <v>445</v>
      </c>
      <c r="F105" s="86" t="s">
        <v>446</v>
      </c>
      <c r="G105" s="86" t="s">
        <v>447</v>
      </c>
      <c r="H105" s="86" t="s">
        <v>448</v>
      </c>
      <c r="I105" s="86" t="s">
        <v>449</v>
      </c>
      <c r="J105" s="86" t="s">
        <v>450</v>
      </c>
      <c r="K105" s="86" t="s">
        <v>451</v>
      </c>
      <c r="L105" s="86" t="s">
        <v>452</v>
      </c>
      <c r="M105" s="86" t="s">
        <v>453</v>
      </c>
      <c r="N105" s="86" t="s">
        <v>454</v>
      </c>
      <c r="O105" s="86" t="s">
        <v>455</v>
      </c>
      <c r="P105" s="86" t="s">
        <v>456</v>
      </c>
      <c r="Q105" s="86" t="s">
        <v>457</v>
      </c>
      <c r="R105" s="86" t="s">
        <v>458</v>
      </c>
      <c r="S105" s="86" t="s">
        <v>459</v>
      </c>
    </row>
    <row r="106" spans="1:19">
      <c r="A106" s="86" t="s">
        <v>428</v>
      </c>
      <c r="B106" s="87">
        <v>69404000000</v>
      </c>
      <c r="C106" s="86">
        <v>60829.845000000001</v>
      </c>
      <c r="D106" s="86" t="s">
        <v>523</v>
      </c>
      <c r="E106" s="86">
        <v>9001.3119999999999</v>
      </c>
      <c r="F106" s="86">
        <v>39217.650999999998</v>
      </c>
      <c r="G106" s="86">
        <v>4466.6530000000002</v>
      </c>
      <c r="H106" s="86">
        <v>0</v>
      </c>
      <c r="I106" s="86">
        <v>8144.2290000000003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</row>
    <row r="107" spans="1:19">
      <c r="A107" s="86" t="s">
        <v>429</v>
      </c>
      <c r="B107" s="87">
        <v>67835400000</v>
      </c>
      <c r="C107" s="86">
        <v>63313.082999999999</v>
      </c>
      <c r="D107" s="86" t="s">
        <v>524</v>
      </c>
      <c r="E107" s="86">
        <v>9001.3119999999999</v>
      </c>
      <c r="F107" s="86">
        <v>39217.650999999998</v>
      </c>
      <c r="G107" s="86">
        <v>5227.5730000000003</v>
      </c>
      <c r="H107" s="86">
        <v>0</v>
      </c>
      <c r="I107" s="86">
        <v>9866.5470000000005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</row>
    <row r="108" spans="1:19">
      <c r="A108" s="86" t="s">
        <v>430</v>
      </c>
      <c r="B108" s="87">
        <v>80007400000</v>
      </c>
      <c r="C108" s="86">
        <v>66808.932000000001</v>
      </c>
      <c r="D108" s="86" t="s">
        <v>525</v>
      </c>
      <c r="E108" s="86">
        <v>9001.3119999999999</v>
      </c>
      <c r="F108" s="86">
        <v>39217.650999999998</v>
      </c>
      <c r="G108" s="86">
        <v>6070.7460000000001</v>
      </c>
      <c r="H108" s="86">
        <v>0</v>
      </c>
      <c r="I108" s="86">
        <v>12519.223</v>
      </c>
      <c r="J108" s="86">
        <v>0</v>
      </c>
      <c r="K108" s="86">
        <v>0</v>
      </c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</row>
    <row r="109" spans="1:19">
      <c r="A109" s="86" t="s">
        <v>431</v>
      </c>
      <c r="B109" s="87">
        <v>85978400000</v>
      </c>
      <c r="C109" s="86">
        <v>72462.894</v>
      </c>
      <c r="D109" s="86" t="s">
        <v>480</v>
      </c>
      <c r="E109" s="86">
        <v>9001.3119999999999</v>
      </c>
      <c r="F109" s="86">
        <v>39217.650999999998</v>
      </c>
      <c r="G109" s="86">
        <v>7175.2460000000001</v>
      </c>
      <c r="H109" s="86">
        <v>0</v>
      </c>
      <c r="I109" s="86">
        <v>17068.685000000001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</row>
    <row r="110" spans="1:19">
      <c r="A110" s="86" t="s">
        <v>282</v>
      </c>
      <c r="B110" s="87">
        <v>93830200000</v>
      </c>
      <c r="C110" s="86">
        <v>74948.604999999996</v>
      </c>
      <c r="D110" s="86" t="s">
        <v>526</v>
      </c>
      <c r="E110" s="86">
        <v>9001.3119999999999</v>
      </c>
      <c r="F110" s="86">
        <v>39217.650999999998</v>
      </c>
      <c r="G110" s="86">
        <v>7723.97</v>
      </c>
      <c r="H110" s="86">
        <v>0</v>
      </c>
      <c r="I110" s="86">
        <v>19005.671999999999</v>
      </c>
      <c r="J110" s="86">
        <v>0</v>
      </c>
      <c r="K110" s="86">
        <v>0</v>
      </c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</row>
    <row r="111" spans="1:19">
      <c r="A111" s="86" t="s">
        <v>432</v>
      </c>
      <c r="B111" s="87">
        <v>99873600000</v>
      </c>
      <c r="C111" s="86">
        <v>83071.001000000004</v>
      </c>
      <c r="D111" s="86" t="s">
        <v>527</v>
      </c>
      <c r="E111" s="86">
        <v>9001.3119999999999</v>
      </c>
      <c r="F111" s="86">
        <v>39217.650999999998</v>
      </c>
      <c r="G111" s="86">
        <v>9360.4140000000007</v>
      </c>
      <c r="H111" s="86">
        <v>0</v>
      </c>
      <c r="I111" s="86">
        <v>25491.624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</row>
    <row r="112" spans="1:19">
      <c r="A112" s="86" t="s">
        <v>433</v>
      </c>
      <c r="B112" s="87">
        <v>100884000000</v>
      </c>
      <c r="C112" s="86">
        <v>80982.417000000001</v>
      </c>
      <c r="D112" s="86" t="s">
        <v>528</v>
      </c>
      <c r="E112" s="86">
        <v>9001.3119999999999</v>
      </c>
      <c r="F112" s="86">
        <v>39217.650999999998</v>
      </c>
      <c r="G112" s="86">
        <v>8858.9940000000006</v>
      </c>
      <c r="H112" s="86">
        <v>0</v>
      </c>
      <c r="I112" s="86">
        <v>23904.46</v>
      </c>
      <c r="J112" s="86">
        <v>0</v>
      </c>
      <c r="K112" s="86">
        <v>0</v>
      </c>
      <c r="L112" s="86">
        <v>0</v>
      </c>
      <c r="M112" s="86">
        <v>0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</row>
    <row r="113" spans="1:19">
      <c r="A113" s="86" t="s">
        <v>434</v>
      </c>
      <c r="B113" s="87">
        <v>104444000000</v>
      </c>
      <c r="C113" s="86">
        <v>80299.224000000002</v>
      </c>
      <c r="D113" s="86" t="s">
        <v>529</v>
      </c>
      <c r="E113" s="86">
        <v>9001.3119999999999</v>
      </c>
      <c r="F113" s="86">
        <v>39217.650999999998</v>
      </c>
      <c r="G113" s="86">
        <v>8589.9089999999997</v>
      </c>
      <c r="H113" s="86">
        <v>0</v>
      </c>
      <c r="I113" s="86">
        <v>23490.351999999999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</row>
    <row r="114" spans="1:19">
      <c r="A114" s="86" t="s">
        <v>435</v>
      </c>
      <c r="B114" s="87">
        <v>93408100000</v>
      </c>
      <c r="C114" s="86">
        <v>79317.517000000007</v>
      </c>
      <c r="D114" s="86" t="s">
        <v>468</v>
      </c>
      <c r="E114" s="86">
        <v>9001.3119999999999</v>
      </c>
      <c r="F114" s="86">
        <v>39217.650999999998</v>
      </c>
      <c r="G114" s="86">
        <v>8504.741</v>
      </c>
      <c r="H114" s="86">
        <v>0</v>
      </c>
      <c r="I114" s="86">
        <v>22593.812000000002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</row>
    <row r="115" spans="1:19">
      <c r="A115" s="86" t="s">
        <v>436</v>
      </c>
      <c r="B115" s="87">
        <v>89789400000</v>
      </c>
      <c r="C115" s="86">
        <v>72683.633000000002</v>
      </c>
      <c r="D115" s="86" t="s">
        <v>530</v>
      </c>
      <c r="E115" s="86">
        <v>9001.3119999999999</v>
      </c>
      <c r="F115" s="86">
        <v>39217.650999999998</v>
      </c>
      <c r="G115" s="86">
        <v>7285.37</v>
      </c>
      <c r="H115" s="86">
        <v>0</v>
      </c>
      <c r="I115" s="86">
        <v>17179.3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</row>
    <row r="116" spans="1:19">
      <c r="A116" s="86" t="s">
        <v>437</v>
      </c>
      <c r="B116" s="87">
        <v>75559000000</v>
      </c>
      <c r="C116" s="86">
        <v>64168.464</v>
      </c>
      <c r="D116" s="86" t="s">
        <v>531</v>
      </c>
      <c r="E116" s="86">
        <v>9001.3119999999999</v>
      </c>
      <c r="F116" s="86">
        <v>39217.650999999998</v>
      </c>
      <c r="G116" s="86">
        <v>5464.9759999999997</v>
      </c>
      <c r="H116" s="86">
        <v>0</v>
      </c>
      <c r="I116" s="86">
        <v>10484.525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0</v>
      </c>
      <c r="S116" s="86">
        <v>0</v>
      </c>
    </row>
    <row r="117" spans="1:19">
      <c r="A117" s="86" t="s">
        <v>438</v>
      </c>
      <c r="B117" s="87">
        <v>69793600000</v>
      </c>
      <c r="C117" s="86">
        <v>63510.775000000001</v>
      </c>
      <c r="D117" s="86" t="s">
        <v>510</v>
      </c>
      <c r="E117" s="86">
        <v>9001.3119999999999</v>
      </c>
      <c r="F117" s="86">
        <v>39217.650999999998</v>
      </c>
      <c r="G117" s="86">
        <v>5289.7179999999998</v>
      </c>
      <c r="H117" s="86">
        <v>0</v>
      </c>
      <c r="I117" s="86">
        <v>10002.093999999999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</row>
    <row r="118" spans="1:1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</row>
    <row r="119" spans="1:19">
      <c r="A119" s="86" t="s">
        <v>439</v>
      </c>
      <c r="B119" s="87">
        <v>1030810000000</v>
      </c>
      <c r="C119" s="86"/>
      <c r="D119" s="86"/>
      <c r="E119" s="86"/>
      <c r="F119" s="86"/>
      <c r="G119" s="86"/>
      <c r="H119" s="86"/>
      <c r="I119" s="86"/>
      <c r="J119" s="86">
        <v>0</v>
      </c>
      <c r="K119" s="86"/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</row>
    <row r="120" spans="1:19">
      <c r="A120" s="86" t="s">
        <v>440</v>
      </c>
      <c r="B120" s="87">
        <v>67835400000</v>
      </c>
      <c r="C120" s="86">
        <v>60829.845000000001</v>
      </c>
      <c r="D120" s="86"/>
      <c r="E120" s="86">
        <v>9001.3119999999999</v>
      </c>
      <c r="F120" s="86">
        <v>39217.650999999998</v>
      </c>
      <c r="G120" s="86">
        <v>4466.6530000000002</v>
      </c>
      <c r="H120" s="86">
        <v>0</v>
      </c>
      <c r="I120" s="86">
        <v>8144.2290000000003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</row>
    <row r="121" spans="1:19">
      <c r="A121" s="86" t="s">
        <v>441</v>
      </c>
      <c r="B121" s="87">
        <v>104444000000</v>
      </c>
      <c r="C121" s="86">
        <v>83071.001000000004</v>
      </c>
      <c r="D121" s="86"/>
      <c r="E121" s="86">
        <v>9001.3119999999999</v>
      </c>
      <c r="F121" s="86">
        <v>39217.650999999998</v>
      </c>
      <c r="G121" s="86">
        <v>9360.4140000000007</v>
      </c>
      <c r="H121" s="86">
        <v>0</v>
      </c>
      <c r="I121" s="86">
        <v>25491.624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</row>
    <row r="123" spans="1:19">
      <c r="A123" s="85"/>
      <c r="B123" s="86" t="s">
        <v>472</v>
      </c>
      <c r="C123" s="86" t="s">
        <v>473</v>
      </c>
      <c r="D123" s="86" t="s">
        <v>171</v>
      </c>
      <c r="E123" s="86" t="s">
        <v>172</v>
      </c>
    </row>
    <row r="124" spans="1:19">
      <c r="A124" s="86" t="s">
        <v>474</v>
      </c>
      <c r="B124" s="86">
        <v>28271.7</v>
      </c>
      <c r="C124" s="86">
        <v>159.68</v>
      </c>
      <c r="D124" s="86">
        <v>0</v>
      </c>
      <c r="E124" s="86">
        <v>28431.37</v>
      </c>
    </row>
    <row r="125" spans="1:19">
      <c r="A125" s="86" t="s">
        <v>475</v>
      </c>
      <c r="B125" s="86">
        <v>30.42</v>
      </c>
      <c r="C125" s="86">
        <v>0.17</v>
      </c>
      <c r="D125" s="86">
        <v>0</v>
      </c>
      <c r="E125" s="86">
        <v>30.59</v>
      </c>
    </row>
    <row r="126" spans="1:19">
      <c r="A126" s="86" t="s">
        <v>476</v>
      </c>
      <c r="B126" s="86">
        <v>30.42</v>
      </c>
      <c r="C126" s="86">
        <v>0.17</v>
      </c>
      <c r="D126" s="86">
        <v>0</v>
      </c>
      <c r="E126" s="86">
        <v>30.59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Miami!outp01miami</vt:lpstr>
      <vt:lpstr>Houston!outp02houston</vt:lpstr>
      <vt:lpstr>Phoenix!outp03phoenix</vt:lpstr>
      <vt:lpstr>Atlanta!outp04atlanta</vt:lpstr>
      <vt:lpstr>LosAngeles!outp05losangeles</vt:lpstr>
      <vt:lpstr>LasVegas!outp06lasvegas</vt:lpstr>
      <vt:lpstr>SanFrancisco!outp07sanfrancisco</vt:lpstr>
      <vt:lpstr>Baltimore!outp08baltimore</vt:lpstr>
      <vt:lpstr>Albuquerque!outp09albuquerque</vt:lpstr>
      <vt:lpstr>Seattle!outp10seattle</vt:lpstr>
      <vt:lpstr>Chicago!outp11chicago</vt:lpstr>
      <vt:lpstr>Boulder!outp12boulder</vt:lpstr>
      <vt:lpstr>Minneapolis!outp13minneapolis</vt:lpstr>
      <vt:lpstr>Helena!outp14helena</vt:lpstr>
      <vt:lpstr>Duluth!outp15duluth</vt:lpstr>
      <vt:lpstr>Fairbanks!outp16fairbanks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2008-04-24T21:48:05Z</cp:lastPrinted>
  <dcterms:created xsi:type="dcterms:W3CDTF">2007-11-14T19:26:56Z</dcterms:created>
  <dcterms:modified xsi:type="dcterms:W3CDTF">2009-05-06T22:47:13Z</dcterms:modified>
</cp:coreProperties>
</file>