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4.xml" ContentType="application/vnd.openxmlformats-officedocument.spreadsheetml.chart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9170" windowHeight="6555" tabRatio="731"/>
  </bookViews>
  <sheets>
    <sheet name="BuildingSummary" sheetId="8" r:id="rId1"/>
    <sheet name="ZoneSummary" sheetId="10" r:id="rId2"/>
    <sheet name="LocationSummary" sheetId="7" r:id="rId3"/>
    <sheet name="Miami" sheetId="47" state="veryHidden" r:id="rId4"/>
    <sheet name="Houston" sheetId="46" state="veryHidden" r:id="rId5"/>
    <sheet name="Phoenix" sheetId="45" state="veryHidden" r:id="rId6"/>
    <sheet name="Atlanta" sheetId="44" state="veryHidden" r:id="rId7"/>
    <sheet name="LosAngeles" sheetId="43" state="veryHidden" r:id="rId8"/>
    <sheet name="LasVegas" sheetId="42" state="veryHidden" r:id="rId9"/>
    <sheet name="SanFrancisco" sheetId="41" state="veryHidden" r:id="rId10"/>
    <sheet name="Baltimore" sheetId="40" state="veryHidden" r:id="rId11"/>
    <sheet name="Albuquerque" sheetId="39" state="veryHidden" r:id="rId12"/>
    <sheet name="Seattle" sheetId="38" state="veryHidden" r:id="rId13"/>
    <sheet name="Chicago" sheetId="37" state="veryHidden" r:id="rId14"/>
    <sheet name="Boulder" sheetId="36" state="veryHidden" r:id="rId15"/>
    <sheet name="Minneapolis" sheetId="35" state="veryHidden" r:id="rId16"/>
    <sheet name="Helena" sheetId="34" state="veryHidden" r:id="rId17"/>
    <sheet name="Duluth" sheetId="33" state="veryHidden" r:id="rId18"/>
    <sheet name="Fairbanks" sheetId="32" state="veryHidden" r:id="rId19"/>
    <sheet name="Picture" sheetId="3" r:id="rId20"/>
    <sheet name="Electricity" sheetId="4" r:id="rId21"/>
    <sheet name="Gas" sheetId="11" r:id="rId22"/>
    <sheet name="EUI" sheetId="22" r:id="rId23"/>
    <sheet name="Water" sheetId="49" r:id="rId24"/>
    <sheet name="Carbon" sheetId="48" r:id="rId25"/>
    <sheet name="VAVCoils" sheetId="24" r:id="rId26"/>
    <sheet name="PSZCoils" sheetId="25" r:id="rId27"/>
    <sheet name="PSZHeatCoils" sheetId="26" r:id="rId28"/>
    <sheet name="Schedules" sheetId="2" r:id="rId29"/>
    <sheet name="LghtSch" sheetId="12" r:id="rId30"/>
    <sheet name="EqpSch" sheetId="17" r:id="rId31"/>
    <sheet name="OccSch" sheetId="18" r:id="rId32"/>
    <sheet name="OccSch (2)" sheetId="20" r:id="rId33"/>
    <sheet name="OccSch (3)" sheetId="21" r:id="rId34"/>
    <sheet name="HeatSch" sheetId="15" r:id="rId35"/>
    <sheet name="CoolSch" sheetId="19" r:id="rId36"/>
  </sheets>
  <definedNames>
    <definedName name="_xlnm.Print_Area" localSheetId="28">Schedules!$A$1:$AB$99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8">Schedules!$1:$1</definedName>
    <definedName name="schpri01miami" localSheetId="3">Miami!$A$1:$S$293</definedName>
    <definedName name="schpri02houston" localSheetId="4">Houston!$A$1:$S$293</definedName>
    <definedName name="schpri03phoenix" localSheetId="5">Phoenix!$A$1:$S$293</definedName>
    <definedName name="schpri04atlanta" localSheetId="6">Atlanta!$A$1:$S$293</definedName>
    <definedName name="schpri05losangeles" localSheetId="7">LosAngeles!$A$1:$S$293</definedName>
    <definedName name="schpri06lasvegas" localSheetId="8">LasVegas!$A$1:$S$293</definedName>
    <definedName name="schpri07sanfrancisco" localSheetId="9">SanFrancisco!$A$1:$S$293</definedName>
    <definedName name="schpri08baltimore" localSheetId="10">Baltimore!$A$1:$S$293</definedName>
    <definedName name="schpri09albuquerque" localSheetId="11">Albuquerque!$A$1:$S$293</definedName>
    <definedName name="schpri10seattle" localSheetId="12">Seattle!$A$1:$S$293</definedName>
    <definedName name="schpri11chicago" localSheetId="13">Chicago!$A$1:$S$293</definedName>
    <definedName name="schpri12boulder" localSheetId="14">Boulder!$A$1:$S$293</definedName>
    <definedName name="schpri13minneapolis" localSheetId="15">Minneapolis!$A$1:$S$293</definedName>
    <definedName name="schpri14helena" localSheetId="16">Helena!$A$1:$S$293</definedName>
    <definedName name="schpri15duluth" localSheetId="17">Duluth!$A$1:$S$293</definedName>
    <definedName name="schpri16fairbanks" localSheetId="18">Fairbanks!$A$1:$S$293</definedName>
  </definedNames>
  <calcPr calcId="125725"/>
</workbook>
</file>

<file path=xl/calcChain.xml><?xml version="1.0" encoding="utf-8"?>
<calcChain xmlns="http://schemas.openxmlformats.org/spreadsheetml/2006/main">
  <c r="B57" i="7"/>
  <c r="B58"/>
  <c r="B59"/>
  <c r="B60"/>
  <c r="B61"/>
  <c r="B62"/>
  <c r="B56"/>
  <c r="C231"/>
  <c r="D231"/>
  <c r="E231"/>
  <c r="F231"/>
  <c r="G231"/>
  <c r="H231"/>
  <c r="I231"/>
  <c r="J231"/>
  <c r="K231"/>
  <c r="L231"/>
  <c r="M231"/>
  <c r="N231"/>
  <c r="O231"/>
  <c r="P231"/>
  <c r="Q231"/>
  <c r="R231"/>
  <c r="C232"/>
  <c r="D232"/>
  <c r="E232"/>
  <c r="F232"/>
  <c r="G232"/>
  <c r="H232"/>
  <c r="I232"/>
  <c r="J232"/>
  <c r="K232"/>
  <c r="L232"/>
  <c r="M232"/>
  <c r="N232"/>
  <c r="O232"/>
  <c r="P232"/>
  <c r="Q232"/>
  <c r="R232"/>
  <c r="C233"/>
  <c r="D233"/>
  <c r="E233"/>
  <c r="F233"/>
  <c r="G233"/>
  <c r="H233"/>
  <c r="I233"/>
  <c r="J233"/>
  <c r="K233"/>
  <c r="L233"/>
  <c r="M233"/>
  <c r="N233"/>
  <c r="O233"/>
  <c r="P233"/>
  <c r="Q233"/>
  <c r="R233"/>
  <c r="C234"/>
  <c r="D234"/>
  <c r="E234"/>
  <c r="F234"/>
  <c r="G234"/>
  <c r="H234"/>
  <c r="I234"/>
  <c r="J234"/>
  <c r="K234"/>
  <c r="L234"/>
  <c r="M234"/>
  <c r="N234"/>
  <c r="O234"/>
  <c r="P234"/>
  <c r="Q234"/>
  <c r="R234"/>
  <c r="C235"/>
  <c r="D235"/>
  <c r="E235"/>
  <c r="F235"/>
  <c r="G235"/>
  <c r="H235"/>
  <c r="I235"/>
  <c r="J235"/>
  <c r="K235"/>
  <c r="L235"/>
  <c r="M235"/>
  <c r="N235"/>
  <c r="O235"/>
  <c r="P235"/>
  <c r="Q235"/>
  <c r="R235"/>
  <c r="C236"/>
  <c r="D236"/>
  <c r="E236"/>
  <c r="F236"/>
  <c r="G236"/>
  <c r="H236"/>
  <c r="I236"/>
  <c r="J236"/>
  <c r="K236"/>
  <c r="L236"/>
  <c r="M236"/>
  <c r="N236"/>
  <c r="O236"/>
  <c r="P236"/>
  <c r="Q236"/>
  <c r="R236"/>
  <c r="C237"/>
  <c r="D237"/>
  <c r="E237"/>
  <c r="F237"/>
  <c r="G237"/>
  <c r="H237"/>
  <c r="I237"/>
  <c r="J237"/>
  <c r="K237"/>
  <c r="L237"/>
  <c r="M237"/>
  <c r="N237"/>
  <c r="O237"/>
  <c r="P237"/>
  <c r="Q237"/>
  <c r="R237"/>
  <c r="C238"/>
  <c r="D238"/>
  <c r="E238"/>
  <c r="F238"/>
  <c r="G238"/>
  <c r="H238"/>
  <c r="I238"/>
  <c r="J238"/>
  <c r="K238"/>
  <c r="L238"/>
  <c r="M238"/>
  <c r="N238"/>
  <c r="O238"/>
  <c r="P238"/>
  <c r="Q238"/>
  <c r="R238"/>
  <c r="C239"/>
  <c r="D239"/>
  <c r="E239"/>
  <c r="F239"/>
  <c r="G239"/>
  <c r="H239"/>
  <c r="I239"/>
  <c r="J239"/>
  <c r="K239"/>
  <c r="L239"/>
  <c r="M239"/>
  <c r="N239"/>
  <c r="O239"/>
  <c r="P239"/>
  <c r="Q239"/>
  <c r="R239"/>
  <c r="C240"/>
  <c r="D240"/>
  <c r="E240"/>
  <c r="F240"/>
  <c r="G240"/>
  <c r="H240"/>
  <c r="I240"/>
  <c r="J240"/>
  <c r="K240"/>
  <c r="L240"/>
  <c r="M240"/>
  <c r="N240"/>
  <c r="O240"/>
  <c r="P240"/>
  <c r="Q240"/>
  <c r="R240"/>
  <c r="C241"/>
  <c r="D241"/>
  <c r="E241"/>
  <c r="F241"/>
  <c r="G241"/>
  <c r="H241"/>
  <c r="I241"/>
  <c r="J241"/>
  <c r="K241"/>
  <c r="L241"/>
  <c r="M241"/>
  <c r="N241"/>
  <c r="O241"/>
  <c r="P241"/>
  <c r="Q241"/>
  <c r="R241"/>
  <c r="C218"/>
  <c r="D218"/>
  <c r="E218"/>
  <c r="F218"/>
  <c r="G218"/>
  <c r="H218"/>
  <c r="I218"/>
  <c r="J218"/>
  <c r="K218"/>
  <c r="L218"/>
  <c r="M218"/>
  <c r="N218"/>
  <c r="O218"/>
  <c r="P218"/>
  <c r="Q218"/>
  <c r="R218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R248"/>
  <c r="Q248"/>
  <c r="P248"/>
  <c r="O248"/>
  <c r="N248"/>
  <c r="M248"/>
  <c r="L248"/>
  <c r="K248"/>
  <c r="J248"/>
  <c r="I248"/>
  <c r="H248"/>
  <c r="G248"/>
  <c r="F248"/>
  <c r="E248"/>
  <c r="D248"/>
  <c r="C248"/>
  <c r="R254"/>
  <c r="Q254"/>
  <c r="P254"/>
  <c r="O254"/>
  <c r="N254"/>
  <c r="M254"/>
  <c r="L254"/>
  <c r="K254"/>
  <c r="J254"/>
  <c r="I254"/>
  <c r="H254"/>
  <c r="G254"/>
  <c r="F254"/>
  <c r="E254"/>
  <c r="D254"/>
  <c r="C254"/>
  <c r="R253"/>
  <c r="Q253"/>
  <c r="P253"/>
  <c r="O253"/>
  <c r="N253"/>
  <c r="M253"/>
  <c r="L253"/>
  <c r="K253"/>
  <c r="J253"/>
  <c r="I253"/>
  <c r="H253"/>
  <c r="G253"/>
  <c r="F253"/>
  <c r="E253"/>
  <c r="D253"/>
  <c r="C253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R250"/>
  <c r="Q250"/>
  <c r="P250"/>
  <c r="O250"/>
  <c r="N250"/>
  <c r="M250"/>
  <c r="L250"/>
  <c r="K250"/>
  <c r="J250"/>
  <c r="I250"/>
  <c r="H250"/>
  <c r="G250"/>
  <c r="F250"/>
  <c r="E250"/>
  <c r="D250"/>
  <c r="C250"/>
  <c r="R249"/>
  <c r="Q249"/>
  <c r="P249"/>
  <c r="O249"/>
  <c r="N249"/>
  <c r="M249"/>
  <c r="L249"/>
  <c r="K249"/>
  <c r="J249"/>
  <c r="I249"/>
  <c r="H249"/>
  <c r="G249"/>
  <c r="F249"/>
  <c r="E249"/>
  <c r="D249"/>
  <c r="C249"/>
  <c r="R230"/>
  <c r="Q230"/>
  <c r="P230"/>
  <c r="O230"/>
  <c r="N230"/>
  <c r="M230"/>
  <c r="L230"/>
  <c r="K230"/>
  <c r="J230"/>
  <c r="I230"/>
  <c r="H230"/>
  <c r="G230"/>
  <c r="F230"/>
  <c r="E230"/>
  <c r="D230"/>
  <c r="C230"/>
  <c r="R217"/>
  <c r="Q217"/>
  <c r="P217"/>
  <c r="O217"/>
  <c r="N217"/>
  <c r="M217"/>
  <c r="L217"/>
  <c r="K217"/>
  <c r="J217"/>
  <c r="I217"/>
  <c r="H217"/>
  <c r="G217"/>
  <c r="F217"/>
  <c r="E217"/>
  <c r="D217"/>
  <c r="C217"/>
  <c r="R80"/>
  <c r="Q80"/>
  <c r="P80"/>
  <c r="O80"/>
  <c r="N80"/>
  <c r="M80"/>
  <c r="L80"/>
  <c r="K80"/>
  <c r="J80"/>
  <c r="I80"/>
  <c r="H80"/>
  <c r="G80"/>
  <c r="F80"/>
  <c r="E80"/>
  <c r="D80"/>
  <c r="C80"/>
  <c r="R77"/>
  <c r="Q77"/>
  <c r="P77"/>
  <c r="O77"/>
  <c r="N77"/>
  <c r="M77"/>
  <c r="L77"/>
  <c r="K77"/>
  <c r="J77"/>
  <c r="I77"/>
  <c r="H77"/>
  <c r="G77"/>
  <c r="F77"/>
  <c r="E77"/>
  <c r="D77"/>
  <c r="C77"/>
  <c r="R82"/>
  <c r="Q82"/>
  <c r="P82"/>
  <c r="O82"/>
  <c r="N82"/>
  <c r="M82"/>
  <c r="L82"/>
  <c r="K82"/>
  <c r="J82"/>
  <c r="I82"/>
  <c r="H82"/>
  <c r="G82"/>
  <c r="F82"/>
  <c r="E82"/>
  <c r="D82"/>
  <c r="C82"/>
  <c r="R79"/>
  <c r="Q79"/>
  <c r="P79"/>
  <c r="O79"/>
  <c r="N79"/>
  <c r="M79"/>
  <c r="L79"/>
  <c r="K79"/>
  <c r="J79"/>
  <c r="I79"/>
  <c r="H79"/>
  <c r="G79"/>
  <c r="F79"/>
  <c r="E79"/>
  <c r="D79"/>
  <c r="C79"/>
  <c r="R76"/>
  <c r="Q76"/>
  <c r="P76"/>
  <c r="O76"/>
  <c r="N76"/>
  <c r="M76"/>
  <c r="L76"/>
  <c r="K76"/>
  <c r="J76"/>
  <c r="I76"/>
  <c r="H76"/>
  <c r="G76"/>
  <c r="F76"/>
  <c r="E76"/>
  <c r="D76"/>
  <c r="C76"/>
  <c r="R246"/>
  <c r="R245"/>
  <c r="R244"/>
  <c r="R243"/>
  <c r="R214"/>
  <c r="R213"/>
  <c r="R212"/>
  <c r="R211"/>
  <c r="R210"/>
  <c r="R209"/>
  <c r="R208"/>
  <c r="R207"/>
  <c r="R206"/>
  <c r="R205"/>
  <c r="R204"/>
  <c r="R203"/>
  <c r="R202"/>
  <c r="R201"/>
  <c r="R200"/>
  <c r="R199"/>
  <c r="R197"/>
  <c r="R196"/>
  <c r="R195"/>
  <c r="R194"/>
  <c r="R193"/>
  <c r="R192"/>
  <c r="R191"/>
  <c r="R190"/>
  <c r="R189"/>
  <c r="R188"/>
  <c r="R187"/>
  <c r="R186"/>
  <c r="R185"/>
  <c r="R184"/>
  <c r="R183"/>
  <c r="R181"/>
  <c r="R180"/>
  <c r="R179"/>
  <c r="R178"/>
  <c r="R177"/>
  <c r="R176"/>
  <c r="R175"/>
  <c r="R174"/>
  <c r="R173"/>
  <c r="R172"/>
  <c r="R171"/>
  <c r="R170"/>
  <c r="R169"/>
  <c r="R168"/>
  <c r="R167"/>
  <c r="R165"/>
  <c r="R164"/>
  <c r="R163"/>
  <c r="R162"/>
  <c r="R161"/>
  <c r="R160"/>
  <c r="R159"/>
  <c r="R158"/>
  <c r="R157"/>
  <c r="R156"/>
  <c r="R155"/>
  <c r="R154"/>
  <c r="R153"/>
  <c r="R152"/>
  <c r="R151"/>
  <c r="R148"/>
  <c r="R147"/>
  <c r="R146"/>
  <c r="R145"/>
  <c r="R144"/>
  <c r="R143"/>
  <c r="R142"/>
  <c r="R141"/>
  <c r="R140"/>
  <c r="R139"/>
  <c r="R138"/>
  <c r="R137"/>
  <c r="R136"/>
  <c r="R135"/>
  <c r="R134"/>
  <c r="R133"/>
  <c r="R131"/>
  <c r="R130"/>
  <c r="R129"/>
  <c r="R128"/>
  <c r="R127"/>
  <c r="R126"/>
  <c r="R125"/>
  <c r="R124"/>
  <c r="R123"/>
  <c r="R122"/>
  <c r="R121"/>
  <c r="R120"/>
  <c r="R119"/>
  <c r="R118"/>
  <c r="R117"/>
  <c r="R115"/>
  <c r="R114"/>
  <c r="R113"/>
  <c r="R112"/>
  <c r="R111"/>
  <c r="R110"/>
  <c r="R109"/>
  <c r="R108"/>
  <c r="R107"/>
  <c r="R106"/>
  <c r="R105"/>
  <c r="R104"/>
  <c r="R103"/>
  <c r="R102"/>
  <c r="R101"/>
  <c r="R99"/>
  <c r="R98"/>
  <c r="R97"/>
  <c r="R96"/>
  <c r="R95"/>
  <c r="R94"/>
  <c r="R93"/>
  <c r="R92"/>
  <c r="R91"/>
  <c r="R90"/>
  <c r="R89"/>
  <c r="R88"/>
  <c r="R87"/>
  <c r="R86"/>
  <c r="R85"/>
  <c r="R73"/>
  <c r="R72"/>
  <c r="R71"/>
  <c r="R70"/>
  <c r="R69"/>
  <c r="R68"/>
  <c r="R67"/>
  <c r="R66"/>
  <c r="R65"/>
  <c r="R64"/>
  <c r="R54"/>
  <c r="R53"/>
  <c r="R52"/>
  <c r="R51"/>
  <c r="R49"/>
  <c r="R48"/>
  <c r="R47"/>
  <c r="R46"/>
  <c r="R45"/>
  <c r="R44"/>
  <c r="R43"/>
  <c r="R40"/>
  <c r="R39"/>
  <c r="R38"/>
  <c r="R37"/>
  <c r="R35"/>
  <c r="R34"/>
  <c r="R33"/>
  <c r="R32"/>
  <c r="R31"/>
  <c r="R30"/>
  <c r="R29"/>
  <c r="R25"/>
  <c r="R21"/>
  <c r="R20"/>
  <c r="R19"/>
  <c r="R17"/>
  <c r="R16"/>
  <c r="R15"/>
  <c r="R13"/>
  <c r="R10"/>
  <c r="Q246"/>
  <c r="Q245"/>
  <c r="Q244"/>
  <c r="Q243"/>
  <c r="Q214"/>
  <c r="Q213"/>
  <c r="Q212"/>
  <c r="Q211"/>
  <c r="Q210"/>
  <c r="Q209"/>
  <c r="Q208"/>
  <c r="Q207"/>
  <c r="Q206"/>
  <c r="Q205"/>
  <c r="Q204"/>
  <c r="Q203"/>
  <c r="Q202"/>
  <c r="Q201"/>
  <c r="Q200"/>
  <c r="Q199"/>
  <c r="Q197"/>
  <c r="Q196"/>
  <c r="Q195"/>
  <c r="Q194"/>
  <c r="Q193"/>
  <c r="Q192"/>
  <c r="Q191"/>
  <c r="Q190"/>
  <c r="Q189"/>
  <c r="Q188"/>
  <c r="Q187"/>
  <c r="Q186"/>
  <c r="Q185"/>
  <c r="Q184"/>
  <c r="Q183"/>
  <c r="Q181"/>
  <c r="Q180"/>
  <c r="Q179"/>
  <c r="Q178"/>
  <c r="Q177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5"/>
  <c r="Q154"/>
  <c r="Q153"/>
  <c r="Q152"/>
  <c r="Q151"/>
  <c r="Q148"/>
  <c r="Q147"/>
  <c r="Q146"/>
  <c r="Q145"/>
  <c r="Q144"/>
  <c r="Q143"/>
  <c r="Q142"/>
  <c r="Q141"/>
  <c r="Q140"/>
  <c r="Q139"/>
  <c r="Q138"/>
  <c r="Q137"/>
  <c r="Q136"/>
  <c r="Q135"/>
  <c r="Q134"/>
  <c r="Q133"/>
  <c r="Q131"/>
  <c r="Q130"/>
  <c r="Q129"/>
  <c r="Q128"/>
  <c r="Q127"/>
  <c r="Q126"/>
  <c r="Q125"/>
  <c r="Q124"/>
  <c r="Q123"/>
  <c r="Q122"/>
  <c r="Q121"/>
  <c r="Q120"/>
  <c r="Q119"/>
  <c r="Q118"/>
  <c r="Q117"/>
  <c r="Q115"/>
  <c r="Q114"/>
  <c r="Q113"/>
  <c r="Q112"/>
  <c r="Q111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9"/>
  <c r="Q88"/>
  <c r="Q87"/>
  <c r="Q86"/>
  <c r="Q85"/>
  <c r="Q73"/>
  <c r="Q72"/>
  <c r="Q71"/>
  <c r="Q70"/>
  <c r="Q69"/>
  <c r="Q68"/>
  <c r="Q67"/>
  <c r="Q66"/>
  <c r="Q65"/>
  <c r="Q64"/>
  <c r="Q54"/>
  <c r="Q53"/>
  <c r="Q52"/>
  <c r="Q51"/>
  <c r="Q49"/>
  <c r="Q48"/>
  <c r="Q47"/>
  <c r="Q46"/>
  <c r="Q45"/>
  <c r="Q44"/>
  <c r="Q43"/>
  <c r="Q40"/>
  <c r="Q39"/>
  <c r="Q38"/>
  <c r="Q37"/>
  <c r="Q35"/>
  <c r="Q34"/>
  <c r="Q33"/>
  <c r="Q32"/>
  <c r="Q31"/>
  <c r="Q30"/>
  <c r="Q29"/>
  <c r="Q25"/>
  <c r="Q21"/>
  <c r="Q20"/>
  <c r="Q19"/>
  <c r="Q17"/>
  <c r="Q16"/>
  <c r="Q15"/>
  <c r="Q13"/>
  <c r="Q10"/>
  <c r="P246"/>
  <c r="P245"/>
  <c r="P244"/>
  <c r="P243"/>
  <c r="P214"/>
  <c r="P213"/>
  <c r="P212"/>
  <c r="P211"/>
  <c r="P210"/>
  <c r="P209"/>
  <c r="P208"/>
  <c r="P207"/>
  <c r="P206"/>
  <c r="P205"/>
  <c r="P204"/>
  <c r="P203"/>
  <c r="P202"/>
  <c r="P201"/>
  <c r="P200"/>
  <c r="P199"/>
  <c r="P197"/>
  <c r="P196"/>
  <c r="P195"/>
  <c r="P194"/>
  <c r="P193"/>
  <c r="P192"/>
  <c r="P191"/>
  <c r="P190"/>
  <c r="P189"/>
  <c r="P188"/>
  <c r="P187"/>
  <c r="P186"/>
  <c r="P185"/>
  <c r="P184"/>
  <c r="P183"/>
  <c r="P181"/>
  <c r="P180"/>
  <c r="P179"/>
  <c r="P178"/>
  <c r="P177"/>
  <c r="P176"/>
  <c r="P175"/>
  <c r="P174"/>
  <c r="P173"/>
  <c r="P172"/>
  <c r="P171"/>
  <c r="P170"/>
  <c r="P169"/>
  <c r="P168"/>
  <c r="P167"/>
  <c r="P165"/>
  <c r="P164"/>
  <c r="P163"/>
  <c r="P162"/>
  <c r="P161"/>
  <c r="P160"/>
  <c r="P159"/>
  <c r="P158"/>
  <c r="P157"/>
  <c r="P156"/>
  <c r="P155"/>
  <c r="P154"/>
  <c r="P153"/>
  <c r="P152"/>
  <c r="P151"/>
  <c r="P148"/>
  <c r="P147"/>
  <c r="P146"/>
  <c r="P145"/>
  <c r="P144"/>
  <c r="P143"/>
  <c r="P142"/>
  <c r="P141"/>
  <c r="P140"/>
  <c r="P139"/>
  <c r="P138"/>
  <c r="P137"/>
  <c r="P136"/>
  <c r="P135"/>
  <c r="P134"/>
  <c r="P133"/>
  <c r="P131"/>
  <c r="P130"/>
  <c r="P129"/>
  <c r="P128"/>
  <c r="P127"/>
  <c r="P126"/>
  <c r="P125"/>
  <c r="P124"/>
  <c r="P123"/>
  <c r="P122"/>
  <c r="P121"/>
  <c r="P120"/>
  <c r="P119"/>
  <c r="P118"/>
  <c r="P117"/>
  <c r="P115"/>
  <c r="P114"/>
  <c r="P113"/>
  <c r="P112"/>
  <c r="P111"/>
  <c r="P110"/>
  <c r="P109"/>
  <c r="P108"/>
  <c r="P107"/>
  <c r="P106"/>
  <c r="P105"/>
  <c r="P104"/>
  <c r="P103"/>
  <c r="P102"/>
  <c r="P101"/>
  <c r="P99"/>
  <c r="P98"/>
  <c r="P97"/>
  <c r="P96"/>
  <c r="P95"/>
  <c r="P94"/>
  <c r="P93"/>
  <c r="P92"/>
  <c r="P91"/>
  <c r="P90"/>
  <c r="P89"/>
  <c r="P88"/>
  <c r="P87"/>
  <c r="P86"/>
  <c r="P85"/>
  <c r="P73"/>
  <c r="P72"/>
  <c r="P71"/>
  <c r="P70"/>
  <c r="P69"/>
  <c r="P68"/>
  <c r="P67"/>
  <c r="P66"/>
  <c r="P65"/>
  <c r="P64"/>
  <c r="P54"/>
  <c r="P53"/>
  <c r="P52"/>
  <c r="P51"/>
  <c r="P49"/>
  <c r="P48"/>
  <c r="P47"/>
  <c r="P46"/>
  <c r="P45"/>
  <c r="P44"/>
  <c r="P43"/>
  <c r="P40"/>
  <c r="P39"/>
  <c r="P38"/>
  <c r="P37"/>
  <c r="P35"/>
  <c r="P34"/>
  <c r="P33"/>
  <c r="P32"/>
  <c r="P31"/>
  <c r="P30"/>
  <c r="P29"/>
  <c r="P25"/>
  <c r="P21"/>
  <c r="P20"/>
  <c r="P19"/>
  <c r="P17"/>
  <c r="P16"/>
  <c r="P15"/>
  <c r="P13"/>
  <c r="P10"/>
  <c r="O246"/>
  <c r="O245"/>
  <c r="O244"/>
  <c r="O243"/>
  <c r="O214"/>
  <c r="O213"/>
  <c r="O212"/>
  <c r="O211"/>
  <c r="O210"/>
  <c r="O209"/>
  <c r="O208"/>
  <c r="O207"/>
  <c r="O206"/>
  <c r="O205"/>
  <c r="O204"/>
  <c r="O203"/>
  <c r="O202"/>
  <c r="O201"/>
  <c r="O200"/>
  <c r="O199"/>
  <c r="O197"/>
  <c r="O196"/>
  <c r="O195"/>
  <c r="O194"/>
  <c r="O193"/>
  <c r="O192"/>
  <c r="O191"/>
  <c r="O190"/>
  <c r="O189"/>
  <c r="O188"/>
  <c r="O187"/>
  <c r="O186"/>
  <c r="O185"/>
  <c r="O184"/>
  <c r="O183"/>
  <c r="O181"/>
  <c r="O180"/>
  <c r="O179"/>
  <c r="O178"/>
  <c r="O177"/>
  <c r="O176"/>
  <c r="O175"/>
  <c r="O174"/>
  <c r="O173"/>
  <c r="O172"/>
  <c r="O171"/>
  <c r="O170"/>
  <c r="O169"/>
  <c r="O168"/>
  <c r="O167"/>
  <c r="O165"/>
  <c r="O164"/>
  <c r="O163"/>
  <c r="O162"/>
  <c r="O161"/>
  <c r="O160"/>
  <c r="O159"/>
  <c r="O158"/>
  <c r="O157"/>
  <c r="O156"/>
  <c r="O155"/>
  <c r="O154"/>
  <c r="O153"/>
  <c r="O152"/>
  <c r="O151"/>
  <c r="O148"/>
  <c r="O147"/>
  <c r="O146"/>
  <c r="O145"/>
  <c r="O144"/>
  <c r="O143"/>
  <c r="O142"/>
  <c r="O141"/>
  <c r="O140"/>
  <c r="O139"/>
  <c r="O138"/>
  <c r="O137"/>
  <c r="O136"/>
  <c r="O135"/>
  <c r="O134"/>
  <c r="O133"/>
  <c r="O131"/>
  <c r="O130"/>
  <c r="O129"/>
  <c r="O128"/>
  <c r="O127"/>
  <c r="O126"/>
  <c r="O125"/>
  <c r="O124"/>
  <c r="O123"/>
  <c r="O122"/>
  <c r="O121"/>
  <c r="O120"/>
  <c r="O119"/>
  <c r="O118"/>
  <c r="O117"/>
  <c r="O115"/>
  <c r="O114"/>
  <c r="O113"/>
  <c r="O112"/>
  <c r="O111"/>
  <c r="O110"/>
  <c r="O109"/>
  <c r="O108"/>
  <c r="O107"/>
  <c r="O106"/>
  <c r="O105"/>
  <c r="O104"/>
  <c r="O103"/>
  <c r="O102"/>
  <c r="O101"/>
  <c r="O99"/>
  <c r="O98"/>
  <c r="O97"/>
  <c r="O96"/>
  <c r="O95"/>
  <c r="O94"/>
  <c r="O93"/>
  <c r="O92"/>
  <c r="O91"/>
  <c r="O90"/>
  <c r="O89"/>
  <c r="O88"/>
  <c r="O87"/>
  <c r="O86"/>
  <c r="O85"/>
  <c r="O73"/>
  <c r="O72"/>
  <c r="O71"/>
  <c r="O70"/>
  <c r="O69"/>
  <c r="O68"/>
  <c r="O67"/>
  <c r="O66"/>
  <c r="O65"/>
  <c r="O64"/>
  <c r="O54"/>
  <c r="O53"/>
  <c r="O52"/>
  <c r="O51"/>
  <c r="O49"/>
  <c r="O48"/>
  <c r="O47"/>
  <c r="O46"/>
  <c r="O45"/>
  <c r="O44"/>
  <c r="O43"/>
  <c r="O40"/>
  <c r="O39"/>
  <c r="O38"/>
  <c r="O37"/>
  <c r="O35"/>
  <c r="O34"/>
  <c r="O33"/>
  <c r="O32"/>
  <c r="O31"/>
  <c r="O30"/>
  <c r="O29"/>
  <c r="O25"/>
  <c r="O21"/>
  <c r="O20"/>
  <c r="O19"/>
  <c r="O17"/>
  <c r="O16"/>
  <c r="O15"/>
  <c r="O13"/>
  <c r="O10"/>
  <c r="N246"/>
  <c r="N245"/>
  <c r="N244"/>
  <c r="N243"/>
  <c r="N214"/>
  <c r="N213"/>
  <c r="N212"/>
  <c r="N211"/>
  <c r="N210"/>
  <c r="N209"/>
  <c r="N208"/>
  <c r="N207"/>
  <c r="N206"/>
  <c r="N205"/>
  <c r="N204"/>
  <c r="N203"/>
  <c r="N202"/>
  <c r="N201"/>
  <c r="N200"/>
  <c r="N199"/>
  <c r="N197"/>
  <c r="N196"/>
  <c r="N195"/>
  <c r="N194"/>
  <c r="N193"/>
  <c r="N192"/>
  <c r="N191"/>
  <c r="N190"/>
  <c r="N189"/>
  <c r="N188"/>
  <c r="N187"/>
  <c r="N186"/>
  <c r="N185"/>
  <c r="N184"/>
  <c r="N183"/>
  <c r="N181"/>
  <c r="N180"/>
  <c r="N179"/>
  <c r="N178"/>
  <c r="N177"/>
  <c r="N176"/>
  <c r="N175"/>
  <c r="N174"/>
  <c r="N173"/>
  <c r="N172"/>
  <c r="N171"/>
  <c r="N170"/>
  <c r="N169"/>
  <c r="N168"/>
  <c r="N167"/>
  <c r="N165"/>
  <c r="N164"/>
  <c r="N163"/>
  <c r="N162"/>
  <c r="N161"/>
  <c r="N160"/>
  <c r="N159"/>
  <c r="N158"/>
  <c r="N157"/>
  <c r="N156"/>
  <c r="N155"/>
  <c r="N154"/>
  <c r="N153"/>
  <c r="N152"/>
  <c r="N151"/>
  <c r="N148"/>
  <c r="N147"/>
  <c r="N146"/>
  <c r="N145"/>
  <c r="N144"/>
  <c r="N143"/>
  <c r="N142"/>
  <c r="N141"/>
  <c r="N140"/>
  <c r="N139"/>
  <c r="N138"/>
  <c r="N137"/>
  <c r="N136"/>
  <c r="N135"/>
  <c r="N134"/>
  <c r="N133"/>
  <c r="N131"/>
  <c r="N130"/>
  <c r="N129"/>
  <c r="N128"/>
  <c r="N127"/>
  <c r="N126"/>
  <c r="N125"/>
  <c r="N124"/>
  <c r="N123"/>
  <c r="N122"/>
  <c r="N121"/>
  <c r="N120"/>
  <c r="N119"/>
  <c r="N118"/>
  <c r="N117"/>
  <c r="N115"/>
  <c r="N114"/>
  <c r="N113"/>
  <c r="N112"/>
  <c r="N111"/>
  <c r="N110"/>
  <c r="N109"/>
  <c r="N108"/>
  <c r="N107"/>
  <c r="N106"/>
  <c r="N105"/>
  <c r="N104"/>
  <c r="N103"/>
  <c r="N102"/>
  <c r="N101"/>
  <c r="N99"/>
  <c r="N98"/>
  <c r="N97"/>
  <c r="N96"/>
  <c r="N95"/>
  <c r="N94"/>
  <c r="N93"/>
  <c r="N92"/>
  <c r="N91"/>
  <c r="N90"/>
  <c r="N89"/>
  <c r="N88"/>
  <c r="N87"/>
  <c r="N86"/>
  <c r="N85"/>
  <c r="N73"/>
  <c r="N72"/>
  <c r="N71"/>
  <c r="N70"/>
  <c r="N69"/>
  <c r="N68"/>
  <c r="N67"/>
  <c r="N66"/>
  <c r="N65"/>
  <c r="N64"/>
  <c r="N54"/>
  <c r="N53"/>
  <c r="N52"/>
  <c r="N51"/>
  <c r="N49"/>
  <c r="N48"/>
  <c r="N47"/>
  <c r="N46"/>
  <c r="N45"/>
  <c r="N44"/>
  <c r="N43"/>
  <c r="N40"/>
  <c r="N39"/>
  <c r="N38"/>
  <c r="N37"/>
  <c r="N35"/>
  <c r="N34"/>
  <c r="N33"/>
  <c r="N32"/>
  <c r="N31"/>
  <c r="N30"/>
  <c r="N29"/>
  <c r="N25"/>
  <c r="N21"/>
  <c r="N20"/>
  <c r="N19"/>
  <c r="N17"/>
  <c r="N16"/>
  <c r="N15"/>
  <c r="N13"/>
  <c r="N10"/>
  <c r="M246"/>
  <c r="M245"/>
  <c r="M244"/>
  <c r="M243"/>
  <c r="M214"/>
  <c r="M213"/>
  <c r="M212"/>
  <c r="M211"/>
  <c r="M210"/>
  <c r="M209"/>
  <c r="M208"/>
  <c r="M207"/>
  <c r="M206"/>
  <c r="M205"/>
  <c r="M204"/>
  <c r="M203"/>
  <c r="M202"/>
  <c r="M201"/>
  <c r="M200"/>
  <c r="M199"/>
  <c r="M197"/>
  <c r="M196"/>
  <c r="M195"/>
  <c r="M194"/>
  <c r="M193"/>
  <c r="M192"/>
  <c r="M191"/>
  <c r="M190"/>
  <c r="M189"/>
  <c r="M188"/>
  <c r="M187"/>
  <c r="M186"/>
  <c r="M185"/>
  <c r="M184"/>
  <c r="M183"/>
  <c r="M181"/>
  <c r="M180"/>
  <c r="M179"/>
  <c r="M178"/>
  <c r="M177"/>
  <c r="M176"/>
  <c r="M175"/>
  <c r="M174"/>
  <c r="M173"/>
  <c r="M172"/>
  <c r="M171"/>
  <c r="M170"/>
  <c r="M169"/>
  <c r="M168"/>
  <c r="M167"/>
  <c r="M165"/>
  <c r="M164"/>
  <c r="M163"/>
  <c r="M162"/>
  <c r="M161"/>
  <c r="M160"/>
  <c r="M159"/>
  <c r="M158"/>
  <c r="M157"/>
  <c r="M156"/>
  <c r="M155"/>
  <c r="M154"/>
  <c r="M153"/>
  <c r="M152"/>
  <c r="M151"/>
  <c r="M148"/>
  <c r="M147"/>
  <c r="M146"/>
  <c r="M145"/>
  <c r="M144"/>
  <c r="M143"/>
  <c r="M142"/>
  <c r="M141"/>
  <c r="M140"/>
  <c r="M139"/>
  <c r="M138"/>
  <c r="M137"/>
  <c r="M136"/>
  <c r="M135"/>
  <c r="M134"/>
  <c r="M133"/>
  <c r="M131"/>
  <c r="M130"/>
  <c r="M129"/>
  <c r="M128"/>
  <c r="M127"/>
  <c r="M126"/>
  <c r="M125"/>
  <c r="M124"/>
  <c r="M123"/>
  <c r="M122"/>
  <c r="M121"/>
  <c r="M120"/>
  <c r="M119"/>
  <c r="M118"/>
  <c r="M117"/>
  <c r="M115"/>
  <c r="M114"/>
  <c r="M113"/>
  <c r="M112"/>
  <c r="M111"/>
  <c r="M110"/>
  <c r="M109"/>
  <c r="M108"/>
  <c r="M107"/>
  <c r="M106"/>
  <c r="M105"/>
  <c r="M104"/>
  <c r="M103"/>
  <c r="M102"/>
  <c r="M101"/>
  <c r="M99"/>
  <c r="M98"/>
  <c r="M97"/>
  <c r="M96"/>
  <c r="M95"/>
  <c r="M94"/>
  <c r="M93"/>
  <c r="M92"/>
  <c r="M91"/>
  <c r="M90"/>
  <c r="M89"/>
  <c r="M88"/>
  <c r="M87"/>
  <c r="M86"/>
  <c r="M85"/>
  <c r="M73"/>
  <c r="M72"/>
  <c r="M71"/>
  <c r="M70"/>
  <c r="M69"/>
  <c r="M68"/>
  <c r="M67"/>
  <c r="M66"/>
  <c r="M65"/>
  <c r="M64"/>
  <c r="M54"/>
  <c r="M53"/>
  <c r="M52"/>
  <c r="M51"/>
  <c r="M49"/>
  <c r="M48"/>
  <c r="M47"/>
  <c r="M46"/>
  <c r="M45"/>
  <c r="M44"/>
  <c r="M43"/>
  <c r="M40"/>
  <c r="M39"/>
  <c r="M38"/>
  <c r="M37"/>
  <c r="M35"/>
  <c r="M34"/>
  <c r="M33"/>
  <c r="M32"/>
  <c r="M31"/>
  <c r="M30"/>
  <c r="M29"/>
  <c r="M25"/>
  <c r="M21"/>
  <c r="M20"/>
  <c r="M19"/>
  <c r="M17"/>
  <c r="M16"/>
  <c r="M15"/>
  <c r="M13"/>
  <c r="M10"/>
  <c r="L246"/>
  <c r="L245"/>
  <c r="L244"/>
  <c r="L243"/>
  <c r="L214"/>
  <c r="L213"/>
  <c r="L212"/>
  <c r="L211"/>
  <c r="L210"/>
  <c r="L209"/>
  <c r="L208"/>
  <c r="L207"/>
  <c r="L206"/>
  <c r="L205"/>
  <c r="L204"/>
  <c r="L203"/>
  <c r="L202"/>
  <c r="L201"/>
  <c r="L200"/>
  <c r="L199"/>
  <c r="L197"/>
  <c r="L196"/>
  <c r="L195"/>
  <c r="L194"/>
  <c r="L193"/>
  <c r="L192"/>
  <c r="L191"/>
  <c r="L190"/>
  <c r="L189"/>
  <c r="L188"/>
  <c r="L187"/>
  <c r="L186"/>
  <c r="L185"/>
  <c r="L184"/>
  <c r="L183"/>
  <c r="L181"/>
  <c r="L180"/>
  <c r="L179"/>
  <c r="L178"/>
  <c r="L177"/>
  <c r="L176"/>
  <c r="L175"/>
  <c r="L174"/>
  <c r="L173"/>
  <c r="L172"/>
  <c r="L171"/>
  <c r="L170"/>
  <c r="L169"/>
  <c r="L168"/>
  <c r="L167"/>
  <c r="L165"/>
  <c r="L164"/>
  <c r="L163"/>
  <c r="L162"/>
  <c r="L161"/>
  <c r="L160"/>
  <c r="L159"/>
  <c r="L158"/>
  <c r="L157"/>
  <c r="L156"/>
  <c r="L155"/>
  <c r="L154"/>
  <c r="L153"/>
  <c r="L152"/>
  <c r="L151"/>
  <c r="L148"/>
  <c r="L147"/>
  <c r="L146"/>
  <c r="L145"/>
  <c r="L144"/>
  <c r="L143"/>
  <c r="L142"/>
  <c r="L141"/>
  <c r="L140"/>
  <c r="L139"/>
  <c r="L138"/>
  <c r="L137"/>
  <c r="L136"/>
  <c r="L135"/>
  <c r="L134"/>
  <c r="L133"/>
  <c r="L131"/>
  <c r="L130"/>
  <c r="L129"/>
  <c r="L128"/>
  <c r="L127"/>
  <c r="L126"/>
  <c r="L125"/>
  <c r="L124"/>
  <c r="L123"/>
  <c r="L122"/>
  <c r="L121"/>
  <c r="L120"/>
  <c r="L119"/>
  <c r="L118"/>
  <c r="L117"/>
  <c r="L115"/>
  <c r="L114"/>
  <c r="L113"/>
  <c r="L112"/>
  <c r="L111"/>
  <c r="L110"/>
  <c r="L109"/>
  <c r="L108"/>
  <c r="L107"/>
  <c r="L106"/>
  <c r="L105"/>
  <c r="L104"/>
  <c r="L103"/>
  <c r="L102"/>
  <c r="L101"/>
  <c r="L99"/>
  <c r="L98"/>
  <c r="L97"/>
  <c r="L96"/>
  <c r="L95"/>
  <c r="L94"/>
  <c r="L93"/>
  <c r="L92"/>
  <c r="L91"/>
  <c r="L90"/>
  <c r="L89"/>
  <c r="L88"/>
  <c r="L87"/>
  <c r="L86"/>
  <c r="L85"/>
  <c r="L73"/>
  <c r="L72"/>
  <c r="L71"/>
  <c r="L70"/>
  <c r="L69"/>
  <c r="L68"/>
  <c r="L67"/>
  <c r="L66"/>
  <c r="L65"/>
  <c r="L64"/>
  <c r="L54"/>
  <c r="L53"/>
  <c r="L52"/>
  <c r="L51"/>
  <c r="L49"/>
  <c r="L48"/>
  <c r="L47"/>
  <c r="L46"/>
  <c r="L45"/>
  <c r="L44"/>
  <c r="L43"/>
  <c r="L40"/>
  <c r="L39"/>
  <c r="L38"/>
  <c r="L37"/>
  <c r="L35"/>
  <c r="L34"/>
  <c r="L33"/>
  <c r="L32"/>
  <c r="L31"/>
  <c r="L30"/>
  <c r="L29"/>
  <c r="L25"/>
  <c r="L21"/>
  <c r="L20"/>
  <c r="L19"/>
  <c r="L17"/>
  <c r="L16"/>
  <c r="L15"/>
  <c r="L13"/>
  <c r="L10"/>
  <c r="K246"/>
  <c r="K245"/>
  <c r="K244"/>
  <c r="K243"/>
  <c r="K214"/>
  <c r="K213"/>
  <c r="K212"/>
  <c r="K211"/>
  <c r="K210"/>
  <c r="K209"/>
  <c r="K208"/>
  <c r="K207"/>
  <c r="K206"/>
  <c r="K205"/>
  <c r="K204"/>
  <c r="K203"/>
  <c r="K202"/>
  <c r="K201"/>
  <c r="K200"/>
  <c r="K199"/>
  <c r="K197"/>
  <c r="K196"/>
  <c r="K195"/>
  <c r="K194"/>
  <c r="K193"/>
  <c r="K192"/>
  <c r="K191"/>
  <c r="K190"/>
  <c r="K189"/>
  <c r="K188"/>
  <c r="K187"/>
  <c r="K186"/>
  <c r="K185"/>
  <c r="K184"/>
  <c r="K183"/>
  <c r="K181"/>
  <c r="K180"/>
  <c r="K179"/>
  <c r="K178"/>
  <c r="K177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5"/>
  <c r="K154"/>
  <c r="K153"/>
  <c r="K152"/>
  <c r="K151"/>
  <c r="K148"/>
  <c r="K147"/>
  <c r="K146"/>
  <c r="K145"/>
  <c r="K144"/>
  <c r="K143"/>
  <c r="K142"/>
  <c r="K141"/>
  <c r="K140"/>
  <c r="K139"/>
  <c r="K138"/>
  <c r="K137"/>
  <c r="K136"/>
  <c r="K135"/>
  <c r="K134"/>
  <c r="K133"/>
  <c r="K131"/>
  <c r="K130"/>
  <c r="K129"/>
  <c r="K128"/>
  <c r="K127"/>
  <c r="K126"/>
  <c r="K125"/>
  <c r="K124"/>
  <c r="K123"/>
  <c r="K122"/>
  <c r="K121"/>
  <c r="K120"/>
  <c r="K119"/>
  <c r="K118"/>
  <c r="K117"/>
  <c r="K115"/>
  <c r="K114"/>
  <c r="K113"/>
  <c r="K112"/>
  <c r="K111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9"/>
  <c r="K88"/>
  <c r="K87"/>
  <c r="K86"/>
  <c r="K85"/>
  <c r="K73"/>
  <c r="K72"/>
  <c r="K71"/>
  <c r="K70"/>
  <c r="K69"/>
  <c r="K68"/>
  <c r="K67"/>
  <c r="K66"/>
  <c r="K65"/>
  <c r="K64"/>
  <c r="K54"/>
  <c r="K53"/>
  <c r="K52"/>
  <c r="K51"/>
  <c r="K49"/>
  <c r="K48"/>
  <c r="K47"/>
  <c r="K46"/>
  <c r="K45"/>
  <c r="K44"/>
  <c r="K43"/>
  <c r="K40"/>
  <c r="K39"/>
  <c r="K38"/>
  <c r="K37"/>
  <c r="K35"/>
  <c r="K34"/>
  <c r="K33"/>
  <c r="K32"/>
  <c r="K31"/>
  <c r="K30"/>
  <c r="K29"/>
  <c r="K25"/>
  <c r="K21"/>
  <c r="K20"/>
  <c r="K19"/>
  <c r="K17"/>
  <c r="K16"/>
  <c r="K15"/>
  <c r="K13"/>
  <c r="K10"/>
  <c r="J246"/>
  <c r="J245"/>
  <c r="J244"/>
  <c r="J243"/>
  <c r="J214"/>
  <c r="J213"/>
  <c r="J212"/>
  <c r="J211"/>
  <c r="J210"/>
  <c r="J209"/>
  <c r="J208"/>
  <c r="J207"/>
  <c r="J206"/>
  <c r="J205"/>
  <c r="J204"/>
  <c r="J203"/>
  <c r="J202"/>
  <c r="J201"/>
  <c r="J200"/>
  <c r="J199"/>
  <c r="J197"/>
  <c r="J196"/>
  <c r="J195"/>
  <c r="J194"/>
  <c r="J193"/>
  <c r="J192"/>
  <c r="J191"/>
  <c r="J190"/>
  <c r="J189"/>
  <c r="J188"/>
  <c r="J187"/>
  <c r="J186"/>
  <c r="J185"/>
  <c r="J184"/>
  <c r="J183"/>
  <c r="J181"/>
  <c r="J180"/>
  <c r="J179"/>
  <c r="J178"/>
  <c r="J177"/>
  <c r="J176"/>
  <c r="J175"/>
  <c r="J174"/>
  <c r="J173"/>
  <c r="J172"/>
  <c r="J171"/>
  <c r="J170"/>
  <c r="J169"/>
  <c r="J168"/>
  <c r="J167"/>
  <c r="J165"/>
  <c r="J164"/>
  <c r="J163"/>
  <c r="J162"/>
  <c r="J161"/>
  <c r="J160"/>
  <c r="J159"/>
  <c r="J158"/>
  <c r="J157"/>
  <c r="J156"/>
  <c r="J155"/>
  <c r="J154"/>
  <c r="J153"/>
  <c r="J152"/>
  <c r="J151"/>
  <c r="J148"/>
  <c r="J147"/>
  <c r="J146"/>
  <c r="J145"/>
  <c r="J144"/>
  <c r="J143"/>
  <c r="J142"/>
  <c r="J141"/>
  <c r="J140"/>
  <c r="J139"/>
  <c r="J138"/>
  <c r="J137"/>
  <c r="J136"/>
  <c r="J135"/>
  <c r="J134"/>
  <c r="J133"/>
  <c r="J131"/>
  <c r="J130"/>
  <c r="J129"/>
  <c r="J128"/>
  <c r="J127"/>
  <c r="J126"/>
  <c r="J125"/>
  <c r="J124"/>
  <c r="J123"/>
  <c r="J122"/>
  <c r="J121"/>
  <c r="J120"/>
  <c r="J119"/>
  <c r="J118"/>
  <c r="J117"/>
  <c r="J115"/>
  <c r="J114"/>
  <c r="J113"/>
  <c r="J112"/>
  <c r="J111"/>
  <c r="J110"/>
  <c r="J109"/>
  <c r="J108"/>
  <c r="J107"/>
  <c r="J106"/>
  <c r="J105"/>
  <c r="J104"/>
  <c r="J103"/>
  <c r="J102"/>
  <c r="J101"/>
  <c r="J99"/>
  <c r="J98"/>
  <c r="J97"/>
  <c r="J96"/>
  <c r="J95"/>
  <c r="J94"/>
  <c r="J93"/>
  <c r="J92"/>
  <c r="J91"/>
  <c r="J90"/>
  <c r="J89"/>
  <c r="J88"/>
  <c r="J87"/>
  <c r="J86"/>
  <c r="J85"/>
  <c r="J73"/>
  <c r="J72"/>
  <c r="J71"/>
  <c r="J70"/>
  <c r="J69"/>
  <c r="J68"/>
  <c r="J67"/>
  <c r="J66"/>
  <c r="J65"/>
  <c r="J64"/>
  <c r="J54"/>
  <c r="J53"/>
  <c r="J52"/>
  <c r="J51"/>
  <c r="J49"/>
  <c r="J48"/>
  <c r="J47"/>
  <c r="J46"/>
  <c r="J45"/>
  <c r="J44"/>
  <c r="J43"/>
  <c r="J40"/>
  <c r="J39"/>
  <c r="J38"/>
  <c r="J37"/>
  <c r="J35"/>
  <c r="J34"/>
  <c r="J33"/>
  <c r="J32"/>
  <c r="J31"/>
  <c r="J30"/>
  <c r="J29"/>
  <c r="J25"/>
  <c r="J21"/>
  <c r="J20"/>
  <c r="J19"/>
  <c r="J17"/>
  <c r="J16"/>
  <c r="J15"/>
  <c r="J13"/>
  <c r="J10"/>
  <c r="I246"/>
  <c r="I245"/>
  <c r="I244"/>
  <c r="I243"/>
  <c r="I214"/>
  <c r="I213"/>
  <c r="I212"/>
  <c r="I211"/>
  <c r="I210"/>
  <c r="I209"/>
  <c r="I208"/>
  <c r="I207"/>
  <c r="I206"/>
  <c r="I205"/>
  <c r="I204"/>
  <c r="I203"/>
  <c r="I202"/>
  <c r="I201"/>
  <c r="I200"/>
  <c r="I199"/>
  <c r="I197"/>
  <c r="I196"/>
  <c r="I195"/>
  <c r="I194"/>
  <c r="I193"/>
  <c r="I192"/>
  <c r="I191"/>
  <c r="I190"/>
  <c r="I189"/>
  <c r="I188"/>
  <c r="I187"/>
  <c r="I186"/>
  <c r="I185"/>
  <c r="I184"/>
  <c r="I183"/>
  <c r="I181"/>
  <c r="I180"/>
  <c r="I179"/>
  <c r="I178"/>
  <c r="I177"/>
  <c r="I176"/>
  <c r="I175"/>
  <c r="I174"/>
  <c r="I173"/>
  <c r="I172"/>
  <c r="I171"/>
  <c r="I170"/>
  <c r="I169"/>
  <c r="I168"/>
  <c r="I167"/>
  <c r="I165"/>
  <c r="I164"/>
  <c r="I163"/>
  <c r="I162"/>
  <c r="I161"/>
  <c r="I160"/>
  <c r="I159"/>
  <c r="I158"/>
  <c r="I157"/>
  <c r="I156"/>
  <c r="I155"/>
  <c r="I154"/>
  <c r="I153"/>
  <c r="I152"/>
  <c r="I151"/>
  <c r="I148"/>
  <c r="I147"/>
  <c r="I146"/>
  <c r="I145"/>
  <c r="I144"/>
  <c r="I143"/>
  <c r="I142"/>
  <c r="I141"/>
  <c r="I140"/>
  <c r="I139"/>
  <c r="I138"/>
  <c r="I137"/>
  <c r="I136"/>
  <c r="I135"/>
  <c r="I134"/>
  <c r="I133"/>
  <c r="I131"/>
  <c r="I130"/>
  <c r="I129"/>
  <c r="I128"/>
  <c r="I127"/>
  <c r="I126"/>
  <c r="I125"/>
  <c r="I124"/>
  <c r="I123"/>
  <c r="I122"/>
  <c r="I121"/>
  <c r="I120"/>
  <c r="I119"/>
  <c r="I118"/>
  <c r="I117"/>
  <c r="I115"/>
  <c r="I114"/>
  <c r="I113"/>
  <c r="I112"/>
  <c r="I111"/>
  <c r="I110"/>
  <c r="I109"/>
  <c r="I108"/>
  <c r="I107"/>
  <c r="I106"/>
  <c r="I105"/>
  <c r="I104"/>
  <c r="I103"/>
  <c r="I102"/>
  <c r="I101"/>
  <c r="I99"/>
  <c r="I98"/>
  <c r="I97"/>
  <c r="I96"/>
  <c r="I95"/>
  <c r="I94"/>
  <c r="I93"/>
  <c r="I92"/>
  <c r="I91"/>
  <c r="I90"/>
  <c r="I89"/>
  <c r="I88"/>
  <c r="I87"/>
  <c r="I86"/>
  <c r="I85"/>
  <c r="I73"/>
  <c r="I72"/>
  <c r="I71"/>
  <c r="I70"/>
  <c r="I69"/>
  <c r="I68"/>
  <c r="I67"/>
  <c r="I66"/>
  <c r="I65"/>
  <c r="I64"/>
  <c r="I54"/>
  <c r="I53"/>
  <c r="I52"/>
  <c r="I51"/>
  <c r="I49"/>
  <c r="I48"/>
  <c r="I47"/>
  <c r="I46"/>
  <c r="I45"/>
  <c r="I44"/>
  <c r="I43"/>
  <c r="I40"/>
  <c r="I39"/>
  <c r="I38"/>
  <c r="I37"/>
  <c r="I35"/>
  <c r="I34"/>
  <c r="I33"/>
  <c r="I32"/>
  <c r="I31"/>
  <c r="I30"/>
  <c r="I29"/>
  <c r="I25"/>
  <c r="I21"/>
  <c r="I20"/>
  <c r="I19"/>
  <c r="I17"/>
  <c r="I16"/>
  <c r="I15"/>
  <c r="I13"/>
  <c r="I10"/>
  <c r="H246"/>
  <c r="H245"/>
  <c r="H244"/>
  <c r="H243"/>
  <c r="H214"/>
  <c r="H213"/>
  <c r="H212"/>
  <c r="H211"/>
  <c r="H210"/>
  <c r="H209"/>
  <c r="H208"/>
  <c r="H207"/>
  <c r="H206"/>
  <c r="H205"/>
  <c r="H204"/>
  <c r="H203"/>
  <c r="H202"/>
  <c r="H201"/>
  <c r="H200"/>
  <c r="H199"/>
  <c r="H197"/>
  <c r="H196"/>
  <c r="H195"/>
  <c r="H194"/>
  <c r="H193"/>
  <c r="H192"/>
  <c r="H191"/>
  <c r="H190"/>
  <c r="H189"/>
  <c r="H188"/>
  <c r="H187"/>
  <c r="H186"/>
  <c r="H185"/>
  <c r="H184"/>
  <c r="H183"/>
  <c r="H181"/>
  <c r="H180"/>
  <c r="H179"/>
  <c r="H178"/>
  <c r="H177"/>
  <c r="H176"/>
  <c r="H175"/>
  <c r="H174"/>
  <c r="H173"/>
  <c r="H172"/>
  <c r="H171"/>
  <c r="H170"/>
  <c r="H169"/>
  <c r="H168"/>
  <c r="H167"/>
  <c r="H165"/>
  <c r="H164"/>
  <c r="H163"/>
  <c r="H162"/>
  <c r="H161"/>
  <c r="H160"/>
  <c r="H159"/>
  <c r="H158"/>
  <c r="H157"/>
  <c r="H156"/>
  <c r="H155"/>
  <c r="H154"/>
  <c r="H153"/>
  <c r="H152"/>
  <c r="H151"/>
  <c r="H148"/>
  <c r="H147"/>
  <c r="H146"/>
  <c r="H145"/>
  <c r="H144"/>
  <c r="H143"/>
  <c r="H142"/>
  <c r="H141"/>
  <c r="H140"/>
  <c r="H139"/>
  <c r="H138"/>
  <c r="H137"/>
  <c r="H136"/>
  <c r="H135"/>
  <c r="H134"/>
  <c r="H133"/>
  <c r="H131"/>
  <c r="H130"/>
  <c r="H129"/>
  <c r="H128"/>
  <c r="H127"/>
  <c r="H126"/>
  <c r="H125"/>
  <c r="H124"/>
  <c r="H123"/>
  <c r="H122"/>
  <c r="H121"/>
  <c r="H120"/>
  <c r="H119"/>
  <c r="H118"/>
  <c r="H117"/>
  <c r="H115"/>
  <c r="H114"/>
  <c r="H113"/>
  <c r="H112"/>
  <c r="H111"/>
  <c r="H110"/>
  <c r="H109"/>
  <c r="H108"/>
  <c r="H107"/>
  <c r="H106"/>
  <c r="H105"/>
  <c r="H104"/>
  <c r="H103"/>
  <c r="H102"/>
  <c r="H101"/>
  <c r="H99"/>
  <c r="H98"/>
  <c r="H97"/>
  <c r="H96"/>
  <c r="H95"/>
  <c r="H94"/>
  <c r="H93"/>
  <c r="H92"/>
  <c r="H91"/>
  <c r="H90"/>
  <c r="H89"/>
  <c r="H88"/>
  <c r="H87"/>
  <c r="H86"/>
  <c r="H85"/>
  <c r="H73"/>
  <c r="H72"/>
  <c r="H71"/>
  <c r="H70"/>
  <c r="H69"/>
  <c r="H68"/>
  <c r="H67"/>
  <c r="H66"/>
  <c r="H65"/>
  <c r="H64"/>
  <c r="H54"/>
  <c r="H53"/>
  <c r="H52"/>
  <c r="H51"/>
  <c r="H49"/>
  <c r="H48"/>
  <c r="H47"/>
  <c r="H46"/>
  <c r="H45"/>
  <c r="H44"/>
  <c r="H43"/>
  <c r="H40"/>
  <c r="H39"/>
  <c r="H38"/>
  <c r="H37"/>
  <c r="H35"/>
  <c r="H34"/>
  <c r="H33"/>
  <c r="H32"/>
  <c r="H31"/>
  <c r="H30"/>
  <c r="H29"/>
  <c r="H25"/>
  <c r="H21"/>
  <c r="H20"/>
  <c r="H19"/>
  <c r="H17"/>
  <c r="H16"/>
  <c r="H15"/>
  <c r="H13"/>
  <c r="H10"/>
  <c r="G246"/>
  <c r="G245"/>
  <c r="G244"/>
  <c r="G243"/>
  <c r="G214"/>
  <c r="G213"/>
  <c r="G212"/>
  <c r="G211"/>
  <c r="G210"/>
  <c r="G209"/>
  <c r="G208"/>
  <c r="G207"/>
  <c r="G206"/>
  <c r="G205"/>
  <c r="G204"/>
  <c r="G203"/>
  <c r="G202"/>
  <c r="G201"/>
  <c r="G200"/>
  <c r="G199"/>
  <c r="G197"/>
  <c r="G196"/>
  <c r="G195"/>
  <c r="G194"/>
  <c r="G193"/>
  <c r="G192"/>
  <c r="G191"/>
  <c r="G190"/>
  <c r="G189"/>
  <c r="G188"/>
  <c r="G187"/>
  <c r="G186"/>
  <c r="G185"/>
  <c r="G184"/>
  <c r="G183"/>
  <c r="G181"/>
  <c r="G180"/>
  <c r="G179"/>
  <c r="G178"/>
  <c r="G177"/>
  <c r="G176"/>
  <c r="G175"/>
  <c r="G174"/>
  <c r="G173"/>
  <c r="G172"/>
  <c r="G171"/>
  <c r="G170"/>
  <c r="G169"/>
  <c r="G168"/>
  <c r="G167"/>
  <c r="G165"/>
  <c r="G164"/>
  <c r="G163"/>
  <c r="G162"/>
  <c r="G161"/>
  <c r="G160"/>
  <c r="G159"/>
  <c r="G158"/>
  <c r="G157"/>
  <c r="G156"/>
  <c r="G155"/>
  <c r="G154"/>
  <c r="G153"/>
  <c r="G152"/>
  <c r="G151"/>
  <c r="G148"/>
  <c r="G147"/>
  <c r="G146"/>
  <c r="G145"/>
  <c r="G144"/>
  <c r="G143"/>
  <c r="G142"/>
  <c r="G141"/>
  <c r="G140"/>
  <c r="G139"/>
  <c r="G138"/>
  <c r="G137"/>
  <c r="G136"/>
  <c r="G135"/>
  <c r="G134"/>
  <c r="G133"/>
  <c r="G131"/>
  <c r="G130"/>
  <c r="G129"/>
  <c r="G128"/>
  <c r="G127"/>
  <c r="G126"/>
  <c r="G125"/>
  <c r="G124"/>
  <c r="G123"/>
  <c r="G122"/>
  <c r="G121"/>
  <c r="G120"/>
  <c r="G119"/>
  <c r="G118"/>
  <c r="G117"/>
  <c r="G115"/>
  <c r="G114"/>
  <c r="G113"/>
  <c r="G112"/>
  <c r="G111"/>
  <c r="G110"/>
  <c r="G109"/>
  <c r="G108"/>
  <c r="G107"/>
  <c r="G106"/>
  <c r="G105"/>
  <c r="G104"/>
  <c r="G103"/>
  <c r="G102"/>
  <c r="G101"/>
  <c r="G99"/>
  <c r="G98"/>
  <c r="G97"/>
  <c r="G96"/>
  <c r="G95"/>
  <c r="G94"/>
  <c r="G93"/>
  <c r="G92"/>
  <c r="G91"/>
  <c r="G90"/>
  <c r="G89"/>
  <c r="G88"/>
  <c r="G87"/>
  <c r="G86"/>
  <c r="G85"/>
  <c r="G73"/>
  <c r="G72"/>
  <c r="G71"/>
  <c r="G70"/>
  <c r="G69"/>
  <c r="G68"/>
  <c r="G67"/>
  <c r="G66"/>
  <c r="G65"/>
  <c r="G64"/>
  <c r="G54"/>
  <c r="G53"/>
  <c r="G52"/>
  <c r="G51"/>
  <c r="G49"/>
  <c r="G48"/>
  <c r="G47"/>
  <c r="G46"/>
  <c r="G45"/>
  <c r="G44"/>
  <c r="G43"/>
  <c r="G40"/>
  <c r="G39"/>
  <c r="G38"/>
  <c r="G37"/>
  <c r="G35"/>
  <c r="G34"/>
  <c r="G33"/>
  <c r="G32"/>
  <c r="G31"/>
  <c r="G30"/>
  <c r="G29"/>
  <c r="G25"/>
  <c r="G21"/>
  <c r="G20"/>
  <c r="G19"/>
  <c r="G17"/>
  <c r="G16"/>
  <c r="G15"/>
  <c r="G13"/>
  <c r="G10"/>
  <c r="F246"/>
  <c r="F245"/>
  <c r="F244"/>
  <c r="F243"/>
  <c r="F214"/>
  <c r="F213"/>
  <c r="F212"/>
  <c r="F211"/>
  <c r="F210"/>
  <c r="F209"/>
  <c r="F208"/>
  <c r="F207"/>
  <c r="F206"/>
  <c r="F205"/>
  <c r="F204"/>
  <c r="F203"/>
  <c r="F202"/>
  <c r="F201"/>
  <c r="F200"/>
  <c r="F199"/>
  <c r="F197"/>
  <c r="F196"/>
  <c r="F195"/>
  <c r="F194"/>
  <c r="F193"/>
  <c r="F192"/>
  <c r="F191"/>
  <c r="F190"/>
  <c r="F189"/>
  <c r="F188"/>
  <c r="F187"/>
  <c r="F186"/>
  <c r="F185"/>
  <c r="F184"/>
  <c r="F183"/>
  <c r="F181"/>
  <c r="F180"/>
  <c r="F179"/>
  <c r="F178"/>
  <c r="F177"/>
  <c r="F176"/>
  <c r="F175"/>
  <c r="F174"/>
  <c r="F173"/>
  <c r="F172"/>
  <c r="F171"/>
  <c r="F170"/>
  <c r="F169"/>
  <c r="F168"/>
  <c r="F167"/>
  <c r="F165"/>
  <c r="F164"/>
  <c r="F163"/>
  <c r="F162"/>
  <c r="F161"/>
  <c r="F160"/>
  <c r="F159"/>
  <c r="F158"/>
  <c r="F157"/>
  <c r="F156"/>
  <c r="F155"/>
  <c r="F154"/>
  <c r="F153"/>
  <c r="F152"/>
  <c r="F151"/>
  <c r="F148"/>
  <c r="F147"/>
  <c r="F146"/>
  <c r="F145"/>
  <c r="F144"/>
  <c r="F143"/>
  <c r="F142"/>
  <c r="F141"/>
  <c r="F140"/>
  <c r="F139"/>
  <c r="F138"/>
  <c r="F137"/>
  <c r="F136"/>
  <c r="F135"/>
  <c r="F134"/>
  <c r="F133"/>
  <c r="F131"/>
  <c r="F130"/>
  <c r="F129"/>
  <c r="F128"/>
  <c r="F127"/>
  <c r="F126"/>
  <c r="F125"/>
  <c r="F124"/>
  <c r="F123"/>
  <c r="F122"/>
  <c r="F121"/>
  <c r="F120"/>
  <c r="F119"/>
  <c r="F118"/>
  <c r="F117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73"/>
  <c r="F72"/>
  <c r="F71"/>
  <c r="F70"/>
  <c r="F69"/>
  <c r="F68"/>
  <c r="F67"/>
  <c r="F66"/>
  <c r="F65"/>
  <c r="F64"/>
  <c r="F54"/>
  <c r="F53"/>
  <c r="F52"/>
  <c r="F51"/>
  <c r="F49"/>
  <c r="F48"/>
  <c r="F47"/>
  <c r="F46"/>
  <c r="F45"/>
  <c r="F44"/>
  <c r="F43"/>
  <c r="F40"/>
  <c r="F39"/>
  <c r="F38"/>
  <c r="F37"/>
  <c r="F35"/>
  <c r="F34"/>
  <c r="F33"/>
  <c r="F32"/>
  <c r="F31"/>
  <c r="F30"/>
  <c r="F29"/>
  <c r="F25"/>
  <c r="F21"/>
  <c r="F20"/>
  <c r="F19"/>
  <c r="F17"/>
  <c r="F16"/>
  <c r="F15"/>
  <c r="F13"/>
  <c r="F10"/>
  <c r="E246"/>
  <c r="E245"/>
  <c r="E244"/>
  <c r="E243"/>
  <c r="E214"/>
  <c r="E213"/>
  <c r="E212"/>
  <c r="E211"/>
  <c r="E210"/>
  <c r="E209"/>
  <c r="E208"/>
  <c r="E207"/>
  <c r="E206"/>
  <c r="E205"/>
  <c r="E204"/>
  <c r="E203"/>
  <c r="E202"/>
  <c r="E201"/>
  <c r="E200"/>
  <c r="E199"/>
  <c r="E197"/>
  <c r="E196"/>
  <c r="E195"/>
  <c r="E194"/>
  <c r="E193"/>
  <c r="E192"/>
  <c r="E191"/>
  <c r="E190"/>
  <c r="E189"/>
  <c r="E188"/>
  <c r="E187"/>
  <c r="E186"/>
  <c r="E185"/>
  <c r="E184"/>
  <c r="E183"/>
  <c r="E181"/>
  <c r="E180"/>
  <c r="E179"/>
  <c r="E178"/>
  <c r="E177"/>
  <c r="E176"/>
  <c r="E175"/>
  <c r="E174"/>
  <c r="E173"/>
  <c r="E172"/>
  <c r="E171"/>
  <c r="E170"/>
  <c r="E169"/>
  <c r="E168"/>
  <c r="E167"/>
  <c r="E165"/>
  <c r="E164"/>
  <c r="E163"/>
  <c r="E162"/>
  <c r="E161"/>
  <c r="E160"/>
  <c r="E159"/>
  <c r="E158"/>
  <c r="E157"/>
  <c r="E156"/>
  <c r="E155"/>
  <c r="E154"/>
  <c r="E153"/>
  <c r="E152"/>
  <c r="E151"/>
  <c r="E148"/>
  <c r="E147"/>
  <c r="E146"/>
  <c r="E145"/>
  <c r="E144"/>
  <c r="E143"/>
  <c r="E142"/>
  <c r="E141"/>
  <c r="E140"/>
  <c r="E139"/>
  <c r="E138"/>
  <c r="E137"/>
  <c r="E136"/>
  <c r="E135"/>
  <c r="E134"/>
  <c r="E133"/>
  <c r="E131"/>
  <c r="E130"/>
  <c r="E129"/>
  <c r="E128"/>
  <c r="E127"/>
  <c r="E126"/>
  <c r="E125"/>
  <c r="E124"/>
  <c r="E123"/>
  <c r="E122"/>
  <c r="E121"/>
  <c r="E120"/>
  <c r="E119"/>
  <c r="E118"/>
  <c r="E117"/>
  <c r="E115"/>
  <c r="E114"/>
  <c r="E113"/>
  <c r="E112"/>
  <c r="E111"/>
  <c r="E110"/>
  <c r="E109"/>
  <c r="E108"/>
  <c r="E107"/>
  <c r="E106"/>
  <c r="E105"/>
  <c r="E104"/>
  <c r="E103"/>
  <c r="E102"/>
  <c r="E101"/>
  <c r="E99"/>
  <c r="E98"/>
  <c r="E97"/>
  <c r="E96"/>
  <c r="E95"/>
  <c r="E94"/>
  <c r="E93"/>
  <c r="E92"/>
  <c r="E91"/>
  <c r="E90"/>
  <c r="E89"/>
  <c r="E88"/>
  <c r="E87"/>
  <c r="E86"/>
  <c r="E85"/>
  <c r="E73"/>
  <c r="E72"/>
  <c r="E71"/>
  <c r="E70"/>
  <c r="E69"/>
  <c r="E68"/>
  <c r="E67"/>
  <c r="E66"/>
  <c r="E65"/>
  <c r="E64"/>
  <c r="E54"/>
  <c r="E53"/>
  <c r="E52"/>
  <c r="E51"/>
  <c r="E49"/>
  <c r="E48"/>
  <c r="E47"/>
  <c r="E46"/>
  <c r="E45"/>
  <c r="E44"/>
  <c r="E43"/>
  <c r="E40"/>
  <c r="E39"/>
  <c r="E38"/>
  <c r="E37"/>
  <c r="E35"/>
  <c r="E34"/>
  <c r="E33"/>
  <c r="E32"/>
  <c r="E31"/>
  <c r="E30"/>
  <c r="E29"/>
  <c r="E25"/>
  <c r="E21"/>
  <c r="E20"/>
  <c r="E19"/>
  <c r="E17"/>
  <c r="E16"/>
  <c r="E15"/>
  <c r="E13"/>
  <c r="E10"/>
  <c r="D246"/>
  <c r="D245"/>
  <c r="D244"/>
  <c r="D243"/>
  <c r="D214"/>
  <c r="D213"/>
  <c r="D212"/>
  <c r="D211"/>
  <c r="D210"/>
  <c r="D209"/>
  <c r="D208"/>
  <c r="D207"/>
  <c r="D206"/>
  <c r="D205"/>
  <c r="D204"/>
  <c r="D203"/>
  <c r="D202"/>
  <c r="D201"/>
  <c r="D200"/>
  <c r="D199"/>
  <c r="D197"/>
  <c r="D196"/>
  <c r="D195"/>
  <c r="D194"/>
  <c r="D193"/>
  <c r="D192"/>
  <c r="D191"/>
  <c r="D190"/>
  <c r="D189"/>
  <c r="D188"/>
  <c r="D187"/>
  <c r="D186"/>
  <c r="D185"/>
  <c r="D184"/>
  <c r="D183"/>
  <c r="D181"/>
  <c r="D180"/>
  <c r="D179"/>
  <c r="D178"/>
  <c r="D177"/>
  <c r="D176"/>
  <c r="D175"/>
  <c r="D174"/>
  <c r="D173"/>
  <c r="D172"/>
  <c r="D171"/>
  <c r="D170"/>
  <c r="D169"/>
  <c r="D168"/>
  <c r="D167"/>
  <c r="D165"/>
  <c r="D164"/>
  <c r="D163"/>
  <c r="D162"/>
  <c r="D161"/>
  <c r="D160"/>
  <c r="D159"/>
  <c r="D158"/>
  <c r="D157"/>
  <c r="D156"/>
  <c r="D155"/>
  <c r="D154"/>
  <c r="D153"/>
  <c r="D152"/>
  <c r="D151"/>
  <c r="D148"/>
  <c r="D147"/>
  <c r="D146"/>
  <c r="D145"/>
  <c r="D144"/>
  <c r="D143"/>
  <c r="D142"/>
  <c r="D141"/>
  <c r="D140"/>
  <c r="D139"/>
  <c r="D138"/>
  <c r="D137"/>
  <c r="D136"/>
  <c r="D135"/>
  <c r="D134"/>
  <c r="D133"/>
  <c r="D131"/>
  <c r="D130"/>
  <c r="D129"/>
  <c r="D128"/>
  <c r="D127"/>
  <c r="D126"/>
  <c r="D125"/>
  <c r="D124"/>
  <c r="D123"/>
  <c r="D122"/>
  <c r="D121"/>
  <c r="D120"/>
  <c r="D119"/>
  <c r="D118"/>
  <c r="D117"/>
  <c r="D115"/>
  <c r="D114"/>
  <c r="D113"/>
  <c r="D112"/>
  <c r="D111"/>
  <c r="D110"/>
  <c r="D109"/>
  <c r="D108"/>
  <c r="D107"/>
  <c r="D106"/>
  <c r="D105"/>
  <c r="D104"/>
  <c r="D103"/>
  <c r="D102"/>
  <c r="D101"/>
  <c r="D99"/>
  <c r="D98"/>
  <c r="D97"/>
  <c r="D96"/>
  <c r="D95"/>
  <c r="D94"/>
  <c r="D93"/>
  <c r="D92"/>
  <c r="D91"/>
  <c r="D90"/>
  <c r="D89"/>
  <c r="D88"/>
  <c r="D87"/>
  <c r="D86"/>
  <c r="D85"/>
  <c r="D73"/>
  <c r="D72"/>
  <c r="D71"/>
  <c r="D70"/>
  <c r="D69"/>
  <c r="D68"/>
  <c r="D67"/>
  <c r="D66"/>
  <c r="D65"/>
  <c r="D64"/>
  <c r="D54"/>
  <c r="D53"/>
  <c r="D52"/>
  <c r="D51"/>
  <c r="D49"/>
  <c r="D48"/>
  <c r="D47"/>
  <c r="D46"/>
  <c r="D45"/>
  <c r="D44"/>
  <c r="D43"/>
  <c r="D40"/>
  <c r="D39"/>
  <c r="D38"/>
  <c r="D37"/>
  <c r="D35"/>
  <c r="D34"/>
  <c r="D33"/>
  <c r="D32"/>
  <c r="D31"/>
  <c r="D30"/>
  <c r="D29"/>
  <c r="D25"/>
  <c r="D21"/>
  <c r="D20"/>
  <c r="D19"/>
  <c r="D17"/>
  <c r="D16"/>
  <c r="D15"/>
  <c r="D13"/>
  <c r="D10"/>
  <c r="C246"/>
  <c r="C245"/>
  <c r="C244"/>
  <c r="C243"/>
  <c r="C214"/>
  <c r="C213"/>
  <c r="C212"/>
  <c r="C211"/>
  <c r="C210"/>
  <c r="C209"/>
  <c r="C208"/>
  <c r="C207"/>
  <c r="C206"/>
  <c r="C205"/>
  <c r="C204"/>
  <c r="C203"/>
  <c r="C202"/>
  <c r="C201"/>
  <c r="C200"/>
  <c r="C199"/>
  <c r="C197"/>
  <c r="C196"/>
  <c r="C195"/>
  <c r="C194"/>
  <c r="C193"/>
  <c r="C192"/>
  <c r="C191"/>
  <c r="C190"/>
  <c r="C189"/>
  <c r="C188"/>
  <c r="C187"/>
  <c r="C186"/>
  <c r="C185"/>
  <c r="C184"/>
  <c r="C183"/>
  <c r="C181"/>
  <c r="C180"/>
  <c r="C179"/>
  <c r="C178"/>
  <c r="C177"/>
  <c r="C176"/>
  <c r="C175"/>
  <c r="C174"/>
  <c r="C173"/>
  <c r="C172"/>
  <c r="C171"/>
  <c r="C170"/>
  <c r="C169"/>
  <c r="C168"/>
  <c r="C167"/>
  <c r="C165"/>
  <c r="C164"/>
  <c r="C163"/>
  <c r="C162"/>
  <c r="C161"/>
  <c r="C160"/>
  <c r="C159"/>
  <c r="C158"/>
  <c r="C157"/>
  <c r="C156"/>
  <c r="C155"/>
  <c r="C154"/>
  <c r="C153"/>
  <c r="C152"/>
  <c r="C151"/>
  <c r="C148"/>
  <c r="C147"/>
  <c r="C146"/>
  <c r="C145"/>
  <c r="C144"/>
  <c r="C143"/>
  <c r="C142"/>
  <c r="C141"/>
  <c r="C140"/>
  <c r="C139"/>
  <c r="C138"/>
  <c r="C137"/>
  <c r="C136"/>
  <c r="C135"/>
  <c r="C134"/>
  <c r="C133"/>
  <c r="C131"/>
  <c r="C130"/>
  <c r="C129"/>
  <c r="C128"/>
  <c r="C127"/>
  <c r="C126"/>
  <c r="C125"/>
  <c r="C124"/>
  <c r="C123"/>
  <c r="C122"/>
  <c r="C121"/>
  <c r="C120"/>
  <c r="C119"/>
  <c r="C118"/>
  <c r="C117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73"/>
  <c r="C72"/>
  <c r="C71"/>
  <c r="C70"/>
  <c r="C69"/>
  <c r="C68"/>
  <c r="C67"/>
  <c r="C66"/>
  <c r="C65"/>
  <c r="C64"/>
  <c r="B65"/>
  <c r="B66"/>
  <c r="B67"/>
  <c r="B68"/>
  <c r="B69"/>
  <c r="B70"/>
  <c r="B71"/>
  <c r="B72"/>
  <c r="B73"/>
  <c r="B64"/>
  <c r="C54"/>
  <c r="C53"/>
  <c r="C52"/>
  <c r="C51"/>
  <c r="B53"/>
  <c r="B54"/>
  <c r="B52"/>
  <c r="B51"/>
  <c r="C49"/>
  <c r="C48"/>
  <c r="C47"/>
  <c r="C46"/>
  <c r="C45"/>
  <c r="C44"/>
  <c r="C43"/>
  <c r="B44"/>
  <c r="B45"/>
  <c r="B46"/>
  <c r="B47"/>
  <c r="B48"/>
  <c r="B49"/>
  <c r="B43"/>
  <c r="C40"/>
  <c r="C39"/>
  <c r="C38"/>
  <c r="C37"/>
  <c r="B39"/>
  <c r="B40"/>
  <c r="B38"/>
  <c r="B37"/>
  <c r="C35"/>
  <c r="C34"/>
  <c r="C33"/>
  <c r="C32"/>
  <c r="C31"/>
  <c r="C30"/>
  <c r="C29"/>
  <c r="B30"/>
  <c r="B31"/>
  <c r="B32"/>
  <c r="B33"/>
  <c r="B34"/>
  <c r="B35"/>
  <c r="B29"/>
  <c r="C21"/>
  <c r="C20"/>
  <c r="C19"/>
  <c r="C17"/>
  <c r="C16"/>
  <c r="C15"/>
  <c r="C25"/>
  <c r="C13"/>
  <c r="C10"/>
  <c r="C40" i="8"/>
  <c r="D29" i="10"/>
  <c r="E29"/>
  <c r="G29"/>
  <c r="H29"/>
  <c r="J2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ch_pri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2" name="Connection1" type="4" refreshedVersion="3" background="1" saveData="1">
    <webPr sourceData="1" parsePre="1" consecutive="1" xl2000="1" url="file:///C:/Projects/Benchmarks/branches/v1.1_3.1/Sch_pri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3" name="Connection10" type="4" refreshedVersion="3" background="1" saveData="1">
    <webPr sourceData="1" parsePre="1" consecutive="1" xl2000="1" url="file:///C:/Projects/Benchmarks/branches/v1.1_3.1/Sch_pri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4" name="Connection11" type="4" refreshedVersion="3" background="1" saveData="1">
    <webPr sourceData="1" parsePre="1" consecutive="1" xl2000="1" url="file:///C:/Projects/Benchmarks/branches/v1.1_3.1/Sch_pri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5" name="Connection12" type="4" refreshedVersion="3" background="1" saveData="1">
    <webPr sourceData="1" parsePre="1" consecutive="1" xl2000="1" url="file:///C:/Projects/Benchmarks/branches/v1.1_3.1/Sch_pri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6" name="Connection13" type="4" refreshedVersion="3" background="1" saveData="1">
    <webPr sourceData="1" parsePre="1" consecutive="1" xl2000="1" url="file:///C:/Projects/Benchmarks/branches/v1.1_3.1/Sch_pri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7" name="Connection14" type="4" refreshedVersion="3" background="1" saveData="1">
    <webPr sourceData="1" parsePre="1" consecutive="1" xl2000="1" url="file:///C:/Projects/Benchmarks/branches/v1.1_3.1/Sch_pri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8" name="Connection15" type="4" refreshedVersion="3" background="1" saveData="1">
    <webPr sourceData="1" parsePre="1" consecutive="1" xl2000="1" url="file:///C:/Projects/Benchmarks/branches/v1.1_3.1/Sch_pri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9" name="Connection2" type="4" refreshedVersion="3" background="1" saveData="1">
    <webPr sourceData="1" parsePre="1" consecutive="1" xl2000="1" url="file:///C:/Projects/Benchmarks/branches/v1.1_3.1/Sch_pri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0" name="Connection3" type="4" refreshedVersion="3" background="1" saveData="1">
    <webPr sourceData="1" parsePre="1" consecutive="1" xl2000="1" url="file:///C:/Projects/Benchmarks/branches/v1.1_3.1/Sch_pri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1" name="Connection4" type="4" refreshedVersion="3" background="1" saveData="1">
    <webPr sourceData="1" parsePre="1" consecutive="1" xl2000="1" url="file:///C:/Projects/Benchmarks/branches/v1.1_3.1/Sch_pri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2" name="Connection5" type="4" refreshedVersion="3" background="1" saveData="1">
    <webPr sourceData="1" parsePre="1" consecutive="1" xl2000="1" url="file:///C:/Projects/Benchmarks/branches/v1.1_3.1/Sch_pri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3" name="Connection6" type="4" refreshedVersion="3" background="1" saveData="1">
    <webPr sourceData="1" parsePre="1" consecutive="1" xl2000="1" url="file:///C:/Projects/Benchmarks/branches/v1.1_3.1/Sch_pri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4" name="Connection7" type="4" refreshedVersion="3" background="1" saveData="1">
    <webPr sourceData="1" parsePre="1" consecutive="1" xl2000="1" url="file:///C:/Projects/Benchmarks/branches/v1.1_3.1/Sch_pri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5" name="Connection8" type="4" refreshedVersion="3" background="1" saveData="1">
    <webPr sourceData="1" parsePre="1" consecutive="1" xl2000="1" url="file:///C:/Projects/Benchmarks/branches/v1.1_3.1/Sch_pri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  <connection id="16" name="Connection9" type="4" refreshedVersion="3" background="1" saveData="1">
    <webPr sourceData="1" parsePre="1" consecutive="1" xl2000="1" url="file:///C:/Projects/Benchmarks/branches/v1.1_3.1/Sch_pri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100"/>
        <x v="159"/>
        <x v="290"/>
      </tables>
    </webPr>
  </connection>
</connections>
</file>

<file path=xl/sharedStrings.xml><?xml version="1.0" encoding="utf-8"?>
<sst xmlns="http://schemas.openxmlformats.org/spreadsheetml/2006/main" count="13069" uniqueCount="885">
  <si>
    <t>First Floor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</si>
  <si>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</si>
  <si>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</si>
  <si>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</si>
  <si>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</si>
  <si>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</si>
  <si>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</si>
  <si>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</si>
  <si>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</si>
  <si>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</si>
  <si>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</si>
  <si>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</si>
  <si>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</si>
  <si>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</si>
  <si>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</si>
  <si>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</si>
  <si>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</si>
  <si>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</si>
  <si>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</si>
  <si>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</si>
  <si>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</si>
  <si>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</si>
  <si>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</si>
  <si>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</si>
  <si>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</si>
  <si>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</si>
  <si>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</si>
  <si>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</si>
  <si>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</si>
  <si>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</si>
  <si>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</si>
  <si>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</si>
  <si>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</si>
  <si>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</si>
  <si>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</si>
  <si>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</si>
  <si>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</si>
  <si>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</si>
  <si>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</si>
  <si>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</si>
  <si>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</si>
  <si>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</si>
  <si>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</si>
  <si>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</si>
  <si>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Insulation Entirely Above Deck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</si>
  <si>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</si>
  <si>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</si>
  <si>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</si>
  <si>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</si>
  <si>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</si>
  <si>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</si>
  <si>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</si>
  <si>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</si>
  <si>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</si>
  <si>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</si>
  <si>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</si>
  <si>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</si>
  <si>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</si>
  <si>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</si>
  <si>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</si>
  <si>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</si>
  <si>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</si>
  <si>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</si>
  <si>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</si>
  <si>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</si>
  <si>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</si>
  <si>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</si>
  <si>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</si>
  <si>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</si>
  <si>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</si>
  <si>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</si>
  <si>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</si>
  <si>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</si>
  <si>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</si>
  <si>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</si>
  <si>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</si>
  <si>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</si>
  <si>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</si>
  <si>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</si>
  <si>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</si>
  <si>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</si>
  <si>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</si>
  <si>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</si>
  <si>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</si>
  <si>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</si>
  <si>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</si>
  <si>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</si>
  <si>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</si>
  <si>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</si>
  <si>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</si>
  <si>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</si>
  <si>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</si>
  <si>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</si>
  <si>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</si>
  <si>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</si>
  <si>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</si>
  <si>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</si>
  <si>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</si>
  <si>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</si>
  <si>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</si>
  <si>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</si>
  <si>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</si>
  <si>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</si>
  <si>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</si>
  <si>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</si>
  <si>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</si>
  <si>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</si>
  <si>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</si>
  <si>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</si>
  <si>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</si>
  <si>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</si>
  <si>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</si>
  <si>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</si>
  <si>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</si>
  <si>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</si>
  <si>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</si>
  <si>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</si>
  <si>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</si>
  <si>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</si>
  <si>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</si>
  <si>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</si>
  <si>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</si>
  <si>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</si>
  <si>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</si>
  <si>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</si>
  <si>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</si>
  <si>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</si>
  <si>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</si>
  <si>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</si>
  <si>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</si>
  <si>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</si>
  <si>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</si>
  <si>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</si>
  <si>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</si>
  <si>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</si>
  <si>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</si>
  <si>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</si>
  <si>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</si>
  <si>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</si>
  <si>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</si>
  <si>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</si>
  <si>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</si>
  <si>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</si>
  <si>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</si>
  <si>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</si>
  <si>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</si>
  <si>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</si>
  <si>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</si>
  <si>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</si>
  <si>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</si>
  <si>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</si>
  <si>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</si>
  <si>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</si>
  <si>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</si>
  <si>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Standard 90.1-2004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</si>
  <si>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</si>
  <si>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</si>
  <si>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</si>
  <si>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</si>
  <si>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</si>
  <si>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</si>
  <si>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</si>
  <si>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</si>
  <si>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Flat built-up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</si>
  <si>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</si>
  <si>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</si>
  <si>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</si>
  <si>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</si>
  <si>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</si>
  <si>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</si>
  <si>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</si>
  <si>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</si>
  <si>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</si>
  <si>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</si>
  <si>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</si>
  <si>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</si>
  <si>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</si>
  <si>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</si>
  <si>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</si>
  <si>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</si>
  <si>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</si>
  <si>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</si>
  <si>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</si>
  <si>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</si>
  <si>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</si>
  <si>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</si>
  <si>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</si>
  <si>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</si>
  <si>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[2] ASHRAE Standard 90.1-2004 Tables 9.5.1 &amp; 9.6.1, Atlanta, GA:  American Society of Heating, Refrigerating and Air-Conditioning Engineers.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</si>
  <si>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</si>
  <si>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</si>
  <si>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</si>
  <si>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</si>
  <si>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</si>
  <si>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</si>
  <si>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</si>
  <si>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</si>
  <si>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</si>
  <si>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</si>
  <si>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</si>
  <si>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</si>
  <si>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</si>
  <si>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</si>
  <si>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</si>
  <si>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</si>
  <si>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</si>
  <si>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</si>
  <si>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</si>
  <si>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</si>
  <si>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</si>
  <si>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</si>
  <si>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</si>
  <si>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</si>
  <si>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</si>
  <si>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</si>
  <si>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</si>
  <si>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</si>
  <si>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</si>
  <si>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</si>
  <si>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Benchmark Primary School New</t>
  </si>
  <si>
    <t>0.19%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</si>
  <si>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</si>
  <si>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</si>
  <si>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</si>
  <si>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</si>
  <si>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</si>
  <si>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</si>
  <si>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</si>
  <si>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</si>
  <si>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</si>
  <si>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</si>
  <si>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</si>
  <si>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</si>
  <si>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</si>
  <si>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</si>
  <si>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</si>
  <si>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</si>
  <si>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</si>
  <si>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</si>
  <si>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</si>
  <si>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</si>
  <si>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</si>
  <si>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</si>
  <si>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</si>
  <si>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</si>
  <si>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</si>
  <si>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</si>
  <si>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</si>
  <si>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</si>
  <si>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</si>
  <si>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</si>
  <si>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</si>
  <si>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[4] DOE Benchmark Report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</si>
  <si>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</si>
  <si>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</si>
  <si>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</si>
  <si>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</si>
  <si>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</si>
  <si>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</si>
  <si>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</si>
  <si>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</si>
  <si>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</si>
  <si>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</si>
  <si>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</si>
  <si>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</si>
  <si>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</si>
  <si>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</si>
  <si>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</si>
  <si>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</si>
  <si>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</si>
  <si>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</si>
  <si>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HEATSYS1 BOILER</t>
  </si>
  <si>
    <t>VAV_POD_1_COOLC DXCOIL</t>
  </si>
  <si>
    <t>VAV_POD_2_COOLC DXCOIL</t>
  </si>
  <si>
    <t>VAV_POD_3_COOLC DXCOIL</t>
  </si>
  <si>
    <t>VAV_OTHER_COOLC DXCOIL</t>
  </si>
  <si>
    <t>PSZ-AC_2:5_UNITARY_PACKAGE_COOLCOIL</t>
  </si>
  <si>
    <t>PSZ-AC_1:6_UNITARY_PACKAGE_COOLCOIL</t>
  </si>
  <si>
    <t>PSZ-AC_2:7_UNITARY_PACKAGE_COOLCOIL</t>
  </si>
  <si>
    <t>BATH_ZN_1_FLR_1 EXHAUST FAN</t>
  </si>
  <si>
    <t>KITCHEN_ZN_1_FLR_1 EXHAUST FAN</t>
  </si>
  <si>
    <t>CAFETERIA_ZN_1_FLR_1 EXHAUST FAN</t>
  </si>
  <si>
    <t>PSZ-AC_2:5_UNITARY_PACKAGE_FAN</t>
  </si>
  <si>
    <t>PSZ-AC_1:6_UNITARY_PACKAGE_FAN</t>
  </si>
  <si>
    <t>PSZ-AC_2:7_UNITARY_PACKAGE_FAN</t>
  </si>
  <si>
    <t>PSZ-AC_2:5_UNITARY_PACKAGE_HEATCOIL</t>
  </si>
  <si>
    <t>PSZ-AC_1:6_UNITARY_PACKAGE_HEATCOIL</t>
  </si>
  <si>
    <t>PSZ-AC_2:7_UNITARY_PACKAGE_HEATCOIL</t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</si>
  <si>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</si>
  <si>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</si>
  <si>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</si>
  <si>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</si>
  <si>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MinOA_Kitchen_Sched</t>
  </si>
  <si>
    <t>Bath_ZN_1_FLR_1 SHW_default Latent fract sched</t>
  </si>
  <si>
    <t>Bath_ZN_1_FLR_1 SHW_default Sensible fract sched</t>
  </si>
  <si>
    <t>Bath_ZN_1_FLR_1 SHW_default Temp Sched</t>
  </si>
  <si>
    <t>Bath_ZN_1_FLR_1 SHW_default Hot Supply Temp 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</si>
  <si>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</si>
  <si>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</si>
  <si>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</si>
  <si>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</si>
  <si>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</si>
  <si>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</si>
  <si>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</si>
  <si>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</si>
  <si>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</si>
  <si>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</si>
  <si>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</si>
  <si>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</si>
  <si>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</si>
  <si>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</si>
  <si>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</si>
  <si>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</si>
  <si>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</si>
  <si>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</si>
  <si>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</si>
  <si>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</si>
  <si>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</si>
  <si>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</si>
  <si>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</si>
  <si>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</si>
  <si>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</si>
  <si>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</si>
  <si>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</si>
  <si>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</si>
  <si>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</si>
  <si>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</si>
  <si>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</si>
  <si>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</si>
  <si>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</si>
  <si>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</si>
  <si>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</si>
  <si>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</si>
  <si>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</si>
  <si>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</si>
  <si>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</si>
  <si>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</si>
  <si>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</si>
  <si>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10 cm concrete slab-on-grade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</si>
  <si>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</si>
  <si>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</si>
  <si>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</si>
  <si>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</si>
  <si>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</si>
  <si>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</si>
  <si>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</si>
  <si>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</si>
  <si>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</si>
  <si>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</si>
  <si>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</si>
  <si>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</si>
  <si>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</si>
  <si>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</si>
  <si>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</si>
  <si>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</si>
  <si>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</si>
  <si>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</si>
  <si>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</si>
  <si>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</si>
  <si>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</si>
  <si>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</si>
  <si>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</si>
  <si>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</si>
  <si>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</si>
  <si>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</si>
  <si>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</si>
  <si>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</si>
  <si>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VAV_POD_1_FAN</t>
  </si>
  <si>
    <t>VAV_POD_2_FAN</t>
  </si>
  <si>
    <t>VAV_POD_3_FAN</t>
  </si>
  <si>
    <t>VAV_OTHER_FAN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</si>
  <si>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</si>
  <si>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</si>
  <si>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</si>
  <si>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</si>
  <si>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</si>
  <si>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</si>
  <si>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</si>
  <si>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</si>
  <si>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CORNER_CLASS_1_POD_1_ZN_1_FLR_1_WALL_1</t>
  </si>
  <si>
    <t>STEEL-FRAMED_R-13_EXT-WALL</t>
  </si>
  <si>
    <t>S</t>
  </si>
  <si>
    <t>CORNER_CLASS_1_POD_1_ZN_1_FLR_1_WALL_4</t>
  </si>
  <si>
    <t>W</t>
  </si>
  <si>
    <t>CORNER_CLASS_1_POD_1_ZN_1_FLR_1_FLOOR</t>
  </si>
  <si>
    <t>UNHEATED - 4IN SLAB WITH CARPET_EXT-SLAB</t>
  </si>
  <si>
    <t>CORNER_CLASS_1_POD_1_ZN_1_FLR_1_CEILING</t>
  </si>
  <si>
    <t>IEAD_R-15 CI_ROOF</t>
  </si>
  <si>
    <t>MULT_CLASS_1_POD_1_ZN_1_FLR_1_WALL_1</t>
  </si>
  <si>
    <t>MULT_CLASS_1_POD_1_ZN_1_FLR_1_FLOOR</t>
  </si>
  <si>
    <t>MULT_CLASS_1_POD_1_ZN_1_FLR_1_CEILING</t>
  </si>
  <si>
    <t>CORRIDOR_POD_1_ZN_1_FLR_1_WALL_6</t>
  </si>
  <si>
    <t>CORRIDOR_POD_1_ZN_1_FLR_1_FLOOR</t>
  </si>
  <si>
    <t>CORRIDOR_POD_1_ZN_1_FLR_1_CEILING</t>
  </si>
  <si>
    <t>CORNER_CLASS_2_POD_1_ZN_1_FLR_1_WALL_3</t>
  </si>
  <si>
    <t>N</t>
  </si>
  <si>
    <t>CORNER_CLASS_2_POD_1_ZN_1_FLR_1_WALL_4</t>
  </si>
  <si>
    <t>CORNER_CLASS_2_POD_1_ZN_1_FLR_1_FLOOR</t>
  </si>
  <si>
    <t>CORNER_CLASS_2_POD_1_ZN_1_FLR_1_CEILING</t>
  </si>
  <si>
    <t>MULT_CLASS_2_POD_1_ZN_1_FLR_1_WALL_3</t>
  </si>
  <si>
    <t>MULT_CLASS_2_POD_1_ZN_1_FLR_1_FLOOR</t>
  </si>
  <si>
    <t>MULT_CLASS_2_POD_1_ZN_1_FLR_1_CEILING</t>
  </si>
  <si>
    <t>CORNER_CLASS_1_POD_2_ZN_1_FLR_1_WALL_1</t>
  </si>
  <si>
    <t>CORNER_CLASS_1_POD_2_ZN_1_FLR_1_WALL_4</t>
  </si>
  <si>
    <t>CORNER_CLASS_1_POD_2_ZN_1_FLR_1_FLOOR</t>
  </si>
  <si>
    <t>CORNER_CLASS_1_POD_2_ZN_1_FLR_1_CEILING</t>
  </si>
  <si>
    <t>MULT_CLASS_1_POD_2_ZN_1_FLR_1_WALL_1</t>
  </si>
  <si>
    <t>MULT_CLASS_1_POD_2_ZN_1_FLR_1_FLOOR</t>
  </si>
  <si>
    <t>MULT_CLASS_1_POD_2_ZN_1_FLR_1_CEILING</t>
  </si>
  <si>
    <t>CORRIDOR_POD_2_ZN_1_FLR_1_WALL_6</t>
  </si>
  <si>
    <t>CORRIDOR_POD_2_ZN_1_FLR_1_FLOOR</t>
  </si>
  <si>
    <t>CORRIDOR_POD_2_ZN_1_FLR_1_CEILING</t>
  </si>
  <si>
    <t>CORNER_CLASS_2_POD_2_ZN_1_FLR_1_WALL_3</t>
  </si>
  <si>
    <t>CORNER_CLASS_2_POD_2_ZN_1_FLR_1_WALL_4</t>
  </si>
  <si>
    <t>CORNER_CLASS_2_POD_2_ZN_1_FLR_1_FLOOR</t>
  </si>
  <si>
    <t>CORNER_CLASS_2_POD_2_ZN_1_FLR_1_CEILING</t>
  </si>
  <si>
    <t>MULT_CLASS_2_POD_2_ZN_1_FLR_1_WALL_3</t>
  </si>
  <si>
    <t>MULT_CLASS_2_POD_2_ZN_1_FLR_1_FLOOR</t>
  </si>
  <si>
    <t>MULT_CLASS_2_POD_2_ZN_1_FLR_1_CEILING</t>
  </si>
  <si>
    <t>CORNER_CLASS_1_POD_3_ZN_1_FLR_1_WALL_1</t>
  </si>
  <si>
    <t>CORNER_CLASS_1_POD_3_ZN_1_FLR_1_WALL_4</t>
  </si>
  <si>
    <t>CORNER_CLASS_1_POD_3_ZN_1_FLR_1_FLOOR</t>
  </si>
  <si>
    <t>CORNER_CLASS_1_POD_3_ZN_1_FLR_1_CEILING</t>
  </si>
  <si>
    <t>MULT_CLASS_1_POD_3_ZN_1_FLR_1_WALL_1</t>
  </si>
  <si>
    <t>MULT_CLASS_1_POD_3_ZN_1_FLR_1_FLOOR</t>
  </si>
  <si>
    <t>MULT_CLASS_1_POD_3_ZN_1_FLR_1_CEILING</t>
  </si>
  <si>
    <t>CORRIDOR_POD_3_ZN_1_FLR_1_WALL_7</t>
  </si>
  <si>
    <t>CORRIDOR_POD_3_ZN_1_FLR_1_FLOOR</t>
  </si>
  <si>
    <t>CORRIDOR_POD_3_ZN_1_FLR_1_CEILING</t>
  </si>
  <si>
    <t>CORNER_CLASS_2_POD_3_ZN_1_FLR_1_WALL_3</t>
  </si>
  <si>
    <t>CORNER_CLASS_2_POD_3_ZN_1_FLR_1_WALL_4</t>
  </si>
  <si>
    <t>CORNER_CLASS_2_POD_3_ZN_1_FLR_1_FLOOR</t>
  </si>
  <si>
    <t>CORNER_CLASS_2_POD_3_ZN_1_FLR_1_CEILING</t>
  </si>
  <si>
    <t>MULT_CLASS_2_POD_3_ZN_1_FLR_1_WALL_3</t>
  </si>
  <si>
    <t>MULT_CLASS_2_POD_3_ZN_1_FLR_1_FLOOR</t>
  </si>
  <si>
    <t>MULT_CLASS_2_POD_3_ZN_1_FLR_1_CEILING</t>
  </si>
  <si>
    <t>COMPUTER_CLASS_ZN_1_FLR_1_WALL_3</t>
  </si>
  <si>
    <t>COMPUTER_CLASS_ZN_1_FLR_1_FLOOR</t>
  </si>
  <si>
    <t>COMPUTER_CLASS_ZN_1_FLR_1_CEILING</t>
  </si>
  <si>
    <t>MAIN_CORRIDOR_ZN_1_FLR_1_WALL_7</t>
  </si>
  <si>
    <t>MAIN_CORRIDOR_ZN_1_FLR_1_FLOOR</t>
  </si>
  <si>
    <t>MAIN_CORRIDOR_ZN_1_FLR_1_CEILING</t>
  </si>
  <si>
    <t>LOBBY_ZN_1_FLR_1_WALL_1</t>
  </si>
  <si>
    <t>LOBBY_ZN_1_FLR_1_FLOOR</t>
  </si>
  <si>
    <t>LOBBY_ZN_1_FLR_1_CEILING</t>
  </si>
  <si>
    <t>MECH_ZN_1_FLR_1_FLOOR</t>
  </si>
  <si>
    <t>MECH_ZN_1_FLR_1_CEILING</t>
  </si>
  <si>
    <t>BATH_ZN_1_FLR_1_WALL_5</t>
  </si>
  <si>
    <t>BATH_ZN_1_FLR_1_FLOOR</t>
  </si>
  <si>
    <t>BATH_ZN_1_FLR_1_CEILING</t>
  </si>
  <si>
    <t>OFFICES_ZN_1_FLR_1_WALL_1</t>
  </si>
  <si>
    <t>OFFICES_ZN_1_FLR_1_WALL_2</t>
  </si>
  <si>
    <t>E</t>
  </si>
  <si>
    <t>OFFICES_ZN_1_FLR_1_FLOOR</t>
  </si>
  <si>
    <t>OFFICES_ZN_1_FLR_1_CEILING</t>
  </si>
  <si>
    <t>GYM_ZN_1_FLR_1_WALL_2</t>
  </si>
  <si>
    <t>GYM_ZN_1_FLR_1_FLOOR</t>
  </si>
  <si>
    <t>GYM_ZN_1_FLR_1_CEILING</t>
  </si>
  <si>
    <t>KITCHEN_ZN_1_FLR_1_WALL_2</t>
  </si>
  <si>
    <t>KITCHEN_ZN_1_FLR_1_FLOOR</t>
  </si>
  <si>
    <t>KITCHEN_ZN_1_FLR_1_CEILING</t>
  </si>
  <si>
    <t>CAFETERIA_ZN_1_FLR_1_WALL_2</t>
  </si>
  <si>
    <t>CAFETERIA_ZN_1_FLR_1_WALL_3</t>
  </si>
  <si>
    <t>CAFETERIA_ZN_1_FLR_1_FLOOR</t>
  </si>
  <si>
    <t>CAFETERIA_ZN_1_FLR_1_CEILING</t>
  </si>
  <si>
    <t>LIBRARY_MEDIA_CENTER_ZN_1_FLR_1_WALL_2</t>
  </si>
  <si>
    <t>LIBRARY_MEDIA_CENTER_ZN_1_FLR_1_WALL_3</t>
  </si>
  <si>
    <t>LIBRARY_MEDIA_CENTER_ZN_1_FLR_1_FLOOR</t>
  </si>
  <si>
    <t>LIBRARY_MEDIA_CENTER_ZN_1_FLR_1_CEILING</t>
  </si>
  <si>
    <t>Visible Transmittance</t>
  </si>
  <si>
    <t>Shade Control</t>
  </si>
  <si>
    <t>Parent Surface</t>
  </si>
  <si>
    <t>CORNER_CLASS_1_POD_1_ZN_1_FLR_1_WALL_1_WINDOW_1</t>
  </si>
  <si>
    <t>STD_WINDOW_UVALUE_6.878_SHGC_0.25_VT_0.25</t>
  </si>
  <si>
    <t>No</t>
  </si>
  <si>
    <t>CORNER_CLASS_1_POD_1_ZN_1_FLR_1_WALL_4_WINDOW_1</t>
  </si>
  <si>
    <t>STD_WINDOW_UVALUE_6.878_SHGC_0.25_VT_0.25_WEST</t>
  </si>
  <si>
    <t>MULT_CLASS_1_POD_1_ZN_1_FLR_1_WALL_1_WINDOW_1</t>
  </si>
  <si>
    <t>CORRIDOR_POD_1_ZN_1_FLR_1_WALL_6_WINDOW_1</t>
  </si>
  <si>
    <t>CORNER_CLASS_2_POD_1_ZN_1_FLR_1_WALL_3_WINDOW_1</t>
  </si>
  <si>
    <t>STD_WINDOW_UVALUE_6.878_SHGC_0.44_VT_0.44</t>
  </si>
  <si>
    <t>CORNER_CLASS_2_POD_1_ZN_1_FLR_1_WALL_4_WINDOW_1</t>
  </si>
  <si>
    <t>MULT_CLASS_2_POD_1_ZN_1_FLR_1_WALL_3_WINDOW_1</t>
  </si>
  <si>
    <t>CORNER_CLASS_1_POD_2_ZN_1_FLR_1_WALL_1_WINDOW_1</t>
  </si>
  <si>
    <t>CORNER_CLASS_1_POD_2_ZN_1_FLR_1_WALL_4_WINDOW_1</t>
  </si>
  <si>
    <t>MULT_CLASS_1_POD_2_ZN_1_FLR_1_WALL_1_WINDOW_1</t>
  </si>
  <si>
    <t>CORRIDOR_POD_2_ZN_1_FLR_1_WALL_6_WINDOW_1</t>
  </si>
  <si>
    <t>CORNER_CLASS_2_POD_2_ZN_1_FLR_1_WALL_3_WINDOW_1</t>
  </si>
  <si>
    <t>CORNER_CLASS_2_POD_2_ZN_1_FLR_1_WALL_4_WINDOW_1</t>
  </si>
  <si>
    <t>MULT_CLASS_2_POD_2_ZN_1_FLR_1_WALL_3_WINDOW_1</t>
  </si>
  <si>
    <t>CORNER_CLASS_1_POD_3_ZN_1_FLR_1_WALL_1_WINDOW_1</t>
  </si>
  <si>
    <t>CORNER_CLASS_1_POD_3_ZN_1_FLR_1_WALL_4_WINDOW_1</t>
  </si>
  <si>
    <t>MULT_CLASS_1_POD_3_ZN_1_FLR_1_WALL_1_WINDOW_1</t>
  </si>
  <si>
    <t>CORRIDOR_POD_3_ZN_1_FLR_1_WALL_7_WINDOW_1</t>
  </si>
  <si>
    <t>CORNER_CLASS_2_POD_3_ZN_1_FLR_1_WALL_3_WINDOW_1</t>
  </si>
  <si>
    <t>CORNER_CLASS_2_POD_3_ZN_1_FLR_1_WALL_4_WINDOW_1</t>
  </si>
  <si>
    <t>MULT_CLASS_2_POD_3_ZN_1_FLR_1_WALL_3_WINDOW_1</t>
  </si>
  <si>
    <t>COMPUTER_CLASS_ZN_1_FLR_1_WALL_3_WINDOW_1</t>
  </si>
  <si>
    <t>MAIN_CORRIDOR_ZN_1_FLR_1_WALL_7_WINDOW_1</t>
  </si>
  <si>
    <t>LOBBY_ZN_1_FLR_1_WALL_1_WINDOW_1</t>
  </si>
  <si>
    <t>BATH_ZN_1_FLR_1_WALL_5_WINDOW_1</t>
  </si>
  <si>
    <t>OFFICES_ZN_1_FLR_1_WALL_1_WINDOW_1</t>
  </si>
  <si>
    <t>OFFICES_ZN_1_FLR_1_WALL_2_WINDOW_1</t>
  </si>
  <si>
    <t>STD_WINDOW_UVALUE_6.878_SHGC_0.25_VT_0.25_EAST</t>
  </si>
  <si>
    <t>GYM_ZN_1_FLR_1_WALL_2_WINDOW_1</t>
  </si>
  <si>
    <t>GYM_ZN_1_FLR_1_CEILING_SKYLIGHT_1</t>
  </si>
  <si>
    <t>STD_WINDOW_UVALUE_6.922_SHGC_0.36_VT_0.457</t>
  </si>
  <si>
    <t>GYM_ZN_1_FLR_1_CEILING_SKYLIGHT_2</t>
  </si>
  <si>
    <t>GYM_ZN_1_FLR_1_CEILING_SKYLIGHT_3</t>
  </si>
  <si>
    <t>GYM_ZN_1_FLR_1_CEILING_SKYLIGHT_4</t>
  </si>
  <si>
    <t>GYM_ZN_1_FLR_1_CEILING_SKYLIGHT_5</t>
  </si>
  <si>
    <t>GYM_ZN_1_FLR_1_CEILING_SKYLIGHT_6</t>
  </si>
  <si>
    <t>GYM_ZN_1_FLR_1_CEILING_SKYLIGHT_7</t>
  </si>
  <si>
    <t>GYM_ZN_1_FLR_1_CEILING_SKYLIGHT_8</t>
  </si>
  <si>
    <t>GYM_ZN_1_FLR_1_CEILING_SKYLIGHT_9</t>
  </si>
  <si>
    <t>KITCHEN_ZN_1_FLR_1_WALL_2_WINDOW_1</t>
  </si>
  <si>
    <t>CAFETERIA_ZN_1_FLR_1_WALL_2_WINDOW_1</t>
  </si>
  <si>
    <t>CAFETERIA_ZN_1_FLR_1_WALL_3_WINDOW_1</t>
  </si>
  <si>
    <t>LIBRARY_MEDIA_CENTER_ZN_1_FLR_1_WALL_2_WINDOW_1</t>
  </si>
  <si>
    <t>LIBRARY_MEDIA_CENTER_ZN_1_FLR_1_WALL_3_WINDOW_1</t>
  </si>
  <si>
    <t>Boiler:HotWater</t>
  </si>
  <si>
    <t>Coil:Cooling:DX:SingleSpeed</t>
  </si>
  <si>
    <t>Nominal Capacity [W]</t>
  </si>
  <si>
    <t>STD_WINDOW_UVALUE_6.878_SHGC_0.61_VT_0.61</t>
  </si>
  <si>
    <t>STD_WINDOW_UVALUE_3.237_SHGC_0.25_VT_0.318</t>
  </si>
  <si>
    <t>STD_WINDOW_UVALUE_3.237_SHGC_0.25_VT_0.318_WEST</t>
  </si>
  <si>
    <t>STD_WINDOW_UVALUE_3.237_SHGC_0.39_VT_0.622</t>
  </si>
  <si>
    <t>STD_WINDOW_UVALUE_3.237_SHGC_0.25_VT_0.318_EAST</t>
  </si>
  <si>
    <t>STD_WINDOW_UVALUE_6.878_SHGC_0.34_VT_0.34</t>
  </si>
  <si>
    <t>STD_WINDOW_UVALUE_6.878_SHGC_0.34_VT_0.34_WEST</t>
  </si>
  <si>
    <t>STD_WINDOW_UVALUE_6.878_SHGC_0.34_VT_0.34_EAST</t>
  </si>
  <si>
    <t>STD_WINDOW_UVALUE_6.922_SHGC_0.61_VT_0.775</t>
  </si>
  <si>
    <t>STD_WINDOW_UVALUE_3.237_SHGC_0.39_VT_0.495</t>
  </si>
  <si>
    <t>STD_WINDOW_UVALUE_3.237_SHGC_0.39_VT_0.495_WEST</t>
  </si>
  <si>
    <t>STD_WINDOW_UVALUE_3.237_SHGC_0.49_VT_0.622</t>
  </si>
  <si>
    <t>STD_WINDOW_UVALUE_3.237_SHGC_0.39_VT_0.495_EAST</t>
  </si>
  <si>
    <t>STD_WINDOW_UVALUE_3.919_SHGC_0.49_VT_0.622</t>
  </si>
  <si>
    <t>STEEL-FRAMED_R-13 + R-3.8 CI_EXT-WALL</t>
  </si>
  <si>
    <t>STEEL-FRAMED_R-13 + R-7.5 CI_EXT-WALL</t>
  </si>
  <si>
    <t>STD_WINDOW_UVALUE_3.237_SHGC_0.49_VT_0.49</t>
  </si>
  <si>
    <t>STD_WINDOW_UVALUE_3.237_SHGC_0.49_VT_0.49_WEST</t>
  </si>
  <si>
    <t>STD_WINDOW_UVALUE_3.237_SHGC_0.64_VT_0.64</t>
  </si>
  <si>
    <t>STD_WINDOW_UVALUE_3.237_SHGC_0.49_VT_0.49_EAST</t>
  </si>
  <si>
    <t>STD_WINDOW_UVALUE_3.919_SHGC_0.49_VT_0.49</t>
  </si>
  <si>
    <t>IEAD_R-20 CI_ROOF</t>
  </si>
  <si>
    <t>STD_WINDOW_UVALUE_2.612_SHGC_0.49_VT_0.49</t>
  </si>
  <si>
    <t>STD_WINDOW_UVALUE_2.612_SHGC_0.49_VT_0.49_WEST</t>
  </si>
  <si>
    <t>STD_WINDOW_UVALUE_2.612_SHGC_0.64_VT_0.64</t>
  </si>
  <si>
    <t>STD_WINDOW_UVALUE_2.612_SHGC_0.49_VT_0.49_EAST</t>
  </si>
  <si>
    <t>STD_WINDOW_UVALUE_3.294_SHGC_0.49_VT_0.49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</si>
  <si>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</si>
  <si>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</si>
  <si>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</si>
  <si>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</si>
  <si>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</si>
  <si>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</si>
  <si>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</si>
  <si>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</si>
  <si>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</si>
  <si>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</si>
  <si>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Area of One Opening [m2]</t>
  </si>
  <si>
    <t>Area of Openings [m2]</t>
  </si>
  <si>
    <t>U-Factor [W/m2-K]</t>
  </si>
  <si>
    <t>Total or Average</t>
  </si>
  <si>
    <t>North Total or Average</t>
  </si>
  <si>
    <t>Non-North Total or Average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</si>
  <si>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</si>
  <si>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</si>
  <si>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</si>
  <si>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</si>
  <si>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</si>
  <si>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CORNER_CLASS_1_POD_1_ZN_1_FLR_1</t>
  </si>
  <si>
    <t>10cm slab-on-grade</t>
  </si>
  <si>
    <t>IEAD</t>
  </si>
  <si>
    <t>Chicago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</si>
  <si>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</si>
  <si>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</si>
  <si>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</si>
  <si>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</si>
  <si>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</si>
  <si>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</si>
  <si>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</si>
  <si>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</si>
  <si>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</si>
  <si>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</si>
  <si>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</si>
  <si>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</si>
  <si>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</si>
  <si>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Conditioned Total</t>
  </si>
  <si>
    <t>Unconditioned Total</t>
  </si>
  <si>
    <t>CORNER_CLASS_1_POD_1_ZN_1_FLR_1 VAV BOX REHEAT COIL</t>
  </si>
  <si>
    <t>Coil:Heating:Water</t>
  </si>
  <si>
    <t>-</t>
  </si>
  <si>
    <t>MULT_CLASS_1_POD_1_ZN_1_FLR_1 VAV BOX REHEAT COIL</t>
  </si>
  <si>
    <t>CORRIDOR_POD_1_ZN_1_FLR_1 VAV BOX REHEAT COIL</t>
  </si>
  <si>
    <t>CORNER_CLASS_2_POD_1_ZN_1_FLR_1 VAV BOX REHEAT COIL</t>
  </si>
  <si>
    <t>MULT_CLASS_2_POD_1_ZN_1_FLR_1 VAV BOX REHEAT COIL</t>
  </si>
  <si>
    <t>CORNER_CLASS_1_POD_2_ZN_1_FLR_1 VAV BOX REHEAT COIL</t>
  </si>
  <si>
    <t>MULT_CLASS_1_POD_2_ZN_1_FLR_1 VAV BOX REHEAT COIL</t>
  </si>
  <si>
    <t>CORRIDOR_POD_2_ZN_1_FLR_1 VAV BOX REHEAT COIL</t>
  </si>
  <si>
    <t>CORNER_CLASS_2_POD_2_ZN_1_FLR_1 VAV BOX REHEAT COIL</t>
  </si>
  <si>
    <t>MULT_CLASS_2_POD_2_ZN_1_FLR_1 VAV BOX REHEAT COIL</t>
  </si>
  <si>
    <t>CORNER_CLASS_1_POD_3_ZN_1_FLR_1 VAV BOX REHEAT COIL</t>
  </si>
  <si>
    <t>MULT_CLASS_1_POD_3_ZN_1_FLR_1 VAV BOX REHEAT COIL</t>
  </si>
  <si>
    <t>CORRIDOR_POD_3_ZN_1_FLR_1 VAV BOX REHEAT COIL</t>
  </si>
  <si>
    <t>CORNER_CLASS_2_POD_3_ZN_1_FLR_1 VAV BOX REHEAT COIL</t>
  </si>
  <si>
    <t>MULT_CLASS_2_POD_3_ZN_1_FLR_1 VAV BOX REHEAT COIL</t>
  </si>
  <si>
    <t>COMPUTER_CLASS_ZN_1_FLR_1 VAV BOX REHEAT COIL</t>
  </si>
  <si>
    <t>MAIN_CORRIDOR_ZN_1_FLR_1 VAV BOX REHEAT COIL</t>
  </si>
  <si>
    <t>LOBBY_ZN_1_FLR_1 VAV BOX REHEAT COIL</t>
  </si>
  <si>
    <t>MECH_ZN_1_FLR_1 VAV BOX REHEAT COIL</t>
  </si>
  <si>
    <t>BATH_ZN_1_FLR_1 VAV BOX REHEAT COIL</t>
  </si>
  <si>
    <t>OFFICES_ZN_1_FLR_1 VAV BOX REHEAT COIL</t>
  </si>
  <si>
    <t>LIBRARY_MEDIA_CENTER_ZN_1_FLR_1 VAV BOX REHEAT COIL</t>
  </si>
  <si>
    <t>VAV_POD_1_HEATC</t>
  </si>
  <si>
    <t>VAV_POD_2_HEATC</t>
  </si>
  <si>
    <t>VAV_POD_3_HEATC</t>
  </si>
  <si>
    <t>VAV_OTHER_HEATC</t>
  </si>
  <si>
    <t>Coil:Heating:Gas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</si>
  <si>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</si>
  <si>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</si>
  <si>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</si>
  <si>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</si>
  <si>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</si>
  <si>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</si>
  <si>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Fan:ZoneExhaust</t>
  </si>
  <si>
    <t>Zone Exhaust Fans</t>
  </si>
  <si>
    <t>Fan:VariableVolume</t>
  </si>
  <si>
    <t>Fan Energy</t>
  </si>
  <si>
    <t>Fan:OnOff</t>
  </si>
  <si>
    <t>Unitary Fans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</si>
  <si>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</si>
  <si>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</si>
  <si>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</si>
  <si>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</si>
  <si>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</si>
  <si>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</si>
  <si>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</si>
  <si>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</si>
  <si>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</si>
  <si>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</si>
  <si>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</si>
  <si>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</si>
  <si>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</si>
  <si>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</si>
  <si>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</si>
  <si>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Steel-framed</t>
  </si>
  <si>
    <t>Coil:Cooling:DX:TwoSpeed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</si>
  <si>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</si>
  <si>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</si>
  <si>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</si>
  <si>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</si>
  <si>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</si>
  <si>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</si>
  <si>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</si>
  <si>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</si>
  <si>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</si>
  <si>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</si>
  <si>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</si>
  <si>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</si>
  <si>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</si>
  <si>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</si>
  <si>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</si>
  <si>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</si>
  <si>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</si>
  <si>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</si>
  <si>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</si>
  <si>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</si>
  <si>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</si>
  <si>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</si>
  <si>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</si>
  <si>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</si>
  <si>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</si>
  <si>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</si>
  <si>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</si>
  <si>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</si>
  <si>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</si>
  <si>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</si>
  <si>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</si>
  <si>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</si>
  <si>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</si>
  <si>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</si>
  <si>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</si>
  <si>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</si>
  <si>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</si>
  <si>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</si>
  <si>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</si>
  <si>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06-JAN-11:50</t>
  </si>
  <si>
    <t>23-FEB-11:50</t>
  </si>
  <si>
    <t>14-MAR-10:39</t>
  </si>
  <si>
    <t>03-APR-13:00</t>
  </si>
  <si>
    <t>23-MAY-10:50</t>
  </si>
  <si>
    <t>26-JUN-10:50</t>
  </si>
  <si>
    <t>13-JUL-11:00</t>
  </si>
  <si>
    <t>21-AUG-13:00</t>
  </si>
  <si>
    <t>18-SEP-11:00</t>
  </si>
  <si>
    <t>06-OCT-10:39</t>
  </si>
  <si>
    <t>01-NOV-11:50</t>
  </si>
  <si>
    <t>15-DEC-11:50</t>
  </si>
  <si>
    <t>Electric</t>
  </si>
  <si>
    <t>Gas</t>
  </si>
  <si>
    <t>Cost ($)</t>
  </si>
  <si>
    <t>Cost per Total Building Area ($/m2)</t>
  </si>
  <si>
    <t>Cost per Net Conditioned Building Area ($/m2)</t>
  </si>
  <si>
    <t>03-JAN-11:50</t>
  </si>
  <si>
    <t>21-FEB-11:39</t>
  </si>
  <si>
    <t>24-MAR-11:00</t>
  </si>
  <si>
    <t>10-APR-11:00</t>
  </si>
  <si>
    <t>18-MAY-13:00</t>
  </si>
  <si>
    <t>13-JUN-13:00</t>
  </si>
  <si>
    <t>18-JUL-11:00</t>
  </si>
  <si>
    <t>31-AUG-10:00</t>
  </si>
  <si>
    <t>15-SEP-13:00</t>
  </si>
  <si>
    <t>30-OCT-12:00</t>
  </si>
  <si>
    <t>27-NOV-12:00</t>
  </si>
  <si>
    <t>20-DEC-11:50</t>
  </si>
  <si>
    <t>27-JAN-14:00</t>
  </si>
  <si>
    <t>28-FEB-14:00</t>
  </si>
  <si>
    <t>17-MAR-15:09</t>
  </si>
  <si>
    <t>26-APR-13:00</t>
  </si>
  <si>
    <t>30-MAY-15:09</t>
  </si>
  <si>
    <t>28-JUN-15:00</t>
  </si>
  <si>
    <t>11-JUL-15:00</t>
  </si>
  <si>
    <t>01-AUG-15:00</t>
  </si>
  <si>
    <t>08-SEP-13:00</t>
  </si>
  <si>
    <t>03-OCT-09:30</t>
  </si>
  <si>
    <t>13-NOV-14:00</t>
  </si>
  <si>
    <t>13-DEC-12:00</t>
  </si>
  <si>
    <t>23-JAN-12:00</t>
  </si>
  <si>
    <t>21-FEB-14:09</t>
  </si>
  <si>
    <t>28-MAR-11:00</t>
  </si>
  <si>
    <t>13-APR-11:00</t>
  </si>
  <si>
    <t>22-MAY-13:00</t>
  </si>
  <si>
    <t>19-JUN-10:50</t>
  </si>
  <si>
    <t>03-JUL-11:00</t>
  </si>
  <si>
    <t>17-AUG-11:00</t>
  </si>
  <si>
    <t>11-SEP-13:00</t>
  </si>
  <si>
    <t>02-OCT-11:00</t>
  </si>
  <si>
    <t>22-NOV-11:50</t>
  </si>
  <si>
    <t>26-DEC-11:50</t>
  </si>
  <si>
    <t>26-JAN-12:00</t>
  </si>
  <si>
    <t>13-FEB-11:50</t>
  </si>
  <si>
    <t>31-MAR-10:50</t>
  </si>
  <si>
    <t>11-APR-13:00</t>
  </si>
  <si>
    <t>30-MAY-10:50</t>
  </si>
  <si>
    <t>23-JUN-10:50</t>
  </si>
  <si>
    <t>24-JUL-10:39</t>
  </si>
  <si>
    <t>08-AUG-10:39</t>
  </si>
  <si>
    <t>25-SEP-11:00</t>
  </si>
  <si>
    <t>05-OCT-10:50</t>
  </si>
  <si>
    <t>07-NOV-12:00</t>
  </si>
  <si>
    <t>19-DEC-12:00</t>
  </si>
  <si>
    <t>18-JAN-14:50</t>
  </si>
  <si>
    <t>08-FEB-14:00</t>
  </si>
  <si>
    <t>31-MAR-13:00</t>
  </si>
  <si>
    <t>28-APR-13:00</t>
  </si>
  <si>
    <t>31-MAY-15:00</t>
  </si>
  <si>
    <t>27-JUN-15:00</t>
  </si>
  <si>
    <t>24-JUL-15:00</t>
  </si>
  <si>
    <t>03-AUG-11:00</t>
  </si>
  <si>
    <t>21-SEP-13:00</t>
  </si>
  <si>
    <t>06-OCT-13:09</t>
  </si>
  <si>
    <t>10-NOV-12:39</t>
  </si>
  <si>
    <t>05-DEC-12:00</t>
  </si>
  <si>
    <t>06-JAN-15:00</t>
  </si>
  <si>
    <t>15-FEB-14:00</t>
  </si>
  <si>
    <t>01-MAR-12:00</t>
  </si>
  <si>
    <t>28-APR-11:50</t>
  </si>
  <si>
    <t>25-MAY-11:00</t>
  </si>
  <si>
    <t>16-JUN-10:50</t>
  </si>
  <si>
    <t>15-AUG-11:00</t>
  </si>
  <si>
    <t>28-SEP-15:09</t>
  </si>
  <si>
    <t>17-OCT-11:50</t>
  </si>
  <si>
    <t>06-NOV-12:00</t>
  </si>
  <si>
    <t>07-DEC-14:00</t>
  </si>
  <si>
    <t>09-JAN-11:50</t>
  </si>
  <si>
    <t>15-FEB-12:00</t>
  </si>
  <si>
    <t>09-MAR-13:00</t>
  </si>
  <si>
    <t>04-APR-11:00</t>
  </si>
  <si>
    <t>16-MAY-10:39</t>
  </si>
  <si>
    <t>30-JUN-13:00</t>
  </si>
  <si>
    <t>25-JUL-11:00</t>
  </si>
  <si>
    <t>09-AUG-14:00</t>
  </si>
  <si>
    <t>05-SEP-10:39</t>
  </si>
  <si>
    <t>03-OCT-10:39</t>
  </si>
  <si>
    <t>03-NOV-11:50</t>
  </si>
  <si>
    <t>08-DEC-10:00</t>
  </si>
  <si>
    <t>25-JAN-14:00</t>
  </si>
  <si>
    <t>14-FEB-15:20</t>
  </si>
  <si>
    <t>02-MAR-13:50</t>
  </si>
  <si>
    <t>21-APR-13:00</t>
  </si>
  <si>
    <t>30-MAY-13:00</t>
  </si>
  <si>
    <t>29-JUN-13:00</t>
  </si>
  <si>
    <t>31-JUL-14:00</t>
  </si>
  <si>
    <t>01-AUG-13:00</t>
  </si>
  <si>
    <t>05-SEP-11:39</t>
  </si>
  <si>
    <t>03-OCT-11:00</t>
  </si>
  <si>
    <t>08-NOV-14:50</t>
  </si>
  <si>
    <t>08-DEC-14:00</t>
  </si>
  <si>
    <t>27-JAN-11:50</t>
  </si>
  <si>
    <t>21-FEB-13:00</t>
  </si>
  <si>
    <t>29-MAR-15:00</t>
  </si>
  <si>
    <t>14-APR-13:00</t>
  </si>
  <si>
    <t>05-MAY-13:00</t>
  </si>
  <si>
    <t>28-JUN-11:00</t>
  </si>
  <si>
    <t>24-JUL-14:00</t>
  </si>
  <si>
    <t>07-AUG-14:00</t>
  </si>
  <si>
    <t>13-SEP-11:00</t>
  </si>
  <si>
    <t>17-OCT-12:00</t>
  </si>
  <si>
    <t>03-NOV-12:00</t>
  </si>
  <si>
    <t>13-DEC-11:50</t>
  </si>
  <si>
    <t>25-JAN-11:50</t>
  </si>
  <si>
    <t>22-FEB-11:50</t>
  </si>
  <si>
    <t>31-MAR-14:09</t>
  </si>
  <si>
    <t>08-JUN-12:00</t>
  </si>
  <si>
    <t>14-JUL-10:50</t>
  </si>
  <si>
    <t>04-AUG-15:00</t>
  </si>
  <si>
    <t>06-SEP-10:50</t>
  </si>
  <si>
    <t>31-OCT-11:50</t>
  </si>
  <si>
    <t>02-NOV-11:50</t>
  </si>
  <si>
    <t>07-FEB-14:00</t>
  </si>
  <si>
    <t>27-MAR-11:00</t>
  </si>
  <si>
    <t>25-APR-13:00</t>
  </si>
  <si>
    <t>23-MAY-11:00</t>
  </si>
  <si>
    <t>18-JUL-13:00</t>
  </si>
  <si>
    <t>30-AUG-13:00</t>
  </si>
  <si>
    <t>05-SEP-13:00</t>
  </si>
  <si>
    <t>05-OCT-13:00</t>
  </si>
  <si>
    <t>10-NOV-13:39</t>
  </si>
  <si>
    <t>21-DEC-14:00</t>
  </si>
  <si>
    <t>05-JAN-11:09</t>
  </si>
  <si>
    <t>23-MAR-15:00</t>
  </si>
  <si>
    <t>27-APR-13:50</t>
  </si>
  <si>
    <t>31-MAY-11:00</t>
  </si>
  <si>
    <t>29-JUN-11:00</t>
  </si>
  <si>
    <t>13-JUL-15:00</t>
  </si>
  <si>
    <t>25-AUG-15:00</t>
  </si>
  <si>
    <t>22-SEP-13:09</t>
  </si>
  <si>
    <t>06-OCT-13:50</t>
  </si>
  <si>
    <t>02-NOV-14:00</t>
  </si>
  <si>
    <t>05-JAN-08:09</t>
  </si>
  <si>
    <t>02-FEB-14:00</t>
  </si>
  <si>
    <t>30-MAR-14:50</t>
  </si>
  <si>
    <t>06-APR-15:00</t>
  </si>
  <si>
    <t>17-MAY-10:39</t>
  </si>
  <si>
    <t>30-JUN-12:00</t>
  </si>
  <si>
    <t>21-JUL-15:00</t>
  </si>
  <si>
    <t>09-AUG-15:00</t>
  </si>
  <si>
    <t>12-SEP-13:00</t>
  </si>
  <si>
    <t>06-OCT-13:30</t>
  </si>
  <si>
    <t>21-NOV-11:50</t>
  </si>
  <si>
    <t>11-DEC-11:09</t>
  </si>
  <si>
    <t>09-JAN-11:09</t>
  </si>
  <si>
    <t>24-FEB-11:50</t>
  </si>
  <si>
    <t>24-MAR-10:50</t>
  </si>
  <si>
    <t>04-APR-14:00</t>
  </si>
  <si>
    <t>14-JUN-13:00</t>
  </si>
  <si>
    <t>07-JUL-10:39</t>
  </si>
  <si>
    <t>11-AUG-11:00</t>
  </si>
  <si>
    <t>08-SEP-11:30</t>
  </si>
  <si>
    <t>27-OCT-11:00</t>
  </si>
  <si>
    <t>09-NOV-11:00</t>
  </si>
  <si>
    <t>27-DEC-11:50</t>
  </si>
  <si>
    <t>13-JAN-10:09</t>
  </si>
  <si>
    <t>03-FEB-08:09</t>
  </si>
  <si>
    <t>29-MAR-10:50</t>
  </si>
  <si>
    <t>19-APR-10:50</t>
  </si>
  <si>
    <t>30-MAY-11:00</t>
  </si>
  <si>
    <t>21-JUN-13:00</t>
  </si>
  <si>
    <t>11-JUL-11:00</t>
  </si>
  <si>
    <t>15-AUG-13:00</t>
  </si>
  <si>
    <t>07-SEP-15:00</t>
  </si>
  <si>
    <t>12-OCT-10:50</t>
  </si>
  <si>
    <t>14-NOV-11:50</t>
  </si>
  <si>
    <t>29-DEC-11:09</t>
  </si>
  <si>
    <t>HVAC Control - Economizer</t>
  </si>
  <si>
    <t>NoEconomizer</t>
  </si>
  <si>
    <t>DifferentialDryBulb</t>
  </si>
  <si>
    <t>Building Summary - Primary School new construction version 1.1_3.1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</si>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</sst>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10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8" fillId="4" borderId="0" xfId="0" applyFont="1" applyFill="1" applyAlignment="1">
      <alignment vertical="top" wrapText="1"/>
    </xf>
    <xf numFmtId="0" fontId="8" fillId="4" borderId="0" xfId="1" applyFont="1" applyFill="1" applyBorder="1" applyAlignment="1">
      <alignment horizontal="center" vertical="center" wrapText="1"/>
    </xf>
    <xf numFmtId="0" fontId="9" fillId="4" borderId="0" xfId="3" applyFont="1" applyFill="1" applyBorder="1" applyAlignment="1">
      <alignment wrapText="1"/>
    </xf>
    <xf numFmtId="2" fontId="9" fillId="4" borderId="0" xfId="3" applyNumberFormat="1" applyFont="1" applyFill="1" applyBorder="1" applyAlignment="1">
      <alignment horizontal="center" wrapText="1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0" fontId="18" fillId="0" borderId="0" xfId="0" applyFont="1" applyAlignment="1">
      <alignment vertical="top" wrapText="1"/>
    </xf>
    <xf numFmtId="0" fontId="15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1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0" fillId="0" borderId="2" xfId="0" applyBorder="1" applyAlignment="1">
      <alignment vertical="top" wrapText="1"/>
    </xf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0" fontId="23" fillId="0" borderId="0" xfId="0" applyFont="1" applyFill="1" applyAlignment="1" applyProtection="1">
      <alignment vertical="top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4">
    <cellStyle name="Normal" xfId="0" builtinId="0"/>
    <cellStyle name="Normal_Loads-IP_New_SC" xfId="1"/>
    <cellStyle name="Normal_Schedules_Trans" xfId="2"/>
    <cellStyle name="Normal_ZoneSummary" xfId="3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1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8.xml"/><Relationship Id="rId36" Type="http://schemas.openxmlformats.org/officeDocument/2006/relationships/chartsheet" Target="chart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7.xml"/><Relationship Id="rId30" Type="http://schemas.openxmlformats.org/officeDocument/2006/relationships/chartsheet" Target="chartsheets/sheet9.xml"/><Relationship Id="rId35" Type="http://schemas.openxmlformats.org/officeDocument/2006/relationships/chartsheet" Target="chart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3"/>
          <c:y val="5.5464926590538463E-2"/>
          <c:w val="0.85460599334073395"/>
          <c:h val="0.7373572593800988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466191.66666666669</c:v>
                </c:pt>
                <c:pt idx="1">
                  <c:v>399852.77777777775</c:v>
                </c:pt>
                <c:pt idx="2">
                  <c:v>352805.55555555556</c:v>
                </c:pt>
                <c:pt idx="3">
                  <c:v>272911.11111111112</c:v>
                </c:pt>
                <c:pt idx="4">
                  <c:v>186305.55555555556</c:v>
                </c:pt>
                <c:pt idx="5">
                  <c:v>251666.66666666666</c:v>
                </c:pt>
                <c:pt idx="6">
                  <c:v>118611.11111111111</c:v>
                </c:pt>
                <c:pt idx="7">
                  <c:v>235661.11111111112</c:v>
                </c:pt>
                <c:pt idx="8">
                  <c:v>168536.11111111112</c:v>
                </c:pt>
                <c:pt idx="9">
                  <c:v>73716.666666666672</c:v>
                </c:pt>
                <c:pt idx="10">
                  <c:v>160944.44444444444</c:v>
                </c:pt>
                <c:pt idx="11">
                  <c:v>123905.55555555556</c:v>
                </c:pt>
                <c:pt idx="12">
                  <c:v>140511.11111111112</c:v>
                </c:pt>
                <c:pt idx="13">
                  <c:v>89833.333333333328</c:v>
                </c:pt>
                <c:pt idx="14">
                  <c:v>77227.777777777781</c:v>
                </c:pt>
                <c:pt idx="15">
                  <c:v>46361.111111111109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342536.11111111112</c:v>
                </c:pt>
                <c:pt idx="1">
                  <c:v>342536.11111111112</c:v>
                </c:pt>
                <c:pt idx="2">
                  <c:v>342536.11111111112</c:v>
                </c:pt>
                <c:pt idx="3">
                  <c:v>342536.11111111112</c:v>
                </c:pt>
                <c:pt idx="4">
                  <c:v>342536.11111111112</c:v>
                </c:pt>
                <c:pt idx="5">
                  <c:v>342536.11111111112</c:v>
                </c:pt>
                <c:pt idx="6">
                  <c:v>342536.11111111112</c:v>
                </c:pt>
                <c:pt idx="7">
                  <c:v>342536.11111111112</c:v>
                </c:pt>
                <c:pt idx="8">
                  <c:v>342536.11111111112</c:v>
                </c:pt>
                <c:pt idx="9">
                  <c:v>342536.11111111112</c:v>
                </c:pt>
                <c:pt idx="10">
                  <c:v>342536.11111111112</c:v>
                </c:pt>
                <c:pt idx="11">
                  <c:v>342536.11111111112</c:v>
                </c:pt>
                <c:pt idx="12">
                  <c:v>342536.11111111112</c:v>
                </c:pt>
                <c:pt idx="13">
                  <c:v>342536.11111111112</c:v>
                </c:pt>
                <c:pt idx="14">
                  <c:v>342536.11111111112</c:v>
                </c:pt>
                <c:pt idx="15">
                  <c:v>342536.11111111112</c:v>
                </c:pt>
              </c:numCache>
            </c:numRef>
          </c:val>
        </c:ser>
        <c:ser>
          <c:idx val="7"/>
          <c:order val="3"/>
          <c:tx>
            <c:strRef>
              <c:f>LocationSummary!$B$88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LocationSummary!$C$88:$R$88</c:f>
              <c:numCache>
                <c:formatCode>#,##0.00</c:formatCode>
                <c:ptCount val="16"/>
                <c:pt idx="0">
                  <c:v>17155.555555555555</c:v>
                </c:pt>
                <c:pt idx="1">
                  <c:v>17150</c:v>
                </c:pt>
                <c:pt idx="2">
                  <c:v>17147.222222222223</c:v>
                </c:pt>
                <c:pt idx="3">
                  <c:v>17144.444444444445</c:v>
                </c:pt>
                <c:pt idx="4">
                  <c:v>17130.555555555555</c:v>
                </c:pt>
                <c:pt idx="5">
                  <c:v>17127.777777777777</c:v>
                </c:pt>
                <c:pt idx="6">
                  <c:v>17136.111111111109</c:v>
                </c:pt>
                <c:pt idx="7">
                  <c:v>17125</c:v>
                </c:pt>
                <c:pt idx="8">
                  <c:v>17133.333333333332</c:v>
                </c:pt>
                <c:pt idx="9">
                  <c:v>17097.222222222223</c:v>
                </c:pt>
                <c:pt idx="10">
                  <c:v>17127.777777777777</c:v>
                </c:pt>
                <c:pt idx="11">
                  <c:v>17119.444444444445</c:v>
                </c:pt>
                <c:pt idx="12">
                  <c:v>17116.666666666668</c:v>
                </c:pt>
                <c:pt idx="13">
                  <c:v>17113.888888888891</c:v>
                </c:pt>
                <c:pt idx="14">
                  <c:v>17102.777777777777</c:v>
                </c:pt>
                <c:pt idx="15">
                  <c:v>16997.222222222223</c:v>
                </c:pt>
              </c:numCache>
            </c:numRef>
          </c:val>
        </c:ser>
        <c:ser>
          <c:idx val="3"/>
          <c:order val="4"/>
          <c:tx>
            <c:strRef>
              <c:f>LocationSummary!$B$89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348925</c:v>
                </c:pt>
                <c:pt idx="1">
                  <c:v>348925</c:v>
                </c:pt>
                <c:pt idx="2">
                  <c:v>348925</c:v>
                </c:pt>
                <c:pt idx="3">
                  <c:v>348925</c:v>
                </c:pt>
                <c:pt idx="4">
                  <c:v>348925</c:v>
                </c:pt>
                <c:pt idx="5">
                  <c:v>348925</c:v>
                </c:pt>
                <c:pt idx="6">
                  <c:v>348925</c:v>
                </c:pt>
                <c:pt idx="7">
                  <c:v>348925</c:v>
                </c:pt>
                <c:pt idx="8">
                  <c:v>348925</c:v>
                </c:pt>
                <c:pt idx="9">
                  <c:v>348925</c:v>
                </c:pt>
                <c:pt idx="10">
                  <c:v>348925</c:v>
                </c:pt>
                <c:pt idx="11">
                  <c:v>348925</c:v>
                </c:pt>
                <c:pt idx="12">
                  <c:v>348925</c:v>
                </c:pt>
                <c:pt idx="13">
                  <c:v>348925</c:v>
                </c:pt>
                <c:pt idx="14">
                  <c:v>348925</c:v>
                </c:pt>
                <c:pt idx="15">
                  <c:v>348925</c:v>
                </c:pt>
              </c:numCache>
            </c:numRef>
          </c:val>
        </c:ser>
        <c:ser>
          <c:idx val="0"/>
          <c:order val="5"/>
          <c:tx>
            <c:strRef>
              <c:f>LocationSummary!$B$91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64550</c:v>
                </c:pt>
                <c:pt idx="1">
                  <c:v>64250</c:v>
                </c:pt>
                <c:pt idx="2">
                  <c:v>77772.222222222219</c:v>
                </c:pt>
                <c:pt idx="3">
                  <c:v>58283.333333333336</c:v>
                </c:pt>
                <c:pt idx="4">
                  <c:v>53786.111111111109</c:v>
                </c:pt>
                <c:pt idx="5">
                  <c:v>74205.555555555562</c:v>
                </c:pt>
                <c:pt idx="6">
                  <c:v>68850</c:v>
                </c:pt>
                <c:pt idx="7">
                  <c:v>62100</c:v>
                </c:pt>
                <c:pt idx="8">
                  <c:v>77555.555555555562</c:v>
                </c:pt>
                <c:pt idx="9">
                  <c:v>49330.555555555555</c:v>
                </c:pt>
                <c:pt idx="10">
                  <c:v>68138.888888888891</c:v>
                </c:pt>
                <c:pt idx="11">
                  <c:v>73855.555555555562</c:v>
                </c:pt>
                <c:pt idx="12">
                  <c:v>71794.444444444438</c:v>
                </c:pt>
                <c:pt idx="13">
                  <c:v>72402.777777777766</c:v>
                </c:pt>
                <c:pt idx="14">
                  <c:v>62927.777777777781</c:v>
                </c:pt>
                <c:pt idx="15">
                  <c:v>57608.333333333336</c:v>
                </c:pt>
              </c:numCache>
            </c:numRef>
          </c:val>
        </c:ser>
        <c:ser>
          <c:idx val="1"/>
          <c:order val="6"/>
          <c:tx>
            <c:strRef>
              <c:f>LocationSummary!$B$97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LocationSummary!$C$97:$R$97</c:f>
              <c:numCache>
                <c:formatCode>#,##0.00</c:formatCode>
                <c:ptCount val="16"/>
                <c:pt idx="0">
                  <c:v>22552.777777777777</c:v>
                </c:pt>
                <c:pt idx="1">
                  <c:v>22236.111111111109</c:v>
                </c:pt>
                <c:pt idx="2">
                  <c:v>22030.555555555555</c:v>
                </c:pt>
                <c:pt idx="3">
                  <c:v>21938.888888888891</c:v>
                </c:pt>
                <c:pt idx="4">
                  <c:v>22147.222222222223</c:v>
                </c:pt>
                <c:pt idx="5">
                  <c:v>21822.222222222223</c:v>
                </c:pt>
                <c:pt idx="6">
                  <c:v>21741.666666666668</c:v>
                </c:pt>
                <c:pt idx="7">
                  <c:v>21672.222222222223</c:v>
                </c:pt>
                <c:pt idx="8">
                  <c:v>21652.777777777777</c:v>
                </c:pt>
                <c:pt idx="9">
                  <c:v>21613.888888888891</c:v>
                </c:pt>
                <c:pt idx="10">
                  <c:v>21466.666666666668</c:v>
                </c:pt>
                <c:pt idx="11">
                  <c:v>21447.222222222223</c:v>
                </c:pt>
                <c:pt idx="12">
                  <c:v>21297.222222222223</c:v>
                </c:pt>
                <c:pt idx="13">
                  <c:v>21216.666666666668</c:v>
                </c:pt>
                <c:pt idx="14">
                  <c:v>21027.777777777777</c:v>
                </c:pt>
                <c:pt idx="15">
                  <c:v>20611.111111111109</c:v>
                </c:pt>
              </c:numCache>
            </c:numRef>
          </c:val>
        </c:ser>
        <c:overlap val="100"/>
        <c:axId val="75921280"/>
        <c:axId val="75922816"/>
      </c:barChart>
      <c:catAx>
        <c:axId val="759212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2816"/>
        <c:crosses val="autoZero"/>
        <c:auto val="1"/>
        <c:lblAlgn val="ctr"/>
        <c:lblOffset val="50"/>
        <c:tickLblSkip val="1"/>
        <c:tickMarkSkip val="1"/>
      </c:catAx>
      <c:valAx>
        <c:axId val="75922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63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12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9056603773585006"/>
          <c:y val="6.1990212071778142E-2"/>
          <c:w val="0.96004439511653761"/>
          <c:h val="0.244698205546493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64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0.0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56468352"/>
        <c:axId val="156470272"/>
      </c:barChart>
      <c:catAx>
        <c:axId val="15646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0272"/>
        <c:crosses val="autoZero"/>
        <c:auto val="1"/>
        <c:lblAlgn val="ctr"/>
        <c:lblOffset val="100"/>
        <c:tickLblSkip val="1"/>
        <c:tickMarkSkip val="1"/>
      </c:catAx>
      <c:valAx>
        <c:axId val="156470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83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674"/>
          <c:w val="0.23307436182020086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Classroom Occupancy Schedules</a:t>
            </a:r>
          </a:p>
        </c:rich>
      </c:tx>
      <c:layout>
        <c:manualLayout>
          <c:xMode val="edge"/>
          <c:yMode val="edge"/>
          <c:x val="0.32186459489456309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64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5689344"/>
        <c:axId val="75695616"/>
      </c:barChart>
      <c:catAx>
        <c:axId val="7568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95616"/>
        <c:crosses val="autoZero"/>
        <c:auto val="1"/>
        <c:lblAlgn val="ctr"/>
        <c:lblOffset val="100"/>
        <c:tickLblSkip val="1"/>
        <c:tickMarkSkip val="1"/>
      </c:catAx>
      <c:valAx>
        <c:axId val="75695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893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990011098779134E-2"/>
          <c:y val="0.15823817292006553"/>
          <c:w val="0.32075471698113206"/>
          <c:h val="0.247960848287112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136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64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5926144"/>
        <c:axId val="76616448"/>
      </c:barChart>
      <c:catAx>
        <c:axId val="7592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16448"/>
        <c:crosses val="autoZero"/>
        <c:auto val="1"/>
        <c:lblAlgn val="ctr"/>
        <c:lblOffset val="100"/>
        <c:tickLblSkip val="1"/>
        <c:tickMarkSkip val="1"/>
      </c:catAx>
      <c:valAx>
        <c:axId val="7661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6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553"/>
          <c:w val="0.23085460599334068"/>
          <c:h val="8.97226753670474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64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6731136"/>
        <c:axId val="76733056"/>
      </c:barChart>
      <c:catAx>
        <c:axId val="7673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33056"/>
        <c:crosses val="autoZero"/>
        <c:auto val="1"/>
        <c:lblAlgn val="ctr"/>
        <c:lblOffset val="100"/>
        <c:tickLblSkip val="1"/>
        <c:tickMarkSkip val="1"/>
      </c:catAx>
      <c:valAx>
        <c:axId val="76733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311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7680355160932519E-2"/>
          <c:y val="0.14192495921696574"/>
          <c:w val="0.4062153163152053"/>
          <c:h val="0.319738988580750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93"/>
          <c:h val="0.776508972267537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Schedules!$E$98:$AB$98</c:f>
              <c:numCache>
                <c:formatCode>0.0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Schedules!$E$99:$AB$99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Schedules!$E$102:$AB$102</c:f>
              <c:numCache>
                <c:formatCode>0.0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76915072"/>
        <c:axId val="76916992"/>
      </c:barChart>
      <c:catAx>
        <c:axId val="7691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16992"/>
        <c:crosses val="autoZero"/>
        <c:auto val="1"/>
        <c:lblAlgn val="ctr"/>
        <c:lblOffset val="100"/>
        <c:tickLblSkip val="1"/>
        <c:tickMarkSkip val="1"/>
      </c:catAx>
      <c:valAx>
        <c:axId val="7691699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915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1.6313213703099505E-3"/>
          <c:w val="0.21864594894561654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8993"/>
          <c:h val="0.776508972267537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Schedules!$E$107:$AB$107</c:f>
              <c:numCache>
                <c:formatCode>0.0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Schedules!$E$106:$AB$106</c:f>
              <c:numCache>
                <c:formatCode>0.0</c:formatCode>
                <c:ptCount val="2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Schedules!$E$111:$AB$111</c:f>
              <c:numCache>
                <c:formatCode>0.0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79122816"/>
        <c:axId val="79124736"/>
      </c:barChart>
      <c:catAx>
        <c:axId val="7912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729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24736"/>
        <c:crosses val="autoZero"/>
        <c:auto val="1"/>
        <c:lblAlgn val="ctr"/>
        <c:lblOffset val="100"/>
        <c:tickLblSkip val="1"/>
        <c:tickMarkSkip val="1"/>
      </c:catAx>
      <c:valAx>
        <c:axId val="791247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22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495E-2"/>
          <c:w val="0.21864594894561629"/>
          <c:h val="0.13376835236541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3"/>
          <c:y val="4.2414355628058717E-2"/>
          <c:w val="0.83018867924528361"/>
          <c:h val="0.7504078303425789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LocationSummary!$C$101:$R$101</c:f>
              <c:numCache>
                <c:formatCode>#,##0.00</c:formatCode>
                <c:ptCount val="16"/>
                <c:pt idx="0">
                  <c:v>87300</c:v>
                </c:pt>
                <c:pt idx="1">
                  <c:v>746920</c:v>
                </c:pt>
                <c:pt idx="2">
                  <c:v>730520</c:v>
                </c:pt>
                <c:pt idx="3">
                  <c:v>1069960</c:v>
                </c:pt>
                <c:pt idx="4">
                  <c:v>466100</c:v>
                </c:pt>
                <c:pt idx="5">
                  <c:v>794360</c:v>
                </c:pt>
                <c:pt idx="6">
                  <c:v>1770290</c:v>
                </c:pt>
                <c:pt idx="7">
                  <c:v>1882780</c:v>
                </c:pt>
                <c:pt idx="8">
                  <c:v>1300740</c:v>
                </c:pt>
                <c:pt idx="9">
                  <c:v>1529340</c:v>
                </c:pt>
                <c:pt idx="10">
                  <c:v>2640840</c:v>
                </c:pt>
                <c:pt idx="11">
                  <c:v>1938450</c:v>
                </c:pt>
                <c:pt idx="12">
                  <c:v>3825610</c:v>
                </c:pt>
                <c:pt idx="13">
                  <c:v>3111320</c:v>
                </c:pt>
                <c:pt idx="14">
                  <c:v>4654460</c:v>
                </c:pt>
                <c:pt idx="15">
                  <c:v>7865890</c:v>
                </c:pt>
              </c:numCache>
            </c:numRef>
          </c:val>
        </c:ser>
        <c:ser>
          <c:idx val="4"/>
          <c:order val="1"/>
          <c:tx>
            <c:strRef>
              <c:f>LocationSummary!$B$105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LocationSummary!$C$105:$R$105</c:f>
              <c:numCache>
                <c:formatCode>#,##0.00</c:formatCode>
                <c:ptCount val="16"/>
                <c:pt idx="0">
                  <c:v>361030</c:v>
                </c:pt>
                <c:pt idx="1">
                  <c:v>361030</c:v>
                </c:pt>
                <c:pt idx="2">
                  <c:v>361030</c:v>
                </c:pt>
                <c:pt idx="3">
                  <c:v>361030</c:v>
                </c:pt>
                <c:pt idx="4">
                  <c:v>361030</c:v>
                </c:pt>
                <c:pt idx="5">
                  <c:v>361030</c:v>
                </c:pt>
                <c:pt idx="6">
                  <c:v>361030</c:v>
                </c:pt>
                <c:pt idx="7">
                  <c:v>361030</c:v>
                </c:pt>
                <c:pt idx="8">
                  <c:v>361030</c:v>
                </c:pt>
                <c:pt idx="9">
                  <c:v>361030</c:v>
                </c:pt>
                <c:pt idx="10">
                  <c:v>361030</c:v>
                </c:pt>
                <c:pt idx="11">
                  <c:v>361030</c:v>
                </c:pt>
                <c:pt idx="12">
                  <c:v>361030</c:v>
                </c:pt>
                <c:pt idx="13">
                  <c:v>361030</c:v>
                </c:pt>
                <c:pt idx="14">
                  <c:v>361030</c:v>
                </c:pt>
                <c:pt idx="15">
                  <c:v>361030</c:v>
                </c:pt>
              </c:numCache>
            </c:numRef>
          </c:val>
        </c:ser>
        <c:ser>
          <c:idx val="6"/>
          <c:order val="2"/>
          <c:tx>
            <c:strRef>
              <c:f>LocationSummary!$B$112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70280</c:v>
                </c:pt>
                <c:pt idx="1">
                  <c:v>93080</c:v>
                </c:pt>
                <c:pt idx="2">
                  <c:v>82570</c:v>
                </c:pt>
                <c:pt idx="3">
                  <c:v>113380</c:v>
                </c:pt>
                <c:pt idx="4">
                  <c:v>106590</c:v>
                </c:pt>
                <c:pt idx="5">
                  <c:v>97500</c:v>
                </c:pt>
                <c:pt idx="6">
                  <c:v>123770</c:v>
                </c:pt>
                <c:pt idx="7">
                  <c:v>129530</c:v>
                </c:pt>
                <c:pt idx="8">
                  <c:v>126440</c:v>
                </c:pt>
                <c:pt idx="9">
                  <c:v>135330</c:v>
                </c:pt>
                <c:pt idx="10">
                  <c:v>143290</c:v>
                </c:pt>
                <c:pt idx="11">
                  <c:v>142020</c:v>
                </c:pt>
                <c:pt idx="12">
                  <c:v>155530</c:v>
                </c:pt>
                <c:pt idx="13">
                  <c:v>156690</c:v>
                </c:pt>
                <c:pt idx="14">
                  <c:v>173890</c:v>
                </c:pt>
                <c:pt idx="15">
                  <c:v>195620</c:v>
                </c:pt>
              </c:numCache>
            </c:numRef>
          </c:val>
        </c:ser>
        <c:overlap val="100"/>
        <c:axId val="76456704"/>
        <c:axId val="76559488"/>
      </c:barChart>
      <c:catAx>
        <c:axId val="764567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59488"/>
        <c:crosses val="autoZero"/>
        <c:auto val="1"/>
        <c:lblAlgn val="ctr"/>
        <c:lblOffset val="50"/>
        <c:tickLblSkip val="1"/>
        <c:tickMarkSkip val="1"/>
      </c:catAx>
      <c:valAx>
        <c:axId val="76559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567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077"/>
          <c:y val="5.4377379010331843E-2"/>
          <c:w val="0.24306326304106601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395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LocationSummary!$B$171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LocationSummary!$C$171:$R$171</c:f>
              <c:numCache>
                <c:formatCode>0.00</c:formatCode>
                <c:ptCount val="16"/>
                <c:pt idx="0">
                  <c:v>52.544025614903219</c:v>
                </c:pt>
                <c:pt idx="1">
                  <c:v>52.544025614903219</c:v>
                </c:pt>
                <c:pt idx="2">
                  <c:v>52.544025614903219</c:v>
                </c:pt>
                <c:pt idx="3">
                  <c:v>52.544025614903219</c:v>
                </c:pt>
                <c:pt idx="4">
                  <c:v>52.544025614903219</c:v>
                </c:pt>
                <c:pt idx="5">
                  <c:v>52.544025614903219</c:v>
                </c:pt>
                <c:pt idx="6">
                  <c:v>52.544025614903219</c:v>
                </c:pt>
                <c:pt idx="7">
                  <c:v>52.544025614903219</c:v>
                </c:pt>
                <c:pt idx="8">
                  <c:v>52.544025614903219</c:v>
                </c:pt>
                <c:pt idx="9">
                  <c:v>52.544025614903219</c:v>
                </c:pt>
                <c:pt idx="10">
                  <c:v>52.544025614903219</c:v>
                </c:pt>
                <c:pt idx="11">
                  <c:v>52.544025614903219</c:v>
                </c:pt>
                <c:pt idx="12">
                  <c:v>52.544025614903219</c:v>
                </c:pt>
                <c:pt idx="13">
                  <c:v>52.544025614903219</c:v>
                </c:pt>
                <c:pt idx="14">
                  <c:v>52.544025614903219</c:v>
                </c:pt>
                <c:pt idx="15">
                  <c:v>52.544025614903219</c:v>
                </c:pt>
              </c:numCache>
            </c:numRef>
          </c:val>
        </c:ser>
        <c:ser>
          <c:idx val="7"/>
          <c:order val="1"/>
          <c:tx>
            <c:strRef>
              <c:f>LocationSummary!$B$155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182.81618396157765</c:v>
                </c:pt>
                <c:pt idx="1">
                  <c:v>182.81618396157765</c:v>
                </c:pt>
                <c:pt idx="2">
                  <c:v>182.81618396157765</c:v>
                </c:pt>
                <c:pt idx="3">
                  <c:v>182.81618396157765</c:v>
                </c:pt>
                <c:pt idx="4">
                  <c:v>182.81618396157765</c:v>
                </c:pt>
                <c:pt idx="5">
                  <c:v>182.81618396157765</c:v>
                </c:pt>
                <c:pt idx="6">
                  <c:v>182.81618396157765</c:v>
                </c:pt>
                <c:pt idx="7">
                  <c:v>182.81618396157765</c:v>
                </c:pt>
                <c:pt idx="8">
                  <c:v>182.81618396157765</c:v>
                </c:pt>
                <c:pt idx="9">
                  <c:v>182.81618396157765</c:v>
                </c:pt>
                <c:pt idx="10">
                  <c:v>182.81618396157765</c:v>
                </c:pt>
                <c:pt idx="11">
                  <c:v>182.81618396157765</c:v>
                </c:pt>
                <c:pt idx="12">
                  <c:v>182.81618396157765</c:v>
                </c:pt>
                <c:pt idx="13">
                  <c:v>182.81618396157765</c:v>
                </c:pt>
                <c:pt idx="14">
                  <c:v>182.81618396157765</c:v>
                </c:pt>
                <c:pt idx="15">
                  <c:v>182.81618396157765</c:v>
                </c:pt>
              </c:numCache>
            </c:numRef>
          </c:val>
        </c:ser>
        <c:ser>
          <c:idx val="5"/>
          <c:order val="2"/>
          <c:tx>
            <c:strRef>
              <c:f>LocationSummary!$B$163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LocationSummary!$C$163:$R$163</c:f>
              <c:numCache>
                <c:formatCode>0.00</c:formatCode>
                <c:ptCount val="16"/>
                <c:pt idx="0">
                  <c:v>11.816329500800466</c:v>
                </c:pt>
                <c:pt idx="1">
                  <c:v>11.650414786785039</c:v>
                </c:pt>
                <c:pt idx="2">
                  <c:v>11.542715761897831</c:v>
                </c:pt>
                <c:pt idx="3">
                  <c:v>11.49468781836705</c:v>
                </c:pt>
                <c:pt idx="4">
                  <c:v>11.603842235482462</c:v>
                </c:pt>
                <c:pt idx="5">
                  <c:v>11.433561344782419</c:v>
                </c:pt>
                <c:pt idx="6">
                  <c:v>11.391354970164459</c:v>
                </c:pt>
                <c:pt idx="7">
                  <c:v>11.354970164459322</c:v>
                </c:pt>
                <c:pt idx="8">
                  <c:v>11.344782418861882</c:v>
                </c:pt>
                <c:pt idx="9">
                  <c:v>11.324406927667006</c:v>
                </c:pt>
                <c:pt idx="10">
                  <c:v>11.247271139572115</c:v>
                </c:pt>
                <c:pt idx="11">
                  <c:v>11.237083393974677</c:v>
                </c:pt>
                <c:pt idx="12">
                  <c:v>11.158492213651579</c:v>
                </c:pt>
                <c:pt idx="13">
                  <c:v>11.116285839033619</c:v>
                </c:pt>
                <c:pt idx="14">
                  <c:v>11.017319167515646</c:v>
                </c:pt>
                <c:pt idx="15">
                  <c:v>10.799010333284821</c:v>
                </c:pt>
              </c:numCache>
            </c:numRef>
          </c:val>
        </c:ser>
        <c:ser>
          <c:idx val="10"/>
          <c:order val="3"/>
          <c:tx>
            <c:strRef>
              <c:f>LocationSummary!$B$178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10.228496579828263</c:v>
                </c:pt>
                <c:pt idx="1">
                  <c:v>13.546790860136808</c:v>
                </c:pt>
                <c:pt idx="2">
                  <c:v>12.017173628292825</c:v>
                </c:pt>
                <c:pt idx="3">
                  <c:v>16.501237083393974</c:v>
                </c:pt>
                <c:pt idx="4">
                  <c:v>15.513025760442439</c:v>
                </c:pt>
                <c:pt idx="5">
                  <c:v>14.190074225003638</c:v>
                </c:pt>
                <c:pt idx="6">
                  <c:v>18.013389608499491</c:v>
                </c:pt>
                <c:pt idx="7">
                  <c:v>18.851695531945861</c:v>
                </c:pt>
                <c:pt idx="8">
                  <c:v>18.401979333430358</c:v>
                </c:pt>
                <c:pt idx="9">
                  <c:v>19.695823024305049</c:v>
                </c:pt>
                <c:pt idx="10">
                  <c:v>20.85431523795663</c:v>
                </c:pt>
                <c:pt idx="11">
                  <c:v>20.66948042497453</c:v>
                </c:pt>
                <c:pt idx="12">
                  <c:v>22.635715325280163</c:v>
                </c:pt>
                <c:pt idx="13">
                  <c:v>22.804540823752003</c:v>
                </c:pt>
                <c:pt idx="14">
                  <c:v>25.307815456265462</c:v>
                </c:pt>
                <c:pt idx="15">
                  <c:v>28.470382768156018</c:v>
                </c:pt>
              </c:numCache>
            </c:numRef>
          </c:val>
        </c:ser>
        <c:ser>
          <c:idx val="4"/>
          <c:order val="4"/>
          <c:tx>
            <c:strRef>
              <c:f>LocationSummary!$B$153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179.46878183670501</c:v>
                </c:pt>
                <c:pt idx="1">
                  <c:v>179.46878183670501</c:v>
                </c:pt>
                <c:pt idx="2">
                  <c:v>179.46878183670501</c:v>
                </c:pt>
                <c:pt idx="3">
                  <c:v>179.46878183670501</c:v>
                </c:pt>
                <c:pt idx="4">
                  <c:v>179.46878183670501</c:v>
                </c:pt>
                <c:pt idx="5">
                  <c:v>179.46878183670501</c:v>
                </c:pt>
                <c:pt idx="6">
                  <c:v>179.46878183670501</c:v>
                </c:pt>
                <c:pt idx="7">
                  <c:v>179.46878183670501</c:v>
                </c:pt>
                <c:pt idx="8">
                  <c:v>179.46878183670501</c:v>
                </c:pt>
                <c:pt idx="9">
                  <c:v>179.46878183670501</c:v>
                </c:pt>
                <c:pt idx="10">
                  <c:v>179.46878183670501</c:v>
                </c:pt>
                <c:pt idx="11">
                  <c:v>179.46878183670501</c:v>
                </c:pt>
                <c:pt idx="12">
                  <c:v>179.46878183670501</c:v>
                </c:pt>
                <c:pt idx="13">
                  <c:v>179.46878183670501</c:v>
                </c:pt>
                <c:pt idx="14">
                  <c:v>179.46878183670501</c:v>
                </c:pt>
                <c:pt idx="15">
                  <c:v>179.46878183670501</c:v>
                </c:pt>
              </c:numCache>
            </c:numRef>
          </c:val>
        </c:ser>
        <c:ser>
          <c:idx val="6"/>
          <c:order val="5"/>
          <c:tx>
            <c:strRef>
              <c:f>LocationSummary!$B$154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LocationSummary!$C$154:$R$154</c:f>
              <c:numCache>
                <c:formatCode>0.00</c:formatCode>
                <c:ptCount val="16"/>
                <c:pt idx="0">
                  <c:v>8.9885024013971773</c:v>
                </c:pt>
                <c:pt idx="1">
                  <c:v>8.9855916169407664</c:v>
                </c:pt>
                <c:pt idx="2">
                  <c:v>8.9841362247125609</c:v>
                </c:pt>
                <c:pt idx="3">
                  <c:v>8.9826808324843537</c:v>
                </c:pt>
                <c:pt idx="4">
                  <c:v>8.9754038713433264</c:v>
                </c:pt>
                <c:pt idx="5">
                  <c:v>8.9739484791151209</c:v>
                </c:pt>
                <c:pt idx="6">
                  <c:v>8.9783146557997373</c:v>
                </c:pt>
                <c:pt idx="7">
                  <c:v>8.9724930868869155</c:v>
                </c:pt>
                <c:pt idx="8">
                  <c:v>8.9768592635715319</c:v>
                </c:pt>
                <c:pt idx="9">
                  <c:v>8.9579391646048609</c:v>
                </c:pt>
                <c:pt idx="10">
                  <c:v>8.9739484791151209</c:v>
                </c:pt>
                <c:pt idx="11">
                  <c:v>8.9695823024305046</c:v>
                </c:pt>
                <c:pt idx="12">
                  <c:v>8.9681269102022991</c:v>
                </c:pt>
                <c:pt idx="13">
                  <c:v>8.9666715179740937</c:v>
                </c:pt>
                <c:pt idx="14">
                  <c:v>8.9608499490612719</c:v>
                </c:pt>
                <c:pt idx="15">
                  <c:v>8.9055450443894628</c:v>
                </c:pt>
              </c:numCache>
            </c:numRef>
          </c:val>
        </c:ser>
        <c:ser>
          <c:idx val="3"/>
          <c:order val="6"/>
          <c:tx>
            <c:strRef>
              <c:f>LocationSummary!$B$157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33.820404599039442</c:v>
                </c:pt>
                <c:pt idx="1">
                  <c:v>33.663222238393246</c:v>
                </c:pt>
                <c:pt idx="2">
                  <c:v>40.748071605297625</c:v>
                </c:pt>
                <c:pt idx="3">
                  <c:v>30.53703973220783</c:v>
                </c:pt>
                <c:pt idx="4">
                  <c:v>28.180759714743122</c:v>
                </c:pt>
                <c:pt idx="5">
                  <c:v>38.879347984281765</c:v>
                </c:pt>
                <c:pt idx="6">
                  <c:v>36.073351768301556</c:v>
                </c:pt>
                <c:pt idx="7">
                  <c:v>32.536748653762189</c:v>
                </c:pt>
                <c:pt idx="8">
                  <c:v>40.634551011497599</c:v>
                </c:pt>
                <c:pt idx="9">
                  <c:v>25.846310580701498</c:v>
                </c:pt>
                <c:pt idx="10">
                  <c:v>35.700771357880946</c:v>
                </c:pt>
                <c:pt idx="11">
                  <c:v>38.69596856352787</c:v>
                </c:pt>
                <c:pt idx="12">
                  <c:v>37.616067530199388</c:v>
                </c:pt>
                <c:pt idx="13">
                  <c:v>37.934798428176393</c:v>
                </c:pt>
                <c:pt idx="14">
                  <c:v>32.970455537767428</c:v>
                </c:pt>
                <c:pt idx="15">
                  <c:v>30.183379420753894</c:v>
                </c:pt>
              </c:numCache>
            </c:numRef>
          </c:val>
        </c:ser>
        <c:ser>
          <c:idx val="0"/>
          <c:order val="7"/>
          <c:tx>
            <c:strRef>
              <c:f>LocationSummary!$B$158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1.1643137825644011E-2</c:v>
                </c:pt>
                <c:pt idx="1">
                  <c:v>0.1091544171154126</c:v>
                </c:pt>
                <c:pt idx="2">
                  <c:v>0.1047882404307961</c:v>
                </c:pt>
                <c:pt idx="3">
                  <c:v>0.15863775287439966</c:v>
                </c:pt>
                <c:pt idx="4">
                  <c:v>6.5492650269247568E-2</c:v>
                </c:pt>
                <c:pt idx="5">
                  <c:v>0.11497598602823461</c:v>
                </c:pt>
                <c:pt idx="6">
                  <c:v>0.24596128656672972</c:v>
                </c:pt>
                <c:pt idx="7">
                  <c:v>0.27652452335904526</c:v>
                </c:pt>
                <c:pt idx="8">
                  <c:v>0.18483481298209867</c:v>
                </c:pt>
                <c:pt idx="9">
                  <c:v>0.22121961868723622</c:v>
                </c:pt>
                <c:pt idx="10">
                  <c:v>0.40605443166933486</c:v>
                </c:pt>
                <c:pt idx="11">
                  <c:v>0.28671226895648377</c:v>
                </c:pt>
                <c:pt idx="12">
                  <c:v>0.59962159802066661</c:v>
                </c:pt>
                <c:pt idx="13">
                  <c:v>0.48610100422063746</c:v>
                </c:pt>
                <c:pt idx="14">
                  <c:v>0.77135788094891578</c:v>
                </c:pt>
                <c:pt idx="15">
                  <c:v>1.5820113520593799</c:v>
                </c:pt>
              </c:numCache>
            </c:numRef>
          </c:val>
        </c:ser>
        <c:ser>
          <c:idx val="1"/>
          <c:order val="8"/>
          <c:tx>
            <c:strRef>
              <c:f>LocationSummary!$B$159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LocationSummary!$B$167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LocationSummary!$C$167:$R$167</c:f>
              <c:numCache>
                <c:formatCode>0.00</c:formatCode>
                <c:ptCount val="16"/>
                <c:pt idx="0">
                  <c:v>12.705574152234027</c:v>
                </c:pt>
                <c:pt idx="1">
                  <c:v>108.7061563091253</c:v>
                </c:pt>
                <c:pt idx="2">
                  <c:v>106.31931305486829</c:v>
                </c:pt>
                <c:pt idx="3">
                  <c:v>155.72114684907584</c:v>
                </c:pt>
                <c:pt idx="4">
                  <c:v>67.835831756658422</c:v>
                </c:pt>
                <c:pt idx="5">
                  <c:v>115.61053703973221</c:v>
                </c:pt>
                <c:pt idx="6">
                  <c:v>257.64663076699168</c:v>
                </c:pt>
                <c:pt idx="7">
                  <c:v>274.01833794207539</c:v>
                </c:pt>
                <c:pt idx="8">
                  <c:v>189.30868869160238</c:v>
                </c:pt>
                <c:pt idx="9">
                  <c:v>222.57895502838014</c:v>
                </c:pt>
                <c:pt idx="10">
                  <c:v>384.34580119342161</c:v>
                </c:pt>
                <c:pt idx="11">
                  <c:v>282.12050647649539</c:v>
                </c:pt>
                <c:pt idx="12">
                  <c:v>556.77630621452477</c:v>
                </c:pt>
                <c:pt idx="13">
                  <c:v>452.81909474603407</c:v>
                </c:pt>
                <c:pt idx="14">
                  <c:v>677.40649104933777</c:v>
                </c:pt>
                <c:pt idx="15">
                  <c:v>1144.7955173919372</c:v>
                </c:pt>
              </c:numCache>
            </c:numRef>
          </c:val>
        </c:ser>
        <c:ser>
          <c:idx val="2"/>
          <c:order val="10"/>
          <c:tx>
            <c:strRef>
              <c:f>LocationSummary!$B$152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244.2570222675011</c:v>
                </c:pt>
                <c:pt idx="1">
                  <c:v>209.4993450734973</c:v>
                </c:pt>
                <c:pt idx="2">
                  <c:v>184.84936690438073</c:v>
                </c:pt>
                <c:pt idx="3">
                  <c:v>142.98937563673411</c:v>
                </c:pt>
                <c:pt idx="4">
                  <c:v>97.613156745742984</c:v>
                </c:pt>
                <c:pt idx="5">
                  <c:v>131.85853587541843</c:v>
                </c:pt>
                <c:pt idx="6">
                  <c:v>62.145248144374911</c:v>
                </c:pt>
                <c:pt idx="7">
                  <c:v>123.47256585649832</c:v>
                </c:pt>
                <c:pt idx="8">
                  <c:v>88.303012661912391</c:v>
                </c:pt>
                <c:pt idx="9">
                  <c:v>38.623198952117598</c:v>
                </c:pt>
                <c:pt idx="10">
                  <c:v>84.325425702226752</c:v>
                </c:pt>
                <c:pt idx="11">
                  <c:v>64.919225731334592</c:v>
                </c:pt>
                <c:pt idx="12">
                  <c:v>73.619560471547075</c:v>
                </c:pt>
                <c:pt idx="13">
                  <c:v>47.067384660165914</c:v>
                </c:pt>
                <c:pt idx="14">
                  <c:v>40.462814728569349</c:v>
                </c:pt>
                <c:pt idx="15">
                  <c:v>24.290496288749818</c:v>
                </c:pt>
              </c:numCache>
            </c:numRef>
          </c:val>
        </c:ser>
        <c:overlap val="100"/>
        <c:axId val="76671616"/>
        <c:axId val="76677888"/>
      </c:barChart>
      <c:catAx>
        <c:axId val="766716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7888"/>
        <c:crosses val="autoZero"/>
        <c:auto val="1"/>
        <c:lblAlgn val="ctr"/>
        <c:lblOffset val="50"/>
        <c:tickLblSkip val="1"/>
        <c:tickMarkSkip val="1"/>
      </c:catAx>
      <c:valAx>
        <c:axId val="76677888"/>
        <c:scaling>
          <c:orientation val="minMax"/>
          <c:max val="2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7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1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2208657047724771"/>
          <c:y val="0.10114192495921713"/>
          <c:w val="0.70662227155013069"/>
          <c:h val="0.356715606307776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077"/>
          <c:h val="0.7504078303425794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#,##0.00</c:formatCode>
                <c:ptCount val="16"/>
                <c:pt idx="0">
                  <c:v>921.12</c:v>
                </c:pt>
                <c:pt idx="1">
                  <c:v>921.12</c:v>
                </c:pt>
                <c:pt idx="2">
                  <c:v>921.12</c:v>
                </c:pt>
                <c:pt idx="3">
                  <c:v>921.12</c:v>
                </c:pt>
                <c:pt idx="4">
                  <c:v>921.12</c:v>
                </c:pt>
                <c:pt idx="5">
                  <c:v>921.12</c:v>
                </c:pt>
                <c:pt idx="6">
                  <c:v>921.12</c:v>
                </c:pt>
                <c:pt idx="7">
                  <c:v>921.12</c:v>
                </c:pt>
                <c:pt idx="8">
                  <c:v>921.12</c:v>
                </c:pt>
                <c:pt idx="9">
                  <c:v>921.12</c:v>
                </c:pt>
                <c:pt idx="10">
                  <c:v>921.12</c:v>
                </c:pt>
                <c:pt idx="11">
                  <c:v>921.12</c:v>
                </c:pt>
                <c:pt idx="12">
                  <c:v>921.12</c:v>
                </c:pt>
                <c:pt idx="13">
                  <c:v>921.12</c:v>
                </c:pt>
                <c:pt idx="14">
                  <c:v>921.12</c:v>
                </c:pt>
                <c:pt idx="15">
                  <c:v>921.12</c:v>
                </c:pt>
              </c:numCache>
            </c:numRef>
          </c:val>
        </c:ser>
        <c:ser>
          <c:idx val="0"/>
          <c:order val="1"/>
          <c:tx>
            <c:strRef>
              <c:f>LocationSummary!$B$254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LocationSummary!$C$254:$R$254</c:f>
              <c:numCache>
                <c:formatCode>#,##0.00</c:formatCode>
                <c:ptCount val="16"/>
                <c:pt idx="0">
                  <c:v>668.51975120000009</c:v>
                </c:pt>
                <c:pt idx="1">
                  <c:v>1944.67</c:v>
                </c:pt>
                <c:pt idx="2">
                  <c:v>34499.1</c:v>
                </c:pt>
                <c:pt idx="3">
                  <c:v>6630.9400000000005</c:v>
                </c:pt>
                <c:pt idx="4">
                  <c:v>17047.8</c:v>
                </c:pt>
                <c:pt idx="5">
                  <c:v>28984.100000000002</c:v>
                </c:pt>
                <c:pt idx="6">
                  <c:v>16122.7</c:v>
                </c:pt>
                <c:pt idx="7">
                  <c:v>233.5190149</c:v>
                </c:pt>
                <c:pt idx="8">
                  <c:v>4434.95</c:v>
                </c:pt>
                <c:pt idx="9">
                  <c:v>8721.5</c:v>
                </c:pt>
                <c:pt idx="10">
                  <c:v>1489.25</c:v>
                </c:pt>
                <c:pt idx="11">
                  <c:v>4215.3900000000003</c:v>
                </c:pt>
                <c:pt idx="12">
                  <c:v>1463.51</c:v>
                </c:pt>
                <c:pt idx="13">
                  <c:v>56563.5</c:v>
                </c:pt>
                <c:pt idx="14">
                  <c:v>1351.64</c:v>
                </c:pt>
                <c:pt idx="15">
                  <c:v>854.18490489999999</c:v>
                </c:pt>
              </c:numCache>
            </c:numRef>
          </c:val>
        </c:ser>
        <c:overlap val="100"/>
        <c:axId val="79573376"/>
        <c:axId val="79575680"/>
      </c:barChart>
      <c:catAx>
        <c:axId val="795733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5680"/>
        <c:crosses val="autoZero"/>
        <c:auto val="1"/>
        <c:lblAlgn val="ctr"/>
        <c:lblOffset val="50"/>
        <c:tickLblSkip val="1"/>
        <c:tickMarkSkip val="1"/>
      </c:catAx>
      <c:valAx>
        <c:axId val="79575680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73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1704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194"/>
          <c:y val="4.2414355628058717E-2"/>
          <c:w val="0.83018867924528361"/>
          <c:h val="0.7504078303425791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#,##0.00</c:formatCode>
                <c:ptCount val="16"/>
                <c:pt idx="0">
                  <c:v>355437.06939999998</c:v>
                </c:pt>
                <c:pt idx="1">
                  <c:v>420316.5563</c:v>
                </c:pt>
                <c:pt idx="2">
                  <c:v>371774.97810000001</c:v>
                </c:pt>
                <c:pt idx="3">
                  <c:v>354996.1128</c:v>
                </c:pt>
                <c:pt idx="4">
                  <c:v>130309.2239</c:v>
                </c:pt>
                <c:pt idx="5">
                  <c:v>378924.63750000001</c:v>
                </c:pt>
                <c:pt idx="6">
                  <c:v>147979.72990000001</c:v>
                </c:pt>
                <c:pt idx="7">
                  <c:v>320357.06199999998</c:v>
                </c:pt>
                <c:pt idx="8">
                  <c:v>431222.20610000001</c:v>
                </c:pt>
                <c:pt idx="9">
                  <c:v>98703.089600000007</c:v>
                </c:pt>
                <c:pt idx="10">
                  <c:v>568494.32070000004</c:v>
                </c:pt>
                <c:pt idx="11">
                  <c:v>423250.42589999997</c:v>
                </c:pt>
                <c:pt idx="12">
                  <c:v>401193.71679999999</c:v>
                </c:pt>
                <c:pt idx="13">
                  <c:v>391760.68810000003</c:v>
                </c:pt>
                <c:pt idx="14">
                  <c:v>391789.61869999999</c:v>
                </c:pt>
                <c:pt idx="15">
                  <c:v>387137.72840000002</c:v>
                </c:pt>
              </c:numCache>
            </c:numRef>
          </c:val>
        </c:ser>
        <c:overlap val="100"/>
        <c:axId val="107977728"/>
        <c:axId val="111957120"/>
      </c:barChart>
      <c:catAx>
        <c:axId val="1079777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57120"/>
        <c:crosses val="autoZero"/>
        <c:auto val="1"/>
        <c:lblAlgn val="ctr"/>
        <c:lblOffset val="50"/>
        <c:tickLblSkip val="1"/>
        <c:tickMarkSkip val="1"/>
      </c:catAx>
      <c:valAx>
        <c:axId val="111957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7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251942286348501E-2"/>
          <c:y val="3.4257748776509042E-2"/>
          <c:w val="0.91564927857935785"/>
          <c:h val="0.80587275693311677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LocationSummary!$B$29</c:f>
              <c:strCache>
                <c:ptCount val="1"/>
                <c:pt idx="0">
                  <c:v>VAV_POD_1_COOLC DXCOIL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LocationSummary!$C$29:$R$29</c:f>
              <c:numCache>
                <c:formatCode>0.00</c:formatCode>
                <c:ptCount val="16"/>
                <c:pt idx="0">
                  <c:v>260.69774000000001</c:v>
                </c:pt>
                <c:pt idx="1">
                  <c:v>279.85942999999997</c:v>
                </c:pt>
                <c:pt idx="2">
                  <c:v>313.63839000000002</c:v>
                </c:pt>
                <c:pt idx="3">
                  <c:v>267.15190000000001</c:v>
                </c:pt>
                <c:pt idx="4">
                  <c:v>239.79101000000003</c:v>
                </c:pt>
                <c:pt idx="5">
                  <c:v>291.41568999999998</c:v>
                </c:pt>
                <c:pt idx="6">
                  <c:v>327.86405999999999</c:v>
                </c:pt>
                <c:pt idx="7">
                  <c:v>277.37607000000003</c:v>
                </c:pt>
                <c:pt idx="8">
                  <c:v>313.34421000000003</c:v>
                </c:pt>
                <c:pt idx="9">
                  <c:v>251.57774000000001</c:v>
                </c:pt>
                <c:pt idx="10">
                  <c:v>267.49079999999998</c:v>
                </c:pt>
                <c:pt idx="11">
                  <c:v>293.62698</c:v>
                </c:pt>
                <c:pt idx="12">
                  <c:v>268.07715999999999</c:v>
                </c:pt>
                <c:pt idx="13">
                  <c:v>283.06637000000001</c:v>
                </c:pt>
                <c:pt idx="14">
                  <c:v>254.56153</c:v>
                </c:pt>
                <c:pt idx="15">
                  <c:v>223.35292000000001</c:v>
                </c:pt>
              </c:numCache>
            </c:numRef>
          </c:val>
        </c:ser>
        <c:ser>
          <c:idx val="1"/>
          <c:order val="1"/>
          <c:tx>
            <c:strRef>
              <c:f>LocationSummary!$B$30</c:f>
              <c:strCache>
                <c:ptCount val="1"/>
                <c:pt idx="0">
                  <c:v>VAV_POD_2_COOLC DXCOIL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LocationSummary!$C$30:$R$30</c:f>
              <c:numCache>
                <c:formatCode>0.00</c:formatCode>
                <c:ptCount val="16"/>
                <c:pt idx="0">
                  <c:v>211.31049999999999</c:v>
                </c:pt>
                <c:pt idx="1">
                  <c:v>227.13235</c:v>
                </c:pt>
                <c:pt idx="2">
                  <c:v>253.0068</c:v>
                </c:pt>
                <c:pt idx="3">
                  <c:v>215.88969</c:v>
                </c:pt>
                <c:pt idx="4">
                  <c:v>190.97431</c:v>
                </c:pt>
                <c:pt idx="5">
                  <c:v>234.0635</c:v>
                </c:pt>
                <c:pt idx="6">
                  <c:v>260.92842000000002</c:v>
                </c:pt>
                <c:pt idx="7">
                  <c:v>219.76767999999998</c:v>
                </c:pt>
                <c:pt idx="8">
                  <c:v>247.69059000000001</c:v>
                </c:pt>
                <c:pt idx="9">
                  <c:v>193.95848999999998</c:v>
                </c:pt>
                <c:pt idx="10">
                  <c:v>211.79945000000001</c:v>
                </c:pt>
                <c:pt idx="11">
                  <c:v>231.70246</c:v>
                </c:pt>
                <c:pt idx="12">
                  <c:v>211.28148000000002</c:v>
                </c:pt>
                <c:pt idx="13">
                  <c:v>221.53254999999999</c:v>
                </c:pt>
                <c:pt idx="14">
                  <c:v>197.85219000000001</c:v>
                </c:pt>
                <c:pt idx="15">
                  <c:v>169.00642000000002</c:v>
                </c:pt>
              </c:numCache>
            </c:numRef>
          </c:val>
        </c:ser>
        <c:ser>
          <c:idx val="2"/>
          <c:order val="2"/>
          <c:tx>
            <c:strRef>
              <c:f>LocationSummary!$B$31</c:f>
              <c:strCache>
                <c:ptCount val="1"/>
                <c:pt idx="0">
                  <c:v>VAV_POD_3_COOLC DXCOIL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LocationSummary!$C$31:$R$31</c:f>
              <c:numCache>
                <c:formatCode>0.00</c:formatCode>
                <c:ptCount val="16"/>
                <c:pt idx="0">
                  <c:v>209.10431</c:v>
                </c:pt>
                <c:pt idx="1">
                  <c:v>225.48644000000002</c:v>
                </c:pt>
                <c:pt idx="2">
                  <c:v>252.80855</c:v>
                </c:pt>
                <c:pt idx="3">
                  <c:v>215.74526</c:v>
                </c:pt>
                <c:pt idx="4">
                  <c:v>194.57585999999998</c:v>
                </c:pt>
                <c:pt idx="5">
                  <c:v>234.77476000000001</c:v>
                </c:pt>
                <c:pt idx="6">
                  <c:v>265.60010999999997</c:v>
                </c:pt>
                <c:pt idx="7">
                  <c:v>223.8032</c:v>
                </c:pt>
                <c:pt idx="8">
                  <c:v>251.86520999999999</c:v>
                </c:pt>
                <c:pt idx="9">
                  <c:v>204.05043000000001</c:v>
                </c:pt>
                <c:pt idx="10">
                  <c:v>216.01479</c:v>
                </c:pt>
                <c:pt idx="11">
                  <c:v>236.79645000000002</c:v>
                </c:pt>
                <c:pt idx="12">
                  <c:v>216.65186</c:v>
                </c:pt>
                <c:pt idx="13">
                  <c:v>228.72082</c:v>
                </c:pt>
                <c:pt idx="14">
                  <c:v>205.90717000000001</c:v>
                </c:pt>
                <c:pt idx="15">
                  <c:v>180.8801</c:v>
                </c:pt>
              </c:numCache>
            </c:numRef>
          </c:val>
        </c:ser>
        <c:ser>
          <c:idx val="3"/>
          <c:order val="3"/>
          <c:tx>
            <c:strRef>
              <c:f>LocationSummary!$B$32</c:f>
              <c:strCache>
                <c:ptCount val="1"/>
                <c:pt idx="0">
                  <c:v>VAV_OTHER_COOLC DXCOIL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LocationSummary!$C$32:$R$32</c:f>
              <c:numCache>
                <c:formatCode>0.00</c:formatCode>
                <c:ptCount val="16"/>
                <c:pt idx="0">
                  <c:v>298.67424</c:v>
                </c:pt>
                <c:pt idx="1">
                  <c:v>315.50887</c:v>
                </c:pt>
                <c:pt idx="2">
                  <c:v>340.47062</c:v>
                </c:pt>
                <c:pt idx="3">
                  <c:v>301.94893000000002</c:v>
                </c:pt>
                <c:pt idx="4">
                  <c:v>268.24453999999997</c:v>
                </c:pt>
                <c:pt idx="5">
                  <c:v>318.29061000000002</c:v>
                </c:pt>
                <c:pt idx="6">
                  <c:v>302.79291000000001</c:v>
                </c:pt>
                <c:pt idx="7">
                  <c:v>303.19739000000004</c:v>
                </c:pt>
                <c:pt idx="8">
                  <c:v>341.00122999999996</c:v>
                </c:pt>
                <c:pt idx="9">
                  <c:v>256.39780999999999</c:v>
                </c:pt>
                <c:pt idx="10">
                  <c:v>292.15282999999999</c:v>
                </c:pt>
                <c:pt idx="11">
                  <c:v>318.05184000000003</c:v>
                </c:pt>
                <c:pt idx="12">
                  <c:v>289.16264000000001</c:v>
                </c:pt>
                <c:pt idx="13">
                  <c:v>300.31092999999998</c:v>
                </c:pt>
                <c:pt idx="14">
                  <c:v>265.65659999999997</c:v>
                </c:pt>
                <c:pt idx="15">
                  <c:v>206.9923</c:v>
                </c:pt>
              </c:numCache>
            </c:numRef>
          </c:val>
        </c:ser>
        <c:axId val="136455680"/>
        <c:axId val="136457216"/>
      </c:barChart>
      <c:catAx>
        <c:axId val="1364556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7216"/>
        <c:crosses val="autoZero"/>
        <c:auto val="1"/>
        <c:lblAlgn val="ctr"/>
        <c:lblOffset val="100"/>
        <c:tickLblSkip val="1"/>
        <c:tickMarkSkip val="1"/>
      </c:catAx>
      <c:valAx>
        <c:axId val="13645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Cooling Capacity (kW)</a:t>
                </a:r>
              </a:p>
            </c:rich>
          </c:tx>
          <c:layout>
            <c:manualLayout>
              <c:xMode val="edge"/>
              <c:yMode val="edge"/>
              <c:x val="1.1098779134295256E-3"/>
              <c:y val="0.2675367047308319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5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587125416204334"/>
          <c:y val="5.3833605220228495E-2"/>
          <c:w val="0.93673695893451725"/>
          <c:h val="0.192495921696574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251942286348501E-2"/>
          <c:y val="3.4257748776509042E-2"/>
          <c:w val="0.91564927857935785"/>
          <c:h val="0.80587275693311677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LocationSummary!$B$33</c:f>
              <c:strCache>
                <c:ptCount val="1"/>
                <c:pt idx="0">
                  <c:v>PSZ-AC_2:5_UNITARY_PACKAGE_COOLCOIL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LocationSummary!$C$33:$R$33</c:f>
              <c:numCache>
                <c:formatCode>0.00</c:formatCode>
                <c:ptCount val="16"/>
                <c:pt idx="0">
                  <c:v>75.149169999999998</c:v>
                </c:pt>
                <c:pt idx="1">
                  <c:v>75.808329999999998</c:v>
                </c:pt>
                <c:pt idx="2">
                  <c:v>65.87675999999999</c:v>
                </c:pt>
                <c:pt idx="3">
                  <c:v>69.08541000000001</c:v>
                </c:pt>
                <c:pt idx="4">
                  <c:v>52.906100000000002</c:v>
                </c:pt>
                <c:pt idx="5">
                  <c:v>62.85313</c:v>
                </c:pt>
                <c:pt idx="6">
                  <c:v>67.021529999999998</c:v>
                </c:pt>
                <c:pt idx="7">
                  <c:v>69.992380000000011</c:v>
                </c:pt>
                <c:pt idx="8">
                  <c:v>70.249600000000001</c:v>
                </c:pt>
                <c:pt idx="9">
                  <c:v>50.594070000000002</c:v>
                </c:pt>
                <c:pt idx="10">
                  <c:v>68.427320000000009</c:v>
                </c:pt>
                <c:pt idx="11">
                  <c:v>66.286590000000004</c:v>
                </c:pt>
                <c:pt idx="12">
                  <c:v>63.806180000000005</c:v>
                </c:pt>
                <c:pt idx="13">
                  <c:v>61.666969999999999</c:v>
                </c:pt>
                <c:pt idx="14">
                  <c:v>54.393059999999998</c:v>
                </c:pt>
                <c:pt idx="15">
                  <c:v>43.795660000000005</c:v>
                </c:pt>
              </c:numCache>
            </c:numRef>
          </c:val>
        </c:ser>
        <c:ser>
          <c:idx val="1"/>
          <c:order val="1"/>
          <c:tx>
            <c:strRef>
              <c:f>LocationSummary!$B$34</c:f>
              <c:strCache>
                <c:ptCount val="1"/>
                <c:pt idx="0">
                  <c:v>PSZ-AC_1:6_UNITARY_PACKAGE_COOLCOIL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LocationSummary!$C$34:$R$34</c:f>
              <c:numCache>
                <c:formatCode>0.00</c:formatCode>
                <c:ptCount val="16"/>
                <c:pt idx="0">
                  <c:v>88.868170000000006</c:v>
                </c:pt>
                <c:pt idx="1">
                  <c:v>89.858580000000003</c:v>
                </c:pt>
                <c:pt idx="2">
                  <c:v>86.139580000000009</c:v>
                </c:pt>
                <c:pt idx="3">
                  <c:v>91.323530000000005</c:v>
                </c:pt>
                <c:pt idx="4">
                  <c:v>56.446260000000002</c:v>
                </c:pt>
                <c:pt idx="5">
                  <c:v>72.060040000000001</c:v>
                </c:pt>
                <c:pt idx="6">
                  <c:v>63.784400000000005</c:v>
                </c:pt>
                <c:pt idx="7">
                  <c:v>88.71408000000001</c:v>
                </c:pt>
                <c:pt idx="8">
                  <c:v>68.859309999999994</c:v>
                </c:pt>
                <c:pt idx="9">
                  <c:v>55.37303</c:v>
                </c:pt>
                <c:pt idx="10">
                  <c:v>88.216340000000002</c:v>
                </c:pt>
                <c:pt idx="11">
                  <c:v>67.03146000000001</c:v>
                </c:pt>
                <c:pt idx="12">
                  <c:v>88.795509999999993</c:v>
                </c:pt>
                <c:pt idx="13">
                  <c:v>63.685480000000005</c:v>
                </c:pt>
                <c:pt idx="14">
                  <c:v>73.439210000000003</c:v>
                </c:pt>
                <c:pt idx="15">
                  <c:v>53.797960000000003</c:v>
                </c:pt>
              </c:numCache>
            </c:numRef>
          </c:val>
        </c:ser>
        <c:ser>
          <c:idx val="2"/>
          <c:order val="2"/>
          <c:tx>
            <c:strRef>
              <c:f>LocationSummary!$B$35</c:f>
              <c:strCache>
                <c:ptCount val="1"/>
                <c:pt idx="0">
                  <c:v>PSZ-AC_2:7_UNITARY_PACKAGE_COOLCOIL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LocationSummary!$C$35:$R$35</c:f>
              <c:numCache>
                <c:formatCode>0.00</c:formatCode>
                <c:ptCount val="16"/>
                <c:pt idx="0">
                  <c:v>101.41642</c:v>
                </c:pt>
                <c:pt idx="1">
                  <c:v>106.12315</c:v>
                </c:pt>
                <c:pt idx="2">
                  <c:v>90.447000000000003</c:v>
                </c:pt>
                <c:pt idx="3">
                  <c:v>100.54224000000001</c:v>
                </c:pt>
                <c:pt idx="4">
                  <c:v>56.33182</c:v>
                </c:pt>
                <c:pt idx="5">
                  <c:v>73.242490000000004</c:v>
                </c:pt>
                <c:pt idx="6">
                  <c:v>92.277070000000009</c:v>
                </c:pt>
                <c:pt idx="7">
                  <c:v>96.782210000000006</c:v>
                </c:pt>
                <c:pt idx="8">
                  <c:v>75.352509999999995</c:v>
                </c:pt>
                <c:pt idx="9">
                  <c:v>52.812050000000006</c:v>
                </c:pt>
                <c:pt idx="10">
                  <c:v>93.6768</c:v>
                </c:pt>
                <c:pt idx="11">
                  <c:v>70.121089999999995</c:v>
                </c:pt>
                <c:pt idx="12">
                  <c:v>89.501530000000002</c:v>
                </c:pt>
                <c:pt idx="13">
                  <c:v>64.985939999999999</c:v>
                </c:pt>
                <c:pt idx="14">
                  <c:v>68.756749999999997</c:v>
                </c:pt>
                <c:pt idx="15">
                  <c:v>45.305320000000002</c:v>
                </c:pt>
              </c:numCache>
            </c:numRef>
          </c:val>
        </c:ser>
        <c:axId val="137857664"/>
        <c:axId val="139129600"/>
      </c:barChart>
      <c:catAx>
        <c:axId val="137857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29600"/>
        <c:crosses val="autoZero"/>
        <c:auto val="1"/>
        <c:lblAlgn val="ctr"/>
        <c:lblOffset val="100"/>
        <c:tickLblSkip val="1"/>
        <c:tickMarkSkip val="1"/>
      </c:catAx>
      <c:valAx>
        <c:axId val="13912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Cooling Capacity (kW)</a:t>
                </a:r>
              </a:p>
            </c:rich>
          </c:tx>
          <c:layout>
            <c:manualLayout>
              <c:xMode val="edge"/>
              <c:yMode val="edge"/>
              <c:x val="1.1098779134295256E-3"/>
              <c:y val="0.2675367047308319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7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039955604883692"/>
          <c:y val="4.2414355628058717E-2"/>
          <c:w val="0.3296337402885674"/>
          <c:h val="0.104404567699837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251942286348501E-2"/>
          <c:y val="3.4257748776509042E-2"/>
          <c:w val="0.91564927857935785"/>
          <c:h val="0.80587275693311677"/>
        </c:manualLayout>
      </c:layout>
      <c:barChart>
        <c:barDir val="col"/>
        <c:grouping val="clustered"/>
        <c:ser>
          <c:idx val="0"/>
          <c:order val="0"/>
          <c:tx>
            <c:strRef>
              <c:f>LocationSummary!$B$38</c:f>
              <c:strCache>
                <c:ptCount val="1"/>
                <c:pt idx="0">
                  <c:v>PSZ-AC_2:5_UNITARY_PACKAGE_HEATCOIL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LocationSummary!$C$38:$R$38</c:f>
              <c:numCache>
                <c:formatCode>0.00</c:formatCode>
                <c:ptCount val="16"/>
                <c:pt idx="0">
                  <c:v>41.464769999999994</c:v>
                </c:pt>
                <c:pt idx="1">
                  <c:v>54.739180000000005</c:v>
                </c:pt>
                <c:pt idx="2">
                  <c:v>46.18318</c:v>
                </c:pt>
                <c:pt idx="3">
                  <c:v>59.049469999999999</c:v>
                </c:pt>
                <c:pt idx="4">
                  <c:v>43.125129999999999</c:v>
                </c:pt>
                <c:pt idx="5">
                  <c:v>49.925230000000006</c:v>
                </c:pt>
                <c:pt idx="6">
                  <c:v>47.667529999999999</c:v>
                </c:pt>
                <c:pt idx="7">
                  <c:v>65.732640000000004</c:v>
                </c:pt>
                <c:pt idx="8">
                  <c:v>52.228200000000001</c:v>
                </c:pt>
                <c:pt idx="9">
                  <c:v>56.846240000000002</c:v>
                </c:pt>
                <c:pt idx="10">
                  <c:v>76.789289999999994</c:v>
                </c:pt>
                <c:pt idx="11">
                  <c:v>62.34545</c:v>
                </c:pt>
                <c:pt idx="12">
                  <c:v>82.986649999999997</c:v>
                </c:pt>
                <c:pt idx="13">
                  <c:v>75.620949999999993</c:v>
                </c:pt>
                <c:pt idx="14">
                  <c:v>84.943160000000006</c:v>
                </c:pt>
                <c:pt idx="15">
                  <c:v>108.21051</c:v>
                </c:pt>
              </c:numCache>
            </c:numRef>
          </c:val>
        </c:ser>
        <c:ser>
          <c:idx val="1"/>
          <c:order val="1"/>
          <c:tx>
            <c:strRef>
              <c:f>LocationSummary!$B$39</c:f>
              <c:strCache>
                <c:ptCount val="1"/>
                <c:pt idx="0">
                  <c:v>PSZ-AC_1:6_UNITARY_PACKAGE_HEATCOIL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LocationSummary!$C$39:$R$39</c:f>
              <c:numCache>
                <c:formatCode>0.00</c:formatCode>
                <c:ptCount val="16"/>
                <c:pt idx="0">
                  <c:v>91.359549999999999</c:v>
                </c:pt>
                <c:pt idx="1">
                  <c:v>120.60713000000001</c:v>
                </c:pt>
                <c:pt idx="2">
                  <c:v>101.75565</c:v>
                </c:pt>
                <c:pt idx="3">
                  <c:v>130.10402000000002</c:v>
                </c:pt>
                <c:pt idx="4">
                  <c:v>95.017830000000004</c:v>
                </c:pt>
                <c:pt idx="5">
                  <c:v>110.00052000000001</c:v>
                </c:pt>
                <c:pt idx="6">
                  <c:v>105.02611</c:v>
                </c:pt>
                <c:pt idx="7">
                  <c:v>144.82907999999998</c:v>
                </c:pt>
                <c:pt idx="8">
                  <c:v>115.07466000000001</c:v>
                </c:pt>
                <c:pt idx="9">
                  <c:v>125.24963000000001</c:v>
                </c:pt>
                <c:pt idx="10">
                  <c:v>169.19026000000002</c:v>
                </c:pt>
                <c:pt idx="11">
                  <c:v>137.36607000000001</c:v>
                </c:pt>
                <c:pt idx="12">
                  <c:v>182.84493000000001</c:v>
                </c:pt>
                <c:pt idx="13">
                  <c:v>166.61605</c:v>
                </c:pt>
                <c:pt idx="14">
                  <c:v>187.15571</c:v>
                </c:pt>
                <c:pt idx="15">
                  <c:v>231.76301000000001</c:v>
                </c:pt>
              </c:numCache>
            </c:numRef>
          </c:val>
        </c:ser>
        <c:ser>
          <c:idx val="2"/>
          <c:order val="2"/>
          <c:tx>
            <c:strRef>
              <c:f>LocationSummary!$B$40</c:f>
              <c:strCache>
                <c:ptCount val="1"/>
                <c:pt idx="0">
                  <c:v>PSZ-AC_2:7_UNITARY_PACKAGE_HEATCOIL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LocationSummary!$C$40:$R$40</c:f>
              <c:numCache>
                <c:formatCode>0.00</c:formatCode>
                <c:ptCount val="16"/>
                <c:pt idx="0">
                  <c:v>87.515050000000002</c:v>
                </c:pt>
                <c:pt idx="1">
                  <c:v>115.53187</c:v>
                </c:pt>
                <c:pt idx="2">
                  <c:v>97.473680000000002</c:v>
                </c:pt>
                <c:pt idx="3">
                  <c:v>124.62912</c:v>
                </c:pt>
                <c:pt idx="4">
                  <c:v>91.01939999999999</c:v>
                </c:pt>
                <c:pt idx="5">
                  <c:v>105.37160000000002</c:v>
                </c:pt>
                <c:pt idx="6">
                  <c:v>100.60652</c:v>
                </c:pt>
                <c:pt idx="7">
                  <c:v>138.73454000000001</c:v>
                </c:pt>
                <c:pt idx="8">
                  <c:v>110.23222</c:v>
                </c:pt>
                <c:pt idx="9">
                  <c:v>119.97901</c:v>
                </c:pt>
                <c:pt idx="10">
                  <c:v>162.07057999999998</c:v>
                </c:pt>
                <c:pt idx="11">
                  <c:v>131.58557999999999</c:v>
                </c:pt>
                <c:pt idx="12">
                  <c:v>175.15064999999998</c:v>
                </c:pt>
                <c:pt idx="13">
                  <c:v>159.60469000000001</c:v>
                </c:pt>
                <c:pt idx="14">
                  <c:v>179.28003000000001</c:v>
                </c:pt>
                <c:pt idx="15">
                  <c:v>222.01022</c:v>
                </c:pt>
              </c:numCache>
            </c:numRef>
          </c:val>
        </c:ser>
        <c:axId val="139318400"/>
        <c:axId val="139331072"/>
      </c:barChart>
      <c:catAx>
        <c:axId val="1393184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1072"/>
        <c:crosses val="autoZero"/>
        <c:auto val="1"/>
        <c:lblAlgn val="ctr"/>
        <c:lblOffset val="100"/>
        <c:tickLblSkip val="1"/>
        <c:tickMarkSkip val="1"/>
      </c:catAx>
      <c:valAx>
        <c:axId val="13933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Cooling Capacity (kW)</a:t>
                </a:r>
              </a:p>
            </c:rich>
          </c:tx>
          <c:layout>
            <c:manualLayout>
              <c:xMode val="edge"/>
              <c:yMode val="edge"/>
              <c:x val="1.1098779134295256E-3"/>
              <c:y val="0.2675367047308319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8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378468368479465"/>
          <c:y val="6.8515497553018084E-2"/>
          <c:w val="0.32741398446170988"/>
          <c:h val="0.10440456769983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29"/>
          <c:y val="1.95758564437194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7644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0.0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39486336"/>
        <c:axId val="139488256"/>
      </c:barChart>
      <c:catAx>
        <c:axId val="1394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8256"/>
        <c:crosses val="autoZero"/>
        <c:auto val="1"/>
        <c:lblAlgn val="ctr"/>
        <c:lblOffset val="100"/>
        <c:tickLblSkip val="1"/>
        <c:tickMarkSkip val="1"/>
      </c:catAx>
      <c:valAx>
        <c:axId val="139488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63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33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zoomScale="114" workbookViewId="0"/>
  </sheetViews>
  <pageMargins left="0.75" right="0.75" top="1" bottom="1" header="0.5" footer="0.5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pri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pri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pri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pri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pri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pri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pri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pri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pri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pri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pri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pri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pri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pri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pri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pri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tabSelected="1" workbookViewId="0">
      <pane ySplit="2" topLeftCell="A12" activePane="bottomLeft" state="frozen"/>
      <selection pane="bottomLeft" activeCell="A2" sqref="A2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878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1</v>
      </c>
      <c r="D2" s="27" t="s">
        <v>151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7</v>
      </c>
    </row>
    <row r="4" spans="1:18">
      <c r="B4" s="23" t="s">
        <v>8</v>
      </c>
      <c r="C4" s="1" t="s">
        <v>219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25</v>
      </c>
      <c r="C5" s="1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27</v>
      </c>
      <c r="C6" s="1" t="s">
        <v>160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29</v>
      </c>
    </row>
    <row r="8" spans="1:18" ht="76.5">
      <c r="B8" s="23" t="s">
        <v>321</v>
      </c>
      <c r="C8" s="54">
        <v>6871</v>
      </c>
      <c r="D8" s="1" t="s">
        <v>190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30</v>
      </c>
      <c r="C9" s="1" t="s">
        <v>161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31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32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51" t="s">
        <v>322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52" t="s">
        <v>323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52" t="s">
        <v>324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52" t="s">
        <v>325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52" t="s">
        <v>289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34</v>
      </c>
      <c r="C18" s="1" t="s">
        <v>220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35</v>
      </c>
      <c r="C19" s="1" t="s">
        <v>36</v>
      </c>
      <c r="D19" s="7"/>
    </row>
    <row r="20" spans="1:18">
      <c r="B20" s="23" t="s">
        <v>37</v>
      </c>
      <c r="C20" s="11">
        <v>0</v>
      </c>
      <c r="D20" s="12"/>
    </row>
    <row r="21" spans="1:18">
      <c r="B21" s="23" t="s">
        <v>38</v>
      </c>
      <c r="C21" s="1" t="s">
        <v>162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326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23" t="s">
        <v>150</v>
      </c>
      <c r="C23" s="1" t="s">
        <v>163</v>
      </c>
      <c r="D23" s="7" t="s">
        <v>153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40</v>
      </c>
    </row>
    <row r="26" spans="1:18">
      <c r="B26" s="23" t="s">
        <v>41</v>
      </c>
      <c r="C26" s="1" t="s">
        <v>159</v>
      </c>
      <c r="D26" s="7" t="s">
        <v>153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327</v>
      </c>
      <c r="C27" s="54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328</v>
      </c>
      <c r="C28" s="54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42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43</v>
      </c>
    </row>
    <row r="31" spans="1:18">
      <c r="B31" s="23" t="s">
        <v>41</v>
      </c>
      <c r="C31" s="1" t="s">
        <v>44</v>
      </c>
      <c r="D31" s="7" t="s">
        <v>153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327</v>
      </c>
      <c r="C32" s="54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53"/>
      <c r="B33" s="23" t="s">
        <v>328</v>
      </c>
      <c r="C33" s="54">
        <v>6871</v>
      </c>
      <c r="D33" s="7"/>
    </row>
    <row r="34" spans="1:18">
      <c r="A34" s="53"/>
      <c r="B34" s="23" t="s">
        <v>45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53"/>
      <c r="B35" s="22" t="s">
        <v>329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76.5">
      <c r="A36" s="53"/>
      <c r="B36" s="23" t="s">
        <v>322</v>
      </c>
      <c r="C36" s="1">
        <v>324.79000000000002</v>
      </c>
      <c r="D36" s="1" t="s">
        <v>190</v>
      </c>
    </row>
    <row r="37" spans="1:18">
      <c r="A37" s="53"/>
      <c r="B37" s="23" t="s">
        <v>323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53"/>
      <c r="B38" s="23" t="s">
        <v>324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53"/>
      <c r="B39" s="23" t="s">
        <v>325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53"/>
      <c r="B40" s="23" t="s">
        <v>330</v>
      </c>
      <c r="C40" s="1">
        <f>SUM(C36:C39)</f>
        <v>879.18000000000006</v>
      </c>
    </row>
    <row r="41" spans="1:18" ht="14.25">
      <c r="A41" s="53"/>
      <c r="B41" s="23" t="s">
        <v>331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53"/>
      <c r="B42" s="22" t="s">
        <v>49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53"/>
      <c r="B43" s="23" t="s">
        <v>332</v>
      </c>
      <c r="C43" s="1">
        <v>13.38</v>
      </c>
      <c r="D43" s="7"/>
    </row>
    <row r="44" spans="1:18" ht="14.25">
      <c r="A44" s="53"/>
      <c r="B44" s="23" t="s">
        <v>331</v>
      </c>
      <c r="C44" s="1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53"/>
      <c r="B45" s="22" t="s">
        <v>50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53"/>
      <c r="B46" s="23" t="s">
        <v>51</v>
      </c>
      <c r="C46" s="1" t="s">
        <v>52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53"/>
      <c r="B47" s="23" t="s">
        <v>53</v>
      </c>
      <c r="C47" s="31" t="s">
        <v>338</v>
      </c>
      <c r="D47" s="7"/>
    </row>
    <row r="48" spans="1:18" ht="14.25">
      <c r="A48" s="53"/>
      <c r="B48" s="23" t="s">
        <v>332</v>
      </c>
      <c r="C48" s="54">
        <v>6871</v>
      </c>
      <c r="D48" s="7"/>
    </row>
    <row r="49" spans="1:18">
      <c r="B49" s="22" t="s">
        <v>54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53</v>
      </c>
      <c r="C50" s="1" t="s">
        <v>55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332</v>
      </c>
      <c r="C51" s="54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56</v>
      </c>
    </row>
    <row r="53" spans="1:18">
      <c r="B53" s="23" t="s">
        <v>53</v>
      </c>
      <c r="C53" s="1" t="s">
        <v>337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332</v>
      </c>
      <c r="C54" s="54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333</v>
      </c>
      <c r="C55" s="55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334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57</v>
      </c>
      <c r="C57" s="1">
        <v>0.37</v>
      </c>
      <c r="D57" s="7" t="s">
        <v>153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58</v>
      </c>
      <c r="D58" s="7" t="s">
        <v>153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59</v>
      </c>
      <c r="C59" s="31" t="s">
        <v>246</v>
      </c>
      <c r="D59" s="7" t="s">
        <v>153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60</v>
      </c>
      <c r="C60" s="31" t="s">
        <v>247</v>
      </c>
      <c r="D60" s="7" t="s">
        <v>153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61</v>
      </c>
      <c r="C61" s="31" t="s">
        <v>248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62</v>
      </c>
      <c r="C62" s="31" t="s">
        <v>249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69</v>
      </c>
      <c r="C64" s="1" t="s">
        <v>115</v>
      </c>
      <c r="D64" s="12" t="s">
        <v>154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70</v>
      </c>
      <c r="C65" s="1" t="s">
        <v>116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71</v>
      </c>
      <c r="C66" s="11">
        <v>80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335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336</v>
      </c>
      <c r="C68" s="8">
        <v>589.91999999999996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A1:XFD1048576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/>
  <dimension ref="A1:S293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5560.86</v>
      </c>
      <c r="C2" s="95">
        <v>809.32</v>
      </c>
      <c r="D2" s="95">
        <v>809.32</v>
      </c>
    </row>
    <row r="3" spans="1:7">
      <c r="A3" s="95" t="s">
        <v>372</v>
      </c>
      <c r="B3" s="95">
        <v>5560.86</v>
      </c>
      <c r="C3" s="95">
        <v>809.32</v>
      </c>
      <c r="D3" s="95">
        <v>809.32</v>
      </c>
    </row>
    <row r="4" spans="1:7">
      <c r="A4" s="95" t="s">
        <v>373</v>
      </c>
      <c r="B4" s="95">
        <v>12693.91</v>
      </c>
      <c r="C4" s="95">
        <v>1847.46</v>
      </c>
      <c r="D4" s="95">
        <v>1847.46</v>
      </c>
    </row>
    <row r="5" spans="1:7">
      <c r="A5" s="95" t="s">
        <v>374</v>
      </c>
      <c r="B5" s="95">
        <v>12693.91</v>
      </c>
      <c r="C5" s="95">
        <v>1847.46</v>
      </c>
      <c r="D5" s="95">
        <v>1847.46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1770.29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427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61.69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247.86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1.69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123.77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78.27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3305.77</v>
      </c>
      <c r="C28" s="95">
        <v>2255.1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528</v>
      </c>
      <c r="C146" s="95">
        <v>15.4</v>
      </c>
      <c r="D146" s="95">
        <v>15.4</v>
      </c>
      <c r="E146" s="95">
        <v>6.49</v>
      </c>
      <c r="F146" s="95">
        <v>0.34</v>
      </c>
      <c r="G146" s="95">
        <v>0.34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529</v>
      </c>
      <c r="C147" s="95">
        <v>12.6</v>
      </c>
      <c r="D147" s="95">
        <v>12.6</v>
      </c>
      <c r="E147" s="95">
        <v>6.49</v>
      </c>
      <c r="F147" s="95">
        <v>0.34</v>
      </c>
      <c r="G147" s="95">
        <v>0.34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528</v>
      </c>
      <c r="C148" s="95">
        <v>74.2</v>
      </c>
      <c r="D148" s="95">
        <v>74.2</v>
      </c>
      <c r="E148" s="95">
        <v>6.49</v>
      </c>
      <c r="F148" s="95">
        <v>0.34</v>
      </c>
      <c r="G148" s="95">
        <v>0.34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529</v>
      </c>
      <c r="C149" s="95">
        <v>4.2</v>
      </c>
      <c r="D149" s="95">
        <v>4.2</v>
      </c>
      <c r="E149" s="95">
        <v>6.49</v>
      </c>
      <c r="F149" s="95">
        <v>0.34</v>
      </c>
      <c r="G149" s="95">
        <v>0.34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523</v>
      </c>
      <c r="C150" s="95">
        <v>15.4</v>
      </c>
      <c r="D150" s="95">
        <v>15.4</v>
      </c>
      <c r="E150" s="95">
        <v>6.49</v>
      </c>
      <c r="F150" s="95">
        <v>0.61</v>
      </c>
      <c r="G150" s="95">
        <v>0.61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529</v>
      </c>
      <c r="C151" s="95">
        <v>12.6</v>
      </c>
      <c r="D151" s="95">
        <v>12.6</v>
      </c>
      <c r="E151" s="95">
        <v>6.49</v>
      </c>
      <c r="F151" s="95">
        <v>0.34</v>
      </c>
      <c r="G151" s="95">
        <v>0.34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523</v>
      </c>
      <c r="C152" s="95">
        <v>74.2</v>
      </c>
      <c r="D152" s="95">
        <v>74.2</v>
      </c>
      <c r="E152" s="95">
        <v>6.49</v>
      </c>
      <c r="F152" s="95">
        <v>0.61</v>
      </c>
      <c r="G152" s="95">
        <v>0.61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528</v>
      </c>
      <c r="C153" s="95">
        <v>15.4</v>
      </c>
      <c r="D153" s="95">
        <v>15.4</v>
      </c>
      <c r="E153" s="95">
        <v>6.49</v>
      </c>
      <c r="F153" s="95">
        <v>0.34</v>
      </c>
      <c r="G153" s="95">
        <v>0.34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529</v>
      </c>
      <c r="C154" s="95">
        <v>12.6</v>
      </c>
      <c r="D154" s="95">
        <v>12.6</v>
      </c>
      <c r="E154" s="95">
        <v>6.49</v>
      </c>
      <c r="F154" s="95">
        <v>0.34</v>
      </c>
      <c r="G154" s="95">
        <v>0.34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528</v>
      </c>
      <c r="C155" s="95">
        <v>74.2</v>
      </c>
      <c r="D155" s="95">
        <v>74.2</v>
      </c>
      <c r="E155" s="95">
        <v>6.49</v>
      </c>
      <c r="F155" s="95">
        <v>0.34</v>
      </c>
      <c r="G155" s="95">
        <v>0.34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529</v>
      </c>
      <c r="C156" s="95">
        <v>4.2</v>
      </c>
      <c r="D156" s="95">
        <v>4.2</v>
      </c>
      <c r="E156" s="95">
        <v>6.49</v>
      </c>
      <c r="F156" s="95">
        <v>0.34</v>
      </c>
      <c r="G156" s="95">
        <v>0.34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523</v>
      </c>
      <c r="C157" s="95">
        <v>15.4</v>
      </c>
      <c r="D157" s="95">
        <v>15.4</v>
      </c>
      <c r="E157" s="95">
        <v>6.49</v>
      </c>
      <c r="F157" s="95">
        <v>0.61</v>
      </c>
      <c r="G157" s="95">
        <v>0.61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529</v>
      </c>
      <c r="C158" s="95">
        <v>12.6</v>
      </c>
      <c r="D158" s="95">
        <v>12.6</v>
      </c>
      <c r="E158" s="95">
        <v>6.49</v>
      </c>
      <c r="F158" s="95">
        <v>0.34</v>
      </c>
      <c r="G158" s="95">
        <v>0.34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523</v>
      </c>
      <c r="C159" s="95">
        <v>74.2</v>
      </c>
      <c r="D159" s="95">
        <v>74.2</v>
      </c>
      <c r="E159" s="95">
        <v>6.49</v>
      </c>
      <c r="F159" s="95">
        <v>0.61</v>
      </c>
      <c r="G159" s="95">
        <v>0.61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528</v>
      </c>
      <c r="C160" s="95">
        <v>15.4</v>
      </c>
      <c r="D160" s="95">
        <v>15.4</v>
      </c>
      <c r="E160" s="95">
        <v>6.49</v>
      </c>
      <c r="F160" s="95">
        <v>0.34</v>
      </c>
      <c r="G160" s="95">
        <v>0.34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529</v>
      </c>
      <c r="C161" s="95">
        <v>12.6</v>
      </c>
      <c r="D161" s="95">
        <v>12.6</v>
      </c>
      <c r="E161" s="95">
        <v>6.49</v>
      </c>
      <c r="F161" s="95">
        <v>0.34</v>
      </c>
      <c r="G161" s="95">
        <v>0.34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528</v>
      </c>
      <c r="C162" s="95">
        <v>74.2</v>
      </c>
      <c r="D162" s="95">
        <v>74.2</v>
      </c>
      <c r="E162" s="95">
        <v>6.49</v>
      </c>
      <c r="F162" s="95">
        <v>0.34</v>
      </c>
      <c r="G162" s="95">
        <v>0.34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529</v>
      </c>
      <c r="C163" s="95">
        <v>4.2</v>
      </c>
      <c r="D163" s="95">
        <v>4.2</v>
      </c>
      <c r="E163" s="95">
        <v>6.49</v>
      </c>
      <c r="F163" s="95">
        <v>0.34</v>
      </c>
      <c r="G163" s="95">
        <v>0.34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523</v>
      </c>
      <c r="C164" s="95">
        <v>15.4</v>
      </c>
      <c r="D164" s="95">
        <v>15.4</v>
      </c>
      <c r="E164" s="95">
        <v>6.49</v>
      </c>
      <c r="F164" s="95">
        <v>0.61</v>
      </c>
      <c r="G164" s="95">
        <v>0.61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529</v>
      </c>
      <c r="C165" s="95">
        <v>12.6</v>
      </c>
      <c r="D165" s="95">
        <v>12.6</v>
      </c>
      <c r="E165" s="95">
        <v>6.49</v>
      </c>
      <c r="F165" s="95">
        <v>0.34</v>
      </c>
      <c r="G165" s="95">
        <v>0.34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523</v>
      </c>
      <c r="C166" s="95">
        <v>49</v>
      </c>
      <c r="D166" s="95">
        <v>49</v>
      </c>
      <c r="E166" s="95">
        <v>6.49</v>
      </c>
      <c r="F166" s="95">
        <v>0.61</v>
      </c>
      <c r="G166" s="95">
        <v>0.61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523</v>
      </c>
      <c r="C167" s="95">
        <v>25.2</v>
      </c>
      <c r="D167" s="95">
        <v>25.2</v>
      </c>
      <c r="E167" s="95">
        <v>6.49</v>
      </c>
      <c r="F167" s="95">
        <v>0.61</v>
      </c>
      <c r="G167" s="95">
        <v>0.61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529</v>
      </c>
      <c r="C168" s="95">
        <v>12.6</v>
      </c>
      <c r="D168" s="95">
        <v>12.6</v>
      </c>
      <c r="E168" s="95">
        <v>6.49</v>
      </c>
      <c r="F168" s="95">
        <v>0.34</v>
      </c>
      <c r="G168" s="95">
        <v>0.34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528</v>
      </c>
      <c r="C169" s="95">
        <v>26.6</v>
      </c>
      <c r="D169" s="95">
        <v>26.6</v>
      </c>
      <c r="E169" s="95">
        <v>6.49</v>
      </c>
      <c r="F169" s="95">
        <v>0.34</v>
      </c>
      <c r="G169" s="95">
        <v>0.34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529</v>
      </c>
      <c r="C170" s="95">
        <v>14</v>
      </c>
      <c r="D170" s="95">
        <v>14</v>
      </c>
      <c r="E170" s="95">
        <v>6.49</v>
      </c>
      <c r="F170" s="95">
        <v>0.34</v>
      </c>
      <c r="G170" s="95">
        <v>0.34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528</v>
      </c>
      <c r="C171" s="95">
        <v>29.4</v>
      </c>
      <c r="D171" s="95">
        <v>29.4</v>
      </c>
      <c r="E171" s="95">
        <v>6.49</v>
      </c>
      <c r="F171" s="95">
        <v>0.34</v>
      </c>
      <c r="G171" s="95">
        <v>0.34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530</v>
      </c>
      <c r="C172" s="95">
        <v>29.4</v>
      </c>
      <c r="D172" s="95">
        <v>29.4</v>
      </c>
      <c r="E172" s="95">
        <v>6.49</v>
      </c>
      <c r="F172" s="95">
        <v>0.34</v>
      </c>
      <c r="G172" s="95">
        <v>0.34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530</v>
      </c>
      <c r="C173" s="95">
        <v>23.8</v>
      </c>
      <c r="D173" s="95">
        <v>23.8</v>
      </c>
      <c r="E173" s="95">
        <v>6.49</v>
      </c>
      <c r="F173" s="95">
        <v>0.34</v>
      </c>
      <c r="G173" s="95">
        <v>0.34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531</v>
      </c>
      <c r="C174" s="95">
        <v>1.49</v>
      </c>
      <c r="D174" s="95">
        <v>1.49</v>
      </c>
      <c r="E174" s="95">
        <v>6.53</v>
      </c>
      <c r="F174" s="95">
        <v>0.61</v>
      </c>
      <c r="G174" s="95">
        <v>0.77500000000000002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531</v>
      </c>
      <c r="C175" s="95">
        <v>1.49</v>
      </c>
      <c r="D175" s="95">
        <v>1.49</v>
      </c>
      <c r="E175" s="95">
        <v>6.53</v>
      </c>
      <c r="F175" s="95">
        <v>0.61</v>
      </c>
      <c r="G175" s="95">
        <v>0.77500000000000002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531</v>
      </c>
      <c r="C176" s="95">
        <v>1.49</v>
      </c>
      <c r="D176" s="95">
        <v>1.49</v>
      </c>
      <c r="E176" s="95">
        <v>6.53</v>
      </c>
      <c r="F176" s="95">
        <v>0.61</v>
      </c>
      <c r="G176" s="95">
        <v>0.77500000000000002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531</v>
      </c>
      <c r="C177" s="95">
        <v>1.49</v>
      </c>
      <c r="D177" s="95">
        <v>1.49</v>
      </c>
      <c r="E177" s="95">
        <v>6.53</v>
      </c>
      <c r="F177" s="95">
        <v>0.61</v>
      </c>
      <c r="G177" s="95">
        <v>0.77500000000000002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531</v>
      </c>
      <c r="C178" s="95">
        <v>1.49</v>
      </c>
      <c r="D178" s="95">
        <v>1.49</v>
      </c>
      <c r="E178" s="95">
        <v>6.53</v>
      </c>
      <c r="F178" s="95">
        <v>0.61</v>
      </c>
      <c r="G178" s="95">
        <v>0.77500000000000002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531</v>
      </c>
      <c r="C179" s="95">
        <v>1.49</v>
      </c>
      <c r="D179" s="95">
        <v>1.49</v>
      </c>
      <c r="E179" s="95">
        <v>6.53</v>
      </c>
      <c r="F179" s="95">
        <v>0.61</v>
      </c>
      <c r="G179" s="95">
        <v>0.77500000000000002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531</v>
      </c>
      <c r="C180" s="95">
        <v>1.49</v>
      </c>
      <c r="D180" s="95">
        <v>1.49</v>
      </c>
      <c r="E180" s="95">
        <v>6.53</v>
      </c>
      <c r="F180" s="95">
        <v>0.61</v>
      </c>
      <c r="G180" s="95">
        <v>0.77500000000000002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531</v>
      </c>
      <c r="C181" s="95">
        <v>1.49</v>
      </c>
      <c r="D181" s="95">
        <v>1.49</v>
      </c>
      <c r="E181" s="95">
        <v>6.53</v>
      </c>
      <c r="F181" s="95">
        <v>0.61</v>
      </c>
      <c r="G181" s="95">
        <v>0.77500000000000002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531</v>
      </c>
      <c r="C182" s="95">
        <v>1.49</v>
      </c>
      <c r="D182" s="95">
        <v>1.49</v>
      </c>
      <c r="E182" s="95">
        <v>6.53</v>
      </c>
      <c r="F182" s="95">
        <v>0.61</v>
      </c>
      <c r="G182" s="95">
        <v>0.77500000000000002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530</v>
      </c>
      <c r="C183" s="95">
        <v>11.2</v>
      </c>
      <c r="D183" s="95">
        <v>11.2</v>
      </c>
      <c r="E183" s="95">
        <v>6.49</v>
      </c>
      <c r="F183" s="95">
        <v>0.34</v>
      </c>
      <c r="G183" s="95">
        <v>0.34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530</v>
      </c>
      <c r="C184" s="95">
        <v>21</v>
      </c>
      <c r="D184" s="95">
        <v>21</v>
      </c>
      <c r="E184" s="95">
        <v>6.49</v>
      </c>
      <c r="F184" s="95">
        <v>0.34</v>
      </c>
      <c r="G184" s="95">
        <v>0.34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523</v>
      </c>
      <c r="C185" s="95">
        <v>29.4</v>
      </c>
      <c r="D185" s="95">
        <v>29.4</v>
      </c>
      <c r="E185" s="95">
        <v>6.49</v>
      </c>
      <c r="F185" s="95">
        <v>0.61</v>
      </c>
      <c r="G185" s="95">
        <v>0.61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530</v>
      </c>
      <c r="C186" s="95">
        <v>29.4</v>
      </c>
      <c r="D186" s="95">
        <v>29.4</v>
      </c>
      <c r="E186" s="95">
        <v>6.49</v>
      </c>
      <c r="F186" s="95">
        <v>0.34</v>
      </c>
      <c r="G186" s="95">
        <v>0.34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523</v>
      </c>
      <c r="C187" s="95">
        <v>26.6</v>
      </c>
      <c r="D187" s="95">
        <v>26.6</v>
      </c>
      <c r="E187" s="95">
        <v>6.49</v>
      </c>
      <c r="F187" s="95">
        <v>0.61</v>
      </c>
      <c r="G187" s="95">
        <v>0.61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6.49</v>
      </c>
      <c r="F188" s="95">
        <v>0.442</v>
      </c>
      <c r="G188" s="95">
        <v>0.44500000000000001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6.49</v>
      </c>
      <c r="F189" s="95">
        <v>0.61</v>
      </c>
      <c r="G189" s="95">
        <v>0.61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6.49</v>
      </c>
      <c r="F190" s="95">
        <v>0.34699999999999998</v>
      </c>
      <c r="G190" s="95">
        <v>0.35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1402444.15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327864.06</v>
      </c>
      <c r="D196" s="95">
        <v>261850.36</v>
      </c>
      <c r="E196" s="95">
        <v>66013.7</v>
      </c>
      <c r="F196" s="95">
        <v>0.8</v>
      </c>
      <c r="G196" s="95">
        <v>4.54</v>
      </c>
    </row>
    <row r="197" spans="1:7">
      <c r="A197" s="95" t="s">
        <v>273</v>
      </c>
      <c r="B197" s="95" t="s">
        <v>647</v>
      </c>
      <c r="C197" s="95">
        <v>260928.42</v>
      </c>
      <c r="D197" s="95">
        <v>208391.86</v>
      </c>
      <c r="E197" s="95">
        <v>52536.57</v>
      </c>
      <c r="F197" s="95">
        <v>0.8</v>
      </c>
      <c r="G197" s="95">
        <v>4.5599999999999996</v>
      </c>
    </row>
    <row r="198" spans="1:7">
      <c r="A198" s="95" t="s">
        <v>274</v>
      </c>
      <c r="B198" s="95" t="s">
        <v>647</v>
      </c>
      <c r="C198" s="95">
        <v>265600.11</v>
      </c>
      <c r="D198" s="95">
        <v>212122.93</v>
      </c>
      <c r="E198" s="95">
        <v>53477.19</v>
      </c>
      <c r="F198" s="95">
        <v>0.8</v>
      </c>
      <c r="G198" s="95">
        <v>4.5599999999999996</v>
      </c>
    </row>
    <row r="199" spans="1:7">
      <c r="A199" s="95" t="s">
        <v>275</v>
      </c>
      <c r="B199" s="95" t="s">
        <v>647</v>
      </c>
      <c r="C199" s="95">
        <v>302792.90999999997</v>
      </c>
      <c r="D199" s="95">
        <v>241827.15</v>
      </c>
      <c r="E199" s="95">
        <v>60965.760000000002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67021.53</v>
      </c>
      <c r="D200" s="95">
        <v>53527.1</v>
      </c>
      <c r="E200" s="95">
        <v>13494.43</v>
      </c>
      <c r="F200" s="95">
        <v>0.8</v>
      </c>
      <c r="G200" s="95">
        <v>4.32</v>
      </c>
    </row>
    <row r="201" spans="1:7">
      <c r="A201" s="95" t="s">
        <v>277</v>
      </c>
      <c r="B201" s="95" t="s">
        <v>521</v>
      </c>
      <c r="C201" s="95">
        <v>63784.4</v>
      </c>
      <c r="D201" s="95">
        <v>50941.75</v>
      </c>
      <c r="E201" s="95">
        <v>12842.65</v>
      </c>
      <c r="F201" s="95">
        <v>0.8</v>
      </c>
      <c r="G201" s="95">
        <v>4.3600000000000003</v>
      </c>
    </row>
    <row r="202" spans="1:7">
      <c r="A202" s="95" t="s">
        <v>278</v>
      </c>
      <c r="B202" s="95" t="s">
        <v>521</v>
      </c>
      <c r="C202" s="95">
        <v>92277.07</v>
      </c>
      <c r="D202" s="95">
        <v>73697.570000000007</v>
      </c>
      <c r="E202" s="95">
        <v>18579.5</v>
      </c>
      <c r="F202" s="95">
        <v>0.8</v>
      </c>
      <c r="G202" s="95">
        <v>4.18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47667.53</v>
      </c>
      <c r="D231" s="95">
        <v>0.8</v>
      </c>
    </row>
    <row r="232" spans="1:8">
      <c r="A232" s="95" t="s">
        <v>286</v>
      </c>
      <c r="B232" s="95" t="s">
        <v>618</v>
      </c>
      <c r="C232" s="95">
        <v>105026.11</v>
      </c>
      <c r="D232" s="95">
        <v>0.78</v>
      </c>
    </row>
    <row r="233" spans="1:8">
      <c r="A233" s="95" t="s">
        <v>287</v>
      </c>
      <c r="B233" s="95" t="s">
        <v>618</v>
      </c>
      <c r="C233" s="95">
        <v>100606.52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19.809999999999999</v>
      </c>
      <c r="F239" s="95">
        <v>44955.65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0.61</v>
      </c>
      <c r="D240" s="95">
        <v>1388.3</v>
      </c>
      <c r="E240" s="95">
        <v>15.76</v>
      </c>
      <c r="F240" s="95">
        <v>35968.769999999997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0.61</v>
      </c>
      <c r="D241" s="95">
        <v>1388.3</v>
      </c>
      <c r="E241" s="95">
        <v>16.04</v>
      </c>
      <c r="F241" s="95">
        <v>36612.76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18.29</v>
      </c>
      <c r="F242" s="95">
        <v>41739.760000000002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0.59</v>
      </c>
      <c r="D243" s="95">
        <v>1109.6500000000001</v>
      </c>
      <c r="E243" s="95">
        <v>4.05</v>
      </c>
      <c r="F243" s="95">
        <v>7595.45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3.85</v>
      </c>
      <c r="F244" s="95">
        <v>7349.74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5.57</v>
      </c>
      <c r="F245" s="95">
        <v>10457.629999999999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7792.66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37128.222999999998</v>
      </c>
      <c r="C255" s="95">
        <v>32.536299999999997</v>
      </c>
      <c r="D255" s="95">
        <v>209.75550000000001</v>
      </c>
      <c r="E255" s="95">
        <v>0</v>
      </c>
      <c r="F255" s="95">
        <v>1E-4</v>
      </c>
      <c r="G255" s="96">
        <v>1265180</v>
      </c>
      <c r="H255" s="95">
        <v>13490.096299999999</v>
      </c>
    </row>
    <row r="256" spans="1:8">
      <c r="A256" s="95" t="s">
        <v>656</v>
      </c>
      <c r="B256" s="95">
        <v>30569.557799999999</v>
      </c>
      <c r="C256" s="95">
        <v>26.6465</v>
      </c>
      <c r="D256" s="95">
        <v>198.16839999999999</v>
      </c>
      <c r="E256" s="95">
        <v>0</v>
      </c>
      <c r="F256" s="95">
        <v>1E-4</v>
      </c>
      <c r="G256" s="96">
        <v>1195430</v>
      </c>
      <c r="H256" s="95">
        <v>11184.779399999999</v>
      </c>
    </row>
    <row r="257" spans="1:19">
      <c r="A257" s="95" t="s">
        <v>657</v>
      </c>
      <c r="B257" s="95">
        <v>35676.266900000002</v>
      </c>
      <c r="C257" s="95">
        <v>31.142399999999999</v>
      </c>
      <c r="D257" s="95">
        <v>223.29329999999999</v>
      </c>
      <c r="E257" s="95">
        <v>0</v>
      </c>
      <c r="F257" s="95">
        <v>1E-4</v>
      </c>
      <c r="G257" s="96">
        <v>1346950</v>
      </c>
      <c r="H257" s="95">
        <v>13028.8752</v>
      </c>
    </row>
    <row r="258" spans="1:19">
      <c r="A258" s="95" t="s">
        <v>658</v>
      </c>
      <c r="B258" s="95">
        <v>31646.746200000001</v>
      </c>
      <c r="C258" s="95">
        <v>27.521100000000001</v>
      </c>
      <c r="D258" s="95">
        <v>216.6679</v>
      </c>
      <c r="E258" s="95">
        <v>0</v>
      </c>
      <c r="F258" s="95">
        <v>1E-4</v>
      </c>
      <c r="G258" s="96">
        <v>1307080</v>
      </c>
      <c r="H258" s="95">
        <v>11614.037399999999</v>
      </c>
    </row>
    <row r="259" spans="1:19">
      <c r="A259" s="95" t="s">
        <v>343</v>
      </c>
      <c r="B259" s="95">
        <v>34771.49</v>
      </c>
      <c r="C259" s="95">
        <v>30.160599999999999</v>
      </c>
      <c r="D259" s="95">
        <v>251.98849999999999</v>
      </c>
      <c r="E259" s="95">
        <v>0</v>
      </c>
      <c r="F259" s="95">
        <v>1E-4</v>
      </c>
      <c r="G259" s="96">
        <v>1520220</v>
      </c>
      <c r="H259" s="95">
        <v>12803.2781</v>
      </c>
    </row>
    <row r="260" spans="1:19">
      <c r="A260" s="95" t="s">
        <v>659</v>
      </c>
      <c r="B260" s="95">
        <v>34419.4833</v>
      </c>
      <c r="C260" s="95">
        <v>29.849399999999999</v>
      </c>
      <c r="D260" s="95">
        <v>250.49100000000001</v>
      </c>
      <c r="E260" s="95">
        <v>0</v>
      </c>
      <c r="F260" s="95">
        <v>1E-4</v>
      </c>
      <c r="G260" s="96">
        <v>1511190</v>
      </c>
      <c r="H260" s="95">
        <v>12676.879199999999</v>
      </c>
    </row>
    <row r="261" spans="1:19">
      <c r="A261" s="95" t="s">
        <v>660</v>
      </c>
      <c r="B261" s="95">
        <v>29592.227200000001</v>
      </c>
      <c r="C261" s="95">
        <v>25.8277</v>
      </c>
      <c r="D261" s="95">
        <v>185.90809999999999</v>
      </c>
      <c r="E261" s="95">
        <v>0</v>
      </c>
      <c r="F261" s="95">
        <v>1E-4</v>
      </c>
      <c r="G261" s="96">
        <v>1121440</v>
      </c>
      <c r="H261" s="95">
        <v>10809.118</v>
      </c>
    </row>
    <row r="262" spans="1:19">
      <c r="A262" s="95" t="s">
        <v>661</v>
      </c>
      <c r="B262" s="95">
        <v>33475.398300000001</v>
      </c>
      <c r="C262" s="95">
        <v>29.247299999999999</v>
      </c>
      <c r="D262" s="95">
        <v>204.86060000000001</v>
      </c>
      <c r="E262" s="95">
        <v>0</v>
      </c>
      <c r="F262" s="95">
        <v>1E-4</v>
      </c>
      <c r="G262" s="96">
        <v>1235740</v>
      </c>
      <c r="H262" s="95">
        <v>12210.9133</v>
      </c>
    </row>
    <row r="263" spans="1:19">
      <c r="A263" s="95" t="s">
        <v>662</v>
      </c>
      <c r="B263" s="95">
        <v>33527.871500000001</v>
      </c>
      <c r="C263" s="95">
        <v>29.014500000000002</v>
      </c>
      <c r="D263" s="95">
        <v>255.04400000000001</v>
      </c>
      <c r="E263" s="95">
        <v>0</v>
      </c>
      <c r="F263" s="95">
        <v>1E-4</v>
      </c>
      <c r="G263" s="96">
        <v>1538700</v>
      </c>
      <c r="H263" s="95">
        <v>12382.1819</v>
      </c>
    </row>
    <row r="264" spans="1:19">
      <c r="A264" s="95" t="s">
        <v>663</v>
      </c>
      <c r="B264" s="95">
        <v>34287.4038</v>
      </c>
      <c r="C264" s="95">
        <v>29.7273</v>
      </c>
      <c r="D264" s="95">
        <v>250.8869</v>
      </c>
      <c r="E264" s="95">
        <v>0</v>
      </c>
      <c r="F264" s="95">
        <v>1E-4</v>
      </c>
      <c r="G264" s="96">
        <v>1513580</v>
      </c>
      <c r="H264" s="95">
        <v>12632.374100000001</v>
      </c>
    </row>
    <row r="265" spans="1:19">
      <c r="A265" s="95" t="s">
        <v>664</v>
      </c>
      <c r="B265" s="95">
        <v>34102.637199999997</v>
      </c>
      <c r="C265" s="95">
        <v>29.7197</v>
      </c>
      <c r="D265" s="95">
        <v>222.2251</v>
      </c>
      <c r="E265" s="95">
        <v>0</v>
      </c>
      <c r="F265" s="95">
        <v>1E-4</v>
      </c>
      <c r="G265" s="96">
        <v>1340550</v>
      </c>
      <c r="H265" s="95">
        <v>12480.980100000001</v>
      </c>
    </row>
    <row r="266" spans="1:19">
      <c r="A266" s="95" t="s">
        <v>665</v>
      </c>
      <c r="B266" s="95">
        <v>34804.091999999997</v>
      </c>
      <c r="C266" s="95">
        <v>30.462</v>
      </c>
      <c r="D266" s="95">
        <v>203.36609999999999</v>
      </c>
      <c r="E266" s="95">
        <v>0</v>
      </c>
      <c r="F266" s="95">
        <v>1E-4</v>
      </c>
      <c r="G266" s="96">
        <v>1226680</v>
      </c>
      <c r="H266" s="95">
        <v>12666.2168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404001.39740000002</v>
      </c>
      <c r="C268" s="95">
        <v>351.85480000000001</v>
      </c>
      <c r="D268" s="95">
        <v>2672.6554999999998</v>
      </c>
      <c r="E268" s="95">
        <v>0</v>
      </c>
      <c r="F268" s="95">
        <v>1.4E-3</v>
      </c>
      <c r="G268" s="96">
        <v>16122700</v>
      </c>
      <c r="H268" s="95">
        <v>147979.72990000001</v>
      </c>
    </row>
    <row r="269" spans="1:19">
      <c r="A269" s="95" t="s">
        <v>667</v>
      </c>
      <c r="B269" s="95">
        <v>29592.227200000001</v>
      </c>
      <c r="C269" s="95">
        <v>25.8277</v>
      </c>
      <c r="D269" s="95">
        <v>185.90809999999999</v>
      </c>
      <c r="E269" s="95">
        <v>0</v>
      </c>
      <c r="F269" s="95">
        <v>1E-4</v>
      </c>
      <c r="G269" s="96">
        <v>1121440</v>
      </c>
      <c r="H269" s="95">
        <v>10809.118</v>
      </c>
    </row>
    <row r="270" spans="1:19">
      <c r="A270" s="95" t="s">
        <v>668</v>
      </c>
      <c r="B270" s="95">
        <v>37128.222999999998</v>
      </c>
      <c r="C270" s="95">
        <v>32.536299999999997</v>
      </c>
      <c r="D270" s="95">
        <v>255.04400000000001</v>
      </c>
      <c r="E270" s="95">
        <v>0</v>
      </c>
      <c r="F270" s="95">
        <v>1E-4</v>
      </c>
      <c r="G270" s="96">
        <v>1538700</v>
      </c>
      <c r="H270" s="95">
        <v>13490.096299999999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259409000000</v>
      </c>
      <c r="C273" s="95">
        <v>219301.625</v>
      </c>
      <c r="D273" s="95" t="s">
        <v>764</v>
      </c>
      <c r="E273" s="95">
        <v>80532.755999999994</v>
      </c>
      <c r="F273" s="95">
        <v>75263.476999999999</v>
      </c>
      <c r="G273" s="95">
        <v>17022.573</v>
      </c>
      <c r="H273" s="95">
        <v>0</v>
      </c>
      <c r="I273" s="95">
        <v>43959.040000000001</v>
      </c>
      <c r="J273" s="95">
        <v>0</v>
      </c>
      <c r="K273" s="95">
        <v>33.987000000000002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2489.7930000000001</v>
      </c>
      <c r="R273" s="95">
        <v>0</v>
      </c>
      <c r="S273" s="95">
        <v>0</v>
      </c>
    </row>
    <row r="274" spans="1:19">
      <c r="A274" s="95" t="s">
        <v>656</v>
      </c>
      <c r="B274" s="96">
        <v>245108000000</v>
      </c>
      <c r="C274" s="95">
        <v>282063.435</v>
      </c>
      <c r="D274" s="95" t="s">
        <v>765</v>
      </c>
      <c r="E274" s="95">
        <v>80532.755999999994</v>
      </c>
      <c r="F274" s="95">
        <v>77263.149000000005</v>
      </c>
      <c r="G274" s="95">
        <v>32797.843000000001</v>
      </c>
      <c r="H274" s="95">
        <v>0</v>
      </c>
      <c r="I274" s="95">
        <v>88914.941000000006</v>
      </c>
      <c r="J274" s="95">
        <v>0</v>
      </c>
      <c r="K274" s="95">
        <v>5.8789999999999996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2548.866</v>
      </c>
      <c r="R274" s="95">
        <v>0</v>
      </c>
      <c r="S274" s="95">
        <v>0</v>
      </c>
    </row>
    <row r="275" spans="1:19">
      <c r="A275" s="95" t="s">
        <v>657</v>
      </c>
      <c r="B275" s="96">
        <v>276176000000</v>
      </c>
      <c r="C275" s="95">
        <v>257932.894</v>
      </c>
      <c r="D275" s="95" t="s">
        <v>766</v>
      </c>
      <c r="E275" s="95">
        <v>80532.755999999994</v>
      </c>
      <c r="F275" s="95">
        <v>81262.494999999995</v>
      </c>
      <c r="G275" s="95">
        <v>22328.67</v>
      </c>
      <c r="H275" s="95">
        <v>0</v>
      </c>
      <c r="I275" s="95">
        <v>71282.509000000005</v>
      </c>
      <c r="J275" s="95">
        <v>0</v>
      </c>
      <c r="K275" s="95">
        <v>28.347999999999999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2498.1179999999999</v>
      </c>
      <c r="R275" s="95">
        <v>0</v>
      </c>
      <c r="S275" s="95">
        <v>0</v>
      </c>
    </row>
    <row r="276" spans="1:19">
      <c r="A276" s="95" t="s">
        <v>658</v>
      </c>
      <c r="B276" s="96">
        <v>268000000000</v>
      </c>
      <c r="C276" s="95">
        <v>280554.10200000001</v>
      </c>
      <c r="D276" s="95" t="s">
        <v>767</v>
      </c>
      <c r="E276" s="95">
        <v>80532.755999999994</v>
      </c>
      <c r="F276" s="95">
        <v>81262.494999999995</v>
      </c>
      <c r="G276" s="95">
        <v>29380.917000000001</v>
      </c>
      <c r="H276" s="95">
        <v>0</v>
      </c>
      <c r="I276" s="95">
        <v>86857.846000000005</v>
      </c>
      <c r="J276" s="95">
        <v>0</v>
      </c>
      <c r="K276" s="95">
        <v>18.408999999999999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2501.6790000000001</v>
      </c>
      <c r="R276" s="95">
        <v>0</v>
      </c>
      <c r="S276" s="95">
        <v>0</v>
      </c>
    </row>
    <row r="277" spans="1:19">
      <c r="A277" s="95" t="s">
        <v>343</v>
      </c>
      <c r="B277" s="96">
        <v>311702000000</v>
      </c>
      <c r="C277" s="95">
        <v>298834.84100000001</v>
      </c>
      <c r="D277" s="95" t="s">
        <v>768</v>
      </c>
      <c r="E277" s="95">
        <v>80532.755999999994</v>
      </c>
      <c r="F277" s="95">
        <v>81262.494999999995</v>
      </c>
      <c r="G277" s="95">
        <v>27422.649000000001</v>
      </c>
      <c r="H277" s="95">
        <v>0</v>
      </c>
      <c r="I277" s="95">
        <v>107079.382</v>
      </c>
      <c r="J277" s="95">
        <v>0</v>
      </c>
      <c r="K277" s="95">
        <v>13.731999999999999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2523.8270000000002</v>
      </c>
      <c r="R277" s="95">
        <v>0</v>
      </c>
      <c r="S277" s="95">
        <v>0</v>
      </c>
    </row>
    <row r="278" spans="1:19">
      <c r="A278" s="95" t="s">
        <v>659</v>
      </c>
      <c r="B278" s="96">
        <v>309850000000</v>
      </c>
      <c r="C278" s="95">
        <v>292924.951</v>
      </c>
      <c r="D278" s="95" t="s">
        <v>769</v>
      </c>
      <c r="E278" s="95">
        <v>80532.755999999994</v>
      </c>
      <c r="F278" s="95">
        <v>81262.494999999995</v>
      </c>
      <c r="G278" s="95">
        <v>20999.894</v>
      </c>
      <c r="H278" s="95">
        <v>0</v>
      </c>
      <c r="I278" s="95">
        <v>106327.83</v>
      </c>
      <c r="J278" s="95">
        <v>0</v>
      </c>
      <c r="K278" s="95">
        <v>41.57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3760.4070000000002</v>
      </c>
      <c r="R278" s="95">
        <v>0</v>
      </c>
      <c r="S278" s="95">
        <v>0</v>
      </c>
    </row>
    <row r="279" spans="1:19">
      <c r="A279" s="95" t="s">
        <v>660</v>
      </c>
      <c r="B279" s="96">
        <v>229937000000</v>
      </c>
      <c r="C279" s="95">
        <v>230701.883</v>
      </c>
      <c r="D279" s="95" t="s">
        <v>734</v>
      </c>
      <c r="E279" s="95">
        <v>44740.42</v>
      </c>
      <c r="F279" s="95">
        <v>47274.637999999999</v>
      </c>
      <c r="G279" s="95">
        <v>19969.057000000001</v>
      </c>
      <c r="H279" s="95">
        <v>0</v>
      </c>
      <c r="I279" s="95">
        <v>116267.156</v>
      </c>
      <c r="J279" s="95">
        <v>0</v>
      </c>
      <c r="K279" s="95">
        <v>18.100999999999999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2432.511</v>
      </c>
      <c r="R279" s="95">
        <v>0</v>
      </c>
      <c r="S279" s="95">
        <v>0</v>
      </c>
    </row>
    <row r="280" spans="1:19">
      <c r="A280" s="95" t="s">
        <v>661</v>
      </c>
      <c r="B280" s="96">
        <v>253373000000</v>
      </c>
      <c r="C280" s="95">
        <v>226306.079</v>
      </c>
      <c r="D280" s="95" t="s">
        <v>770</v>
      </c>
      <c r="E280" s="95">
        <v>44740.42</v>
      </c>
      <c r="F280" s="95">
        <v>47274.637999999999</v>
      </c>
      <c r="G280" s="95">
        <v>18626.03</v>
      </c>
      <c r="H280" s="95">
        <v>0</v>
      </c>
      <c r="I280" s="95">
        <v>113300.799</v>
      </c>
      <c r="J280" s="95">
        <v>0</v>
      </c>
      <c r="K280" s="95">
        <v>56.841000000000001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2307.3510000000001</v>
      </c>
      <c r="R280" s="95">
        <v>0</v>
      </c>
      <c r="S280" s="95">
        <v>0</v>
      </c>
    </row>
    <row r="281" spans="1:19">
      <c r="A281" s="95" t="s">
        <v>662</v>
      </c>
      <c r="B281" s="96">
        <v>315492000000</v>
      </c>
      <c r="C281" s="95">
        <v>326231.61599999998</v>
      </c>
      <c r="D281" s="95" t="s">
        <v>771</v>
      </c>
      <c r="E281" s="95">
        <v>80532.755999999994</v>
      </c>
      <c r="F281" s="95">
        <v>75197.922999999995</v>
      </c>
      <c r="G281" s="95">
        <v>24745.085999999999</v>
      </c>
      <c r="H281" s="95">
        <v>0</v>
      </c>
      <c r="I281" s="95">
        <v>143347.09700000001</v>
      </c>
      <c r="J281" s="95">
        <v>0</v>
      </c>
      <c r="K281" s="95">
        <v>4.0000000000000001E-3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2408.75</v>
      </c>
      <c r="R281" s="95">
        <v>0</v>
      </c>
      <c r="S281" s="95">
        <v>0</v>
      </c>
    </row>
    <row r="282" spans="1:19">
      <c r="A282" s="95" t="s">
        <v>663</v>
      </c>
      <c r="B282" s="96">
        <v>310341000000</v>
      </c>
      <c r="C282" s="95">
        <v>290883.90899999999</v>
      </c>
      <c r="D282" s="95" t="s">
        <v>772</v>
      </c>
      <c r="E282" s="95">
        <v>80532.755999999994</v>
      </c>
      <c r="F282" s="95">
        <v>80410.297999999995</v>
      </c>
      <c r="G282" s="95">
        <v>28640.649000000001</v>
      </c>
      <c r="H282" s="95">
        <v>0</v>
      </c>
      <c r="I282" s="95">
        <v>98768.096999999994</v>
      </c>
      <c r="J282" s="95">
        <v>0</v>
      </c>
      <c r="K282" s="95">
        <v>13.807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2518.3029999999999</v>
      </c>
      <c r="R282" s="95">
        <v>0</v>
      </c>
      <c r="S282" s="95">
        <v>0</v>
      </c>
    </row>
    <row r="283" spans="1:19">
      <c r="A283" s="95" t="s">
        <v>664</v>
      </c>
      <c r="B283" s="96">
        <v>274864000000</v>
      </c>
      <c r="C283" s="95">
        <v>252024.538</v>
      </c>
      <c r="D283" s="95" t="s">
        <v>773</v>
      </c>
      <c r="E283" s="95">
        <v>80532.755999999994</v>
      </c>
      <c r="F283" s="95">
        <v>80410.297999999995</v>
      </c>
      <c r="G283" s="95">
        <v>21305.454000000002</v>
      </c>
      <c r="H283" s="95">
        <v>0</v>
      </c>
      <c r="I283" s="95">
        <v>67224.788</v>
      </c>
      <c r="J283" s="95">
        <v>0</v>
      </c>
      <c r="K283" s="95">
        <v>59.622999999999998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2491.62</v>
      </c>
      <c r="R283" s="95">
        <v>0</v>
      </c>
      <c r="S283" s="95">
        <v>0</v>
      </c>
    </row>
    <row r="284" spans="1:19">
      <c r="A284" s="95" t="s">
        <v>665</v>
      </c>
      <c r="B284" s="96">
        <v>251515000000</v>
      </c>
      <c r="C284" s="95">
        <v>222716.95300000001</v>
      </c>
      <c r="D284" s="95" t="s">
        <v>774</v>
      </c>
      <c r="E284" s="95">
        <v>80532.755999999994</v>
      </c>
      <c r="F284" s="95">
        <v>76410.952999999994</v>
      </c>
      <c r="G284" s="95">
        <v>18534.800999999999</v>
      </c>
      <c r="H284" s="95">
        <v>0</v>
      </c>
      <c r="I284" s="95">
        <v>44684.567000000003</v>
      </c>
      <c r="J284" s="95">
        <v>0</v>
      </c>
      <c r="K284" s="95">
        <v>31.658000000000001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2522.2179999999998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3305770000000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229937000000</v>
      </c>
      <c r="C287" s="95">
        <v>219301.625</v>
      </c>
      <c r="D287" s="95"/>
      <c r="E287" s="95">
        <v>44740.42</v>
      </c>
      <c r="F287" s="95">
        <v>47274.637999999999</v>
      </c>
      <c r="G287" s="95">
        <v>17022.573</v>
      </c>
      <c r="H287" s="95">
        <v>0</v>
      </c>
      <c r="I287" s="95">
        <v>43959.040000000001</v>
      </c>
      <c r="J287" s="95">
        <v>0</v>
      </c>
      <c r="K287" s="95">
        <v>4.0000000000000001E-3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2307.3510000000001</v>
      </c>
      <c r="R287" s="95">
        <v>0</v>
      </c>
      <c r="S287" s="95">
        <v>0</v>
      </c>
    </row>
    <row r="288" spans="1:19">
      <c r="A288" s="95" t="s">
        <v>668</v>
      </c>
      <c r="B288" s="96">
        <v>315492000000</v>
      </c>
      <c r="C288" s="95">
        <v>326231.61599999998</v>
      </c>
      <c r="D288" s="95"/>
      <c r="E288" s="95">
        <v>80532.755999999994</v>
      </c>
      <c r="F288" s="95">
        <v>81262.494999999995</v>
      </c>
      <c r="G288" s="95">
        <v>32797.843000000001</v>
      </c>
      <c r="H288" s="95">
        <v>0</v>
      </c>
      <c r="I288" s="95">
        <v>143347.09700000001</v>
      </c>
      <c r="J288" s="95">
        <v>0</v>
      </c>
      <c r="K288" s="95">
        <v>59.622999999999998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3760.4070000000002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137396.67000000001</v>
      </c>
      <c r="C291" s="95">
        <v>19091.93</v>
      </c>
      <c r="D291" s="95">
        <v>0</v>
      </c>
      <c r="E291" s="95">
        <v>156488.6</v>
      </c>
    </row>
    <row r="292" spans="1:5">
      <c r="A292" s="95" t="s">
        <v>702</v>
      </c>
      <c r="B292" s="95">
        <v>20</v>
      </c>
      <c r="C292" s="95">
        <v>2.78</v>
      </c>
      <c r="D292" s="95">
        <v>0</v>
      </c>
      <c r="E292" s="95">
        <v>22.78</v>
      </c>
    </row>
    <row r="293" spans="1:5">
      <c r="A293" s="95" t="s">
        <v>703</v>
      </c>
      <c r="B293" s="95">
        <v>20</v>
      </c>
      <c r="C293" s="95">
        <v>2.78</v>
      </c>
      <c r="D293" s="95">
        <v>0</v>
      </c>
      <c r="E293" s="95">
        <v>22.78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9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6076.12</v>
      </c>
      <c r="C2" s="95">
        <v>884.31</v>
      </c>
      <c r="D2" s="95">
        <v>884.31</v>
      </c>
    </row>
    <row r="3" spans="1:7">
      <c r="A3" s="95" t="s">
        <v>372</v>
      </c>
      <c r="B3" s="95">
        <v>6076.12</v>
      </c>
      <c r="C3" s="95">
        <v>884.31</v>
      </c>
      <c r="D3" s="95">
        <v>884.31</v>
      </c>
    </row>
    <row r="4" spans="1:7">
      <c r="A4" s="95" t="s">
        <v>373</v>
      </c>
      <c r="B4" s="95">
        <v>15832.8</v>
      </c>
      <c r="C4" s="95">
        <v>2304.29</v>
      </c>
      <c r="D4" s="95">
        <v>2304.29</v>
      </c>
    </row>
    <row r="5" spans="1:7">
      <c r="A5" s="95" t="s">
        <v>374</v>
      </c>
      <c r="B5" s="95">
        <v>15832.8</v>
      </c>
      <c r="C5" s="95">
        <v>2304.29</v>
      </c>
      <c r="D5" s="95">
        <v>2304.29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1882.78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848.38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223.56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129.53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78.02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3702.77</v>
      </c>
      <c r="C28" s="95">
        <v>2373.34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1409547.19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277376.07</v>
      </c>
      <c r="D196" s="95">
        <v>221527.85</v>
      </c>
      <c r="E196" s="95">
        <v>55848.21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219767.67999999999</v>
      </c>
      <c r="D197" s="95">
        <v>175518.61</v>
      </c>
      <c r="E197" s="95">
        <v>44249.07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223803.2</v>
      </c>
      <c r="D198" s="95">
        <v>178741.6</v>
      </c>
      <c r="E198" s="95">
        <v>45061.599999999999</v>
      </c>
      <c r="F198" s="95">
        <v>0.8</v>
      </c>
      <c r="G198" s="95">
        <v>4.59</v>
      </c>
    </row>
    <row r="199" spans="1:7">
      <c r="A199" s="95" t="s">
        <v>275</v>
      </c>
      <c r="B199" s="95" t="s">
        <v>647</v>
      </c>
      <c r="C199" s="95">
        <v>303197.39</v>
      </c>
      <c r="D199" s="95">
        <v>242150.19</v>
      </c>
      <c r="E199" s="95">
        <v>61047.199999999997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69992.38</v>
      </c>
      <c r="D200" s="95">
        <v>52658.16</v>
      </c>
      <c r="E200" s="95">
        <v>17334.22</v>
      </c>
      <c r="F200" s="95">
        <v>0.75</v>
      </c>
      <c r="G200" s="95">
        <v>4.05</v>
      </c>
    </row>
    <row r="201" spans="1:7">
      <c r="A201" s="95" t="s">
        <v>277</v>
      </c>
      <c r="B201" s="95" t="s">
        <v>521</v>
      </c>
      <c r="C201" s="95">
        <v>88714.08</v>
      </c>
      <c r="D201" s="95">
        <v>59978.1</v>
      </c>
      <c r="E201" s="95">
        <v>28735.98</v>
      </c>
      <c r="F201" s="95">
        <v>0.68</v>
      </c>
      <c r="G201" s="95">
        <v>3.52</v>
      </c>
    </row>
    <row r="202" spans="1:7">
      <c r="A202" s="95" t="s">
        <v>278</v>
      </c>
      <c r="B202" s="95" t="s">
        <v>521</v>
      </c>
      <c r="C202" s="95">
        <v>96782.21</v>
      </c>
      <c r="D202" s="95">
        <v>65432.83</v>
      </c>
      <c r="E202" s="95">
        <v>31349.38</v>
      </c>
      <c r="F202" s="95">
        <v>0.68</v>
      </c>
      <c r="G202" s="95">
        <v>3.53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65732.639999999999</v>
      </c>
      <c r="D231" s="95">
        <v>0.8</v>
      </c>
    </row>
    <row r="232" spans="1:8">
      <c r="A232" s="95" t="s">
        <v>286</v>
      </c>
      <c r="B232" s="95" t="s">
        <v>618</v>
      </c>
      <c r="C232" s="95">
        <v>144829.07999999999</v>
      </c>
      <c r="D232" s="95">
        <v>0.78</v>
      </c>
    </row>
    <row r="233" spans="1:8">
      <c r="A233" s="95" t="s">
        <v>287</v>
      </c>
      <c r="B233" s="95" t="s">
        <v>618</v>
      </c>
      <c r="C233" s="95">
        <v>138734.54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16.760000000000002</v>
      </c>
      <c r="F239" s="95">
        <v>38236.06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13.28</v>
      </c>
      <c r="F240" s="95">
        <v>30490.25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13.52</v>
      </c>
      <c r="F241" s="95">
        <v>31050.13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18.32</v>
      </c>
      <c r="F242" s="95">
        <v>41795.51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3.7</v>
      </c>
      <c r="F243" s="95">
        <v>7049.11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3.57</v>
      </c>
      <c r="F244" s="95">
        <v>6814.33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0.57999999999999996</v>
      </c>
      <c r="D245" s="95">
        <v>1109.6500000000001</v>
      </c>
      <c r="E245" s="95">
        <v>3.9</v>
      </c>
      <c r="F245" s="95">
        <v>7434.06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7832.13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75313.606299999999</v>
      </c>
      <c r="C255" s="95">
        <v>119.1504</v>
      </c>
      <c r="D255" s="95">
        <v>280.74709999999999</v>
      </c>
      <c r="E255" s="95">
        <v>0</v>
      </c>
      <c r="F255" s="95">
        <v>1.1999999999999999E-3</v>
      </c>
      <c r="G255" s="95">
        <v>17451.927299999999</v>
      </c>
      <c r="H255" s="95">
        <v>30710.102800000001</v>
      </c>
    </row>
    <row r="256" spans="1:8">
      <c r="A256" s="95" t="s">
        <v>656</v>
      </c>
      <c r="B256" s="95">
        <v>61234.052499999998</v>
      </c>
      <c r="C256" s="95">
        <v>101.0397</v>
      </c>
      <c r="D256" s="95">
        <v>251.2543</v>
      </c>
      <c r="E256" s="95">
        <v>0</v>
      </c>
      <c r="F256" s="95">
        <v>1.1000000000000001E-3</v>
      </c>
      <c r="G256" s="95">
        <v>15620.559300000001</v>
      </c>
      <c r="H256" s="95">
        <v>25349.723699999999</v>
      </c>
    </row>
    <row r="257" spans="1:19">
      <c r="A257" s="95" t="s">
        <v>657</v>
      </c>
      <c r="B257" s="95">
        <v>62680.4899</v>
      </c>
      <c r="C257" s="95">
        <v>111.289</v>
      </c>
      <c r="D257" s="95">
        <v>300.60320000000002</v>
      </c>
      <c r="E257" s="95">
        <v>0</v>
      </c>
      <c r="F257" s="95">
        <v>1.1999999999999999E-3</v>
      </c>
      <c r="G257" s="95">
        <v>18691.981400000001</v>
      </c>
      <c r="H257" s="95">
        <v>26667.4545</v>
      </c>
    </row>
    <row r="258" spans="1:19">
      <c r="A258" s="95" t="s">
        <v>658</v>
      </c>
      <c r="B258" s="95">
        <v>55562.519500000002</v>
      </c>
      <c r="C258" s="95">
        <v>103.4555</v>
      </c>
      <c r="D258" s="95">
        <v>292.9948</v>
      </c>
      <c r="E258" s="95">
        <v>0</v>
      </c>
      <c r="F258" s="95">
        <v>1.1999999999999999E-3</v>
      </c>
      <c r="G258" s="95">
        <v>18220.651000000002</v>
      </c>
      <c r="H258" s="95">
        <v>24078.412700000001</v>
      </c>
    </row>
    <row r="259" spans="1:19">
      <c r="A259" s="95" t="s">
        <v>343</v>
      </c>
      <c r="B259" s="95">
        <v>62569.422100000003</v>
      </c>
      <c r="C259" s="95">
        <v>119.779</v>
      </c>
      <c r="D259" s="95">
        <v>348.0376</v>
      </c>
      <c r="E259" s="95">
        <v>0</v>
      </c>
      <c r="F259" s="95">
        <v>1.4E-3</v>
      </c>
      <c r="G259" s="95">
        <v>21644.728599999999</v>
      </c>
      <c r="H259" s="95">
        <v>27414.5344</v>
      </c>
    </row>
    <row r="260" spans="1:19">
      <c r="A260" s="95" t="s">
        <v>659</v>
      </c>
      <c r="B260" s="95">
        <v>68282.646599999993</v>
      </c>
      <c r="C260" s="95">
        <v>133.80680000000001</v>
      </c>
      <c r="D260" s="95">
        <v>396.88240000000002</v>
      </c>
      <c r="E260" s="95">
        <v>0</v>
      </c>
      <c r="F260" s="95">
        <v>1.6000000000000001E-3</v>
      </c>
      <c r="G260" s="95">
        <v>24683.407599999999</v>
      </c>
      <c r="H260" s="95">
        <v>30200.363700000002</v>
      </c>
    </row>
    <row r="261" spans="1:19">
      <c r="A261" s="95" t="s">
        <v>660</v>
      </c>
      <c r="B261" s="95">
        <v>54538.9133</v>
      </c>
      <c r="C261" s="95">
        <v>106.0629</v>
      </c>
      <c r="D261" s="95">
        <v>312.51780000000002</v>
      </c>
      <c r="E261" s="95">
        <v>0</v>
      </c>
      <c r="F261" s="95">
        <v>1.2999999999999999E-3</v>
      </c>
      <c r="G261" s="95">
        <v>19436.250899999999</v>
      </c>
      <c r="H261" s="95">
        <v>24047.5121</v>
      </c>
    </row>
    <row r="262" spans="1:19">
      <c r="A262" s="95" t="s">
        <v>661</v>
      </c>
      <c r="B262" s="95">
        <v>58792.255100000002</v>
      </c>
      <c r="C262" s="95">
        <v>114.0399</v>
      </c>
      <c r="D262" s="95">
        <v>335.26339999999999</v>
      </c>
      <c r="E262" s="95">
        <v>0</v>
      </c>
      <c r="F262" s="95">
        <v>1.4E-3</v>
      </c>
      <c r="G262" s="95">
        <v>20850.767599999999</v>
      </c>
      <c r="H262" s="95">
        <v>25895.973000000002</v>
      </c>
    </row>
    <row r="263" spans="1:19">
      <c r="A263" s="95" t="s">
        <v>662</v>
      </c>
      <c r="B263" s="95">
        <v>60552.458899999998</v>
      </c>
      <c r="C263" s="95">
        <v>117.6814</v>
      </c>
      <c r="D263" s="95">
        <v>346.55540000000002</v>
      </c>
      <c r="E263" s="95">
        <v>0</v>
      </c>
      <c r="F263" s="95">
        <v>1.4E-3</v>
      </c>
      <c r="G263" s="95">
        <v>21553.111700000001</v>
      </c>
      <c r="H263" s="95">
        <v>26692.055499999999</v>
      </c>
    </row>
    <row r="264" spans="1:19">
      <c r="A264" s="95" t="s">
        <v>663</v>
      </c>
      <c r="B264" s="95">
        <v>60515.781000000003</v>
      </c>
      <c r="C264" s="95">
        <v>113.979</v>
      </c>
      <c r="D264" s="95">
        <v>326.29649999999998</v>
      </c>
      <c r="E264" s="95">
        <v>0</v>
      </c>
      <c r="F264" s="95">
        <v>1.2999999999999999E-3</v>
      </c>
      <c r="G264" s="95">
        <v>20292.041300000001</v>
      </c>
      <c r="H264" s="95">
        <v>26343.876700000001</v>
      </c>
    </row>
    <row r="265" spans="1:19">
      <c r="A265" s="95" t="s">
        <v>664</v>
      </c>
      <c r="B265" s="95">
        <v>60129.635900000001</v>
      </c>
      <c r="C265" s="95">
        <v>107.8369</v>
      </c>
      <c r="D265" s="95">
        <v>294.31619999999998</v>
      </c>
      <c r="E265" s="95">
        <v>0</v>
      </c>
      <c r="F265" s="95">
        <v>1.1999999999999999E-3</v>
      </c>
      <c r="G265" s="95">
        <v>18301.440999999999</v>
      </c>
      <c r="H265" s="95">
        <v>25680.663700000001</v>
      </c>
    </row>
    <row r="266" spans="1:19">
      <c r="A266" s="95" t="s">
        <v>665</v>
      </c>
      <c r="B266" s="95">
        <v>65915.434099999999</v>
      </c>
      <c r="C266" s="95">
        <v>108.6403</v>
      </c>
      <c r="D266" s="95">
        <v>269.7783</v>
      </c>
      <c r="E266" s="95">
        <v>0</v>
      </c>
      <c r="F266" s="95">
        <v>1.1000000000000001E-3</v>
      </c>
      <c r="G266" s="95">
        <v>16772.147099999998</v>
      </c>
      <c r="H266" s="95">
        <v>27276.3894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746087.21510000003</v>
      </c>
      <c r="C268" s="95">
        <v>1356.7608</v>
      </c>
      <c r="D268" s="95">
        <v>3755.2467999999999</v>
      </c>
      <c r="E268" s="95">
        <v>0</v>
      </c>
      <c r="F268" s="95">
        <v>1.54E-2</v>
      </c>
      <c r="G268" s="95">
        <v>233519.01490000001</v>
      </c>
      <c r="H268" s="95">
        <v>320357.06199999998</v>
      </c>
    </row>
    <row r="269" spans="1:19">
      <c r="A269" s="95" t="s">
        <v>667</v>
      </c>
      <c r="B269" s="95">
        <v>54538.9133</v>
      </c>
      <c r="C269" s="95">
        <v>101.0397</v>
      </c>
      <c r="D269" s="95">
        <v>251.2543</v>
      </c>
      <c r="E269" s="95">
        <v>0</v>
      </c>
      <c r="F269" s="95">
        <v>1.1000000000000001E-3</v>
      </c>
      <c r="G269" s="95">
        <v>15620.559300000001</v>
      </c>
      <c r="H269" s="95">
        <v>24047.5121</v>
      </c>
    </row>
    <row r="270" spans="1:19">
      <c r="A270" s="95" t="s">
        <v>668</v>
      </c>
      <c r="B270" s="95">
        <v>75313.606299999999</v>
      </c>
      <c r="C270" s="95">
        <v>133.80680000000001</v>
      </c>
      <c r="D270" s="95">
        <v>396.88240000000002</v>
      </c>
      <c r="E270" s="95">
        <v>0</v>
      </c>
      <c r="F270" s="95">
        <v>1.6000000000000001E-3</v>
      </c>
      <c r="G270" s="95">
        <v>24683.407599999999</v>
      </c>
      <c r="H270" s="95">
        <v>30710.102800000001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276725000000</v>
      </c>
      <c r="C273" s="95">
        <v>249471.26699999999</v>
      </c>
      <c r="D273" s="95" t="s">
        <v>775</v>
      </c>
      <c r="E273" s="95">
        <v>80532.755999999994</v>
      </c>
      <c r="F273" s="95">
        <v>81262.494999999995</v>
      </c>
      <c r="G273" s="95">
        <v>15013.16</v>
      </c>
      <c r="H273" s="95">
        <v>0</v>
      </c>
      <c r="I273" s="95">
        <v>68854.532999999996</v>
      </c>
      <c r="J273" s="95">
        <v>0</v>
      </c>
      <c r="K273" s="95">
        <v>72.122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3736.2020000000002</v>
      </c>
      <c r="R273" s="95">
        <v>0</v>
      </c>
      <c r="S273" s="95">
        <v>0</v>
      </c>
    </row>
    <row r="274" spans="1:19">
      <c r="A274" s="95" t="s">
        <v>656</v>
      </c>
      <c r="B274" s="96">
        <v>247686000000</v>
      </c>
      <c r="C274" s="95">
        <v>233297.26</v>
      </c>
      <c r="D274" s="95" t="s">
        <v>776</v>
      </c>
      <c r="E274" s="95">
        <v>80532.755999999994</v>
      </c>
      <c r="F274" s="95">
        <v>81262.494999999995</v>
      </c>
      <c r="G274" s="95">
        <v>14555.04</v>
      </c>
      <c r="H274" s="95">
        <v>0</v>
      </c>
      <c r="I274" s="95">
        <v>54437.432999999997</v>
      </c>
      <c r="J274" s="95">
        <v>0</v>
      </c>
      <c r="K274" s="95">
        <v>59.106000000000002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2450.4299999999998</v>
      </c>
      <c r="R274" s="95">
        <v>0</v>
      </c>
      <c r="S274" s="95">
        <v>0</v>
      </c>
    </row>
    <row r="275" spans="1:19">
      <c r="A275" s="95" t="s">
        <v>657</v>
      </c>
      <c r="B275" s="96">
        <v>296388000000</v>
      </c>
      <c r="C275" s="95">
        <v>286941.886</v>
      </c>
      <c r="D275" s="95" t="s">
        <v>777</v>
      </c>
      <c r="E275" s="95">
        <v>80532.755999999994</v>
      </c>
      <c r="F275" s="95">
        <v>77263.149000000005</v>
      </c>
      <c r="G275" s="95">
        <v>16429.575000000001</v>
      </c>
      <c r="H275" s="95">
        <v>0</v>
      </c>
      <c r="I275" s="95">
        <v>110196.565</v>
      </c>
      <c r="J275" s="95">
        <v>0</v>
      </c>
      <c r="K275" s="95">
        <v>16.167000000000002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2503.6729999999998</v>
      </c>
      <c r="R275" s="95">
        <v>0</v>
      </c>
      <c r="S275" s="95">
        <v>0</v>
      </c>
    </row>
    <row r="276" spans="1:19">
      <c r="A276" s="95" t="s">
        <v>658</v>
      </c>
      <c r="B276" s="96">
        <v>288914000000</v>
      </c>
      <c r="C276" s="95">
        <v>283382.52899999998</v>
      </c>
      <c r="D276" s="95" t="s">
        <v>778</v>
      </c>
      <c r="E276" s="95">
        <v>80532.755999999994</v>
      </c>
      <c r="F276" s="95">
        <v>81262.494999999995</v>
      </c>
      <c r="G276" s="95">
        <v>16868.671999999999</v>
      </c>
      <c r="H276" s="95">
        <v>0</v>
      </c>
      <c r="I276" s="95">
        <v>102233.16</v>
      </c>
      <c r="J276" s="95">
        <v>0</v>
      </c>
      <c r="K276" s="95">
        <v>17.088000000000001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2468.3589999999999</v>
      </c>
      <c r="R276" s="95">
        <v>0</v>
      </c>
      <c r="S276" s="95">
        <v>0</v>
      </c>
    </row>
    <row r="277" spans="1:19">
      <c r="A277" s="95" t="s">
        <v>343</v>
      </c>
      <c r="B277" s="96">
        <v>343208000000</v>
      </c>
      <c r="C277" s="95">
        <v>330702.87400000001</v>
      </c>
      <c r="D277" s="95" t="s">
        <v>779</v>
      </c>
      <c r="E277" s="95">
        <v>80532.755999999994</v>
      </c>
      <c r="F277" s="95">
        <v>81262.494999999995</v>
      </c>
      <c r="G277" s="95">
        <v>20084.637999999999</v>
      </c>
      <c r="H277" s="95">
        <v>0</v>
      </c>
      <c r="I277" s="95">
        <v>144976.68799999999</v>
      </c>
      <c r="J277" s="95">
        <v>0</v>
      </c>
      <c r="K277" s="95">
        <v>4.8840000000000003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3841.413</v>
      </c>
      <c r="R277" s="95">
        <v>0</v>
      </c>
      <c r="S277" s="95">
        <v>0</v>
      </c>
    </row>
    <row r="278" spans="1:19">
      <c r="A278" s="95" t="s">
        <v>659</v>
      </c>
      <c r="B278" s="96">
        <v>391390000000</v>
      </c>
      <c r="C278" s="95">
        <v>384935.44799999997</v>
      </c>
      <c r="D278" s="95" t="s">
        <v>780</v>
      </c>
      <c r="E278" s="95">
        <v>80532.755999999994</v>
      </c>
      <c r="F278" s="95">
        <v>77263.149000000005</v>
      </c>
      <c r="G278" s="95">
        <v>24996.928</v>
      </c>
      <c r="H278" s="95">
        <v>0</v>
      </c>
      <c r="I278" s="95">
        <v>199571.70699999999</v>
      </c>
      <c r="J278" s="95">
        <v>0</v>
      </c>
      <c r="K278" s="95">
        <v>5.0000000000000001E-3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2570.902</v>
      </c>
      <c r="R278" s="95">
        <v>0</v>
      </c>
      <c r="S278" s="95">
        <v>0</v>
      </c>
    </row>
    <row r="279" spans="1:19">
      <c r="A279" s="95" t="s">
        <v>660</v>
      </c>
      <c r="B279" s="96">
        <v>308189000000</v>
      </c>
      <c r="C279" s="95">
        <v>332514.413</v>
      </c>
      <c r="D279" s="95" t="s">
        <v>781</v>
      </c>
      <c r="E279" s="95">
        <v>44740.42</v>
      </c>
      <c r="F279" s="95">
        <v>47274.637999999999</v>
      </c>
      <c r="G279" s="95">
        <v>25444.347000000002</v>
      </c>
      <c r="H279" s="95">
        <v>0</v>
      </c>
      <c r="I279" s="95">
        <v>212612.60699999999</v>
      </c>
      <c r="J279" s="95">
        <v>0</v>
      </c>
      <c r="K279" s="95">
        <v>2E-3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2442.3989999999999</v>
      </c>
      <c r="R279" s="95">
        <v>0</v>
      </c>
      <c r="S279" s="95">
        <v>0</v>
      </c>
    </row>
    <row r="280" spans="1:19">
      <c r="A280" s="95" t="s">
        <v>661</v>
      </c>
      <c r="B280" s="96">
        <v>330618000000</v>
      </c>
      <c r="C280" s="95">
        <v>328194.364</v>
      </c>
      <c r="D280" s="95" t="s">
        <v>782</v>
      </c>
      <c r="E280" s="95">
        <v>44740.42</v>
      </c>
      <c r="F280" s="95">
        <v>41275.620000000003</v>
      </c>
      <c r="G280" s="95">
        <v>25450.715</v>
      </c>
      <c r="H280" s="95">
        <v>0</v>
      </c>
      <c r="I280" s="95">
        <v>214284.41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2443.1979999999999</v>
      </c>
      <c r="R280" s="95">
        <v>0</v>
      </c>
      <c r="S280" s="95">
        <v>0</v>
      </c>
    </row>
    <row r="281" spans="1:19">
      <c r="A281" s="95" t="s">
        <v>662</v>
      </c>
      <c r="B281" s="96">
        <v>341755000000</v>
      </c>
      <c r="C281" s="95">
        <v>335215.18300000002</v>
      </c>
      <c r="D281" s="95" t="s">
        <v>783</v>
      </c>
      <c r="E281" s="95">
        <v>80532.755999999994</v>
      </c>
      <c r="F281" s="95">
        <v>80410.297999999995</v>
      </c>
      <c r="G281" s="95">
        <v>21225.036</v>
      </c>
      <c r="H281" s="95">
        <v>0</v>
      </c>
      <c r="I281" s="95">
        <v>149200.84400000001</v>
      </c>
      <c r="J281" s="95">
        <v>0</v>
      </c>
      <c r="K281" s="95">
        <v>4.8639999999999999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3841.386</v>
      </c>
      <c r="R281" s="95">
        <v>0</v>
      </c>
      <c r="S281" s="95">
        <v>0</v>
      </c>
    </row>
    <row r="282" spans="1:19">
      <c r="A282" s="95" t="s">
        <v>663</v>
      </c>
      <c r="B282" s="96">
        <v>321759000000</v>
      </c>
      <c r="C282" s="95">
        <v>320788.929</v>
      </c>
      <c r="D282" s="95" t="s">
        <v>784</v>
      </c>
      <c r="E282" s="95">
        <v>80532.755999999994</v>
      </c>
      <c r="F282" s="95">
        <v>80410.297999999995</v>
      </c>
      <c r="G282" s="95">
        <v>19488.011999999999</v>
      </c>
      <c r="H282" s="95">
        <v>0</v>
      </c>
      <c r="I282" s="95">
        <v>136511.48800000001</v>
      </c>
      <c r="J282" s="95">
        <v>0</v>
      </c>
      <c r="K282" s="95">
        <v>4.8979999999999997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3841.4780000000001</v>
      </c>
      <c r="R282" s="95">
        <v>0</v>
      </c>
      <c r="S282" s="95">
        <v>0</v>
      </c>
    </row>
    <row r="283" spans="1:19">
      <c r="A283" s="95" t="s">
        <v>664</v>
      </c>
      <c r="B283" s="96">
        <v>290195000000</v>
      </c>
      <c r="C283" s="95">
        <v>296074.35499999998</v>
      </c>
      <c r="D283" s="95" t="s">
        <v>785</v>
      </c>
      <c r="E283" s="95">
        <v>80532.755999999994</v>
      </c>
      <c r="F283" s="95">
        <v>80410.297999999995</v>
      </c>
      <c r="G283" s="95">
        <v>17426.671999999999</v>
      </c>
      <c r="H283" s="95">
        <v>0</v>
      </c>
      <c r="I283" s="95">
        <v>113937.189</v>
      </c>
      <c r="J283" s="95">
        <v>0</v>
      </c>
      <c r="K283" s="95">
        <v>15.11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3752.33</v>
      </c>
      <c r="R283" s="95">
        <v>0</v>
      </c>
      <c r="S283" s="95">
        <v>0</v>
      </c>
    </row>
    <row r="284" spans="1:19">
      <c r="A284" s="95" t="s">
        <v>665</v>
      </c>
      <c r="B284" s="96">
        <v>265946000000</v>
      </c>
      <c r="C284" s="95">
        <v>213645.38800000001</v>
      </c>
      <c r="D284" s="95" t="s">
        <v>786</v>
      </c>
      <c r="E284" s="95">
        <v>80532.755999999994</v>
      </c>
      <c r="F284" s="95">
        <v>80410.297999999995</v>
      </c>
      <c r="G284" s="95">
        <v>14161.950999999999</v>
      </c>
      <c r="H284" s="95">
        <v>0</v>
      </c>
      <c r="I284" s="95">
        <v>35983.067000000003</v>
      </c>
      <c r="J284" s="95">
        <v>0</v>
      </c>
      <c r="K284" s="95">
        <v>82.763000000000005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2474.5529999999999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3702770000000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247686000000</v>
      </c>
      <c r="C287" s="95">
        <v>213645.38800000001</v>
      </c>
      <c r="D287" s="95"/>
      <c r="E287" s="95">
        <v>44740.42</v>
      </c>
      <c r="F287" s="95">
        <v>41275.620000000003</v>
      </c>
      <c r="G287" s="95">
        <v>14161.950999999999</v>
      </c>
      <c r="H287" s="95">
        <v>0</v>
      </c>
      <c r="I287" s="95">
        <v>35983.067000000003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2442.3989999999999</v>
      </c>
      <c r="R287" s="95">
        <v>0</v>
      </c>
      <c r="S287" s="95">
        <v>0</v>
      </c>
    </row>
    <row r="288" spans="1:19">
      <c r="A288" s="95" t="s">
        <v>668</v>
      </c>
      <c r="B288" s="96">
        <v>391390000000</v>
      </c>
      <c r="C288" s="95">
        <v>384935.44799999997</v>
      </c>
      <c r="D288" s="95"/>
      <c r="E288" s="95">
        <v>80532.755999999994</v>
      </c>
      <c r="F288" s="95">
        <v>81262.494999999995</v>
      </c>
      <c r="G288" s="95">
        <v>25450.715</v>
      </c>
      <c r="H288" s="95">
        <v>0</v>
      </c>
      <c r="I288" s="95">
        <v>214284.41</v>
      </c>
      <c r="J288" s="95">
        <v>0</v>
      </c>
      <c r="K288" s="95">
        <v>82.763000000000005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3841.4780000000001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80957.72</v>
      </c>
      <c r="C291" s="95">
        <v>23273.96</v>
      </c>
      <c r="D291" s="95">
        <v>0</v>
      </c>
      <c r="E291" s="95">
        <v>104231.67999999999</v>
      </c>
    </row>
    <row r="292" spans="1:5">
      <c r="A292" s="95" t="s">
        <v>702</v>
      </c>
      <c r="B292" s="95">
        <v>11.78</v>
      </c>
      <c r="C292" s="95">
        <v>3.39</v>
      </c>
      <c r="D292" s="95">
        <v>0</v>
      </c>
      <c r="E292" s="95">
        <v>15.17</v>
      </c>
    </row>
    <row r="293" spans="1:5">
      <c r="A293" s="95" t="s">
        <v>703</v>
      </c>
      <c r="B293" s="95">
        <v>11.78</v>
      </c>
      <c r="C293" s="95">
        <v>3.39</v>
      </c>
      <c r="D293" s="95">
        <v>0</v>
      </c>
      <c r="E293" s="95">
        <v>15.17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5304.29</v>
      </c>
      <c r="C2" s="95">
        <v>771.98</v>
      </c>
      <c r="D2" s="95">
        <v>771.98</v>
      </c>
    </row>
    <row r="3" spans="1:7">
      <c r="A3" s="95" t="s">
        <v>372</v>
      </c>
      <c r="B3" s="95">
        <v>5304.29</v>
      </c>
      <c r="C3" s="95">
        <v>771.98</v>
      </c>
      <c r="D3" s="95">
        <v>771.98</v>
      </c>
    </row>
    <row r="4" spans="1:7">
      <c r="A4" s="95" t="s">
        <v>373</v>
      </c>
      <c r="B4" s="95">
        <v>13619.09</v>
      </c>
      <c r="C4" s="95">
        <v>1982.11</v>
      </c>
      <c r="D4" s="95">
        <v>1982.11</v>
      </c>
    </row>
    <row r="5" spans="1:7">
      <c r="A5" s="95" t="s">
        <v>374</v>
      </c>
      <c r="B5" s="95">
        <v>13619.09</v>
      </c>
      <c r="C5" s="95">
        <v>1982.11</v>
      </c>
      <c r="D5" s="95">
        <v>1982.11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1300.74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606.73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279.2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1.27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126.44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77.95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3516.08</v>
      </c>
      <c r="C28" s="95">
        <v>1788.21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1259583.49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313344.21000000002</v>
      </c>
      <c r="D196" s="95">
        <v>250254</v>
      </c>
      <c r="E196" s="95">
        <v>63090.21</v>
      </c>
      <c r="F196" s="95">
        <v>0.8</v>
      </c>
      <c r="G196" s="95">
        <v>4.54</v>
      </c>
    </row>
    <row r="197" spans="1:7">
      <c r="A197" s="95" t="s">
        <v>273</v>
      </c>
      <c r="B197" s="95" t="s">
        <v>647</v>
      </c>
      <c r="C197" s="95">
        <v>247690.59</v>
      </c>
      <c r="D197" s="95">
        <v>197819.39</v>
      </c>
      <c r="E197" s="95">
        <v>49871.199999999997</v>
      </c>
      <c r="F197" s="95">
        <v>0.8</v>
      </c>
      <c r="G197" s="95">
        <v>4.58</v>
      </c>
    </row>
    <row r="198" spans="1:7">
      <c r="A198" s="95" t="s">
        <v>274</v>
      </c>
      <c r="B198" s="95" t="s">
        <v>647</v>
      </c>
      <c r="C198" s="95">
        <v>251865.21</v>
      </c>
      <c r="D198" s="95">
        <v>201153.47</v>
      </c>
      <c r="E198" s="95">
        <v>50711.74</v>
      </c>
      <c r="F198" s="95">
        <v>0.8</v>
      </c>
      <c r="G198" s="95">
        <v>4.59</v>
      </c>
    </row>
    <row r="199" spans="1:7">
      <c r="A199" s="95" t="s">
        <v>275</v>
      </c>
      <c r="B199" s="95" t="s">
        <v>647</v>
      </c>
      <c r="C199" s="95">
        <v>341001.23</v>
      </c>
      <c r="D199" s="95">
        <v>272342.42</v>
      </c>
      <c r="E199" s="95">
        <v>68658.8</v>
      </c>
      <c r="F199" s="95">
        <v>0.8</v>
      </c>
      <c r="G199" s="95">
        <v>4.54</v>
      </c>
    </row>
    <row r="200" spans="1:7">
      <c r="A200" s="95" t="s">
        <v>276</v>
      </c>
      <c r="B200" s="95" t="s">
        <v>521</v>
      </c>
      <c r="C200" s="95">
        <v>70249.600000000006</v>
      </c>
      <c r="D200" s="95">
        <v>56105.21</v>
      </c>
      <c r="E200" s="95">
        <v>14144.39</v>
      </c>
      <c r="F200" s="95">
        <v>0.8</v>
      </c>
      <c r="G200" s="95">
        <v>4.32</v>
      </c>
    </row>
    <row r="201" spans="1:7">
      <c r="A201" s="95" t="s">
        <v>277</v>
      </c>
      <c r="B201" s="95" t="s">
        <v>521</v>
      </c>
      <c r="C201" s="95">
        <v>68859.31</v>
      </c>
      <c r="D201" s="95">
        <v>54994.85</v>
      </c>
      <c r="E201" s="95">
        <v>13864.46</v>
      </c>
      <c r="F201" s="95">
        <v>0.8</v>
      </c>
      <c r="G201" s="95">
        <v>4.32</v>
      </c>
    </row>
    <row r="202" spans="1:7">
      <c r="A202" s="95" t="s">
        <v>278</v>
      </c>
      <c r="B202" s="95" t="s">
        <v>521</v>
      </c>
      <c r="C202" s="95">
        <v>75352.509999999995</v>
      </c>
      <c r="D202" s="95">
        <v>60180.68</v>
      </c>
      <c r="E202" s="95">
        <v>15171.83</v>
      </c>
      <c r="F202" s="95">
        <v>0.8</v>
      </c>
      <c r="G202" s="95">
        <v>4.18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52228.2</v>
      </c>
      <c r="D231" s="95">
        <v>0.8</v>
      </c>
    </row>
    <row r="232" spans="1:8">
      <c r="A232" s="95" t="s">
        <v>286</v>
      </c>
      <c r="B232" s="95" t="s">
        <v>618</v>
      </c>
      <c r="C232" s="95">
        <v>115074.66</v>
      </c>
      <c r="D232" s="95">
        <v>0.78</v>
      </c>
    </row>
    <row r="233" spans="1:8">
      <c r="A233" s="95" t="s">
        <v>287</v>
      </c>
      <c r="B233" s="95" t="s">
        <v>618</v>
      </c>
      <c r="C233" s="95">
        <v>110232.22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18.93</v>
      </c>
      <c r="F239" s="95">
        <v>42964.73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14.96</v>
      </c>
      <c r="F240" s="95">
        <v>34364.230000000003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15.22</v>
      </c>
      <c r="F241" s="95">
        <v>34943.410000000003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20.6</v>
      </c>
      <c r="F242" s="95">
        <v>46756.97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0.59</v>
      </c>
      <c r="D243" s="95">
        <v>1109.6500000000001</v>
      </c>
      <c r="E243" s="95">
        <v>4.24</v>
      </c>
      <c r="F243" s="95">
        <v>7961.29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0.59</v>
      </c>
      <c r="D244" s="95">
        <v>1109.6500000000001</v>
      </c>
      <c r="E244" s="95">
        <v>4.16</v>
      </c>
      <c r="F244" s="95">
        <v>7803.73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4.55</v>
      </c>
      <c r="F245" s="95">
        <v>8539.59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6998.85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88636.1489</v>
      </c>
      <c r="C255" s="95">
        <v>140.78550000000001</v>
      </c>
      <c r="D255" s="95">
        <v>326.9135</v>
      </c>
      <c r="E255" s="95">
        <v>0</v>
      </c>
      <c r="F255" s="95">
        <v>1.2999999999999999E-3</v>
      </c>
      <c r="G255" s="95">
        <v>339846.58539999998</v>
      </c>
      <c r="H255" s="95">
        <v>36594.815799999997</v>
      </c>
    </row>
    <row r="256" spans="1:8">
      <c r="A256" s="95" t="s">
        <v>656</v>
      </c>
      <c r="B256" s="95">
        <v>75389.941200000001</v>
      </c>
      <c r="C256" s="95">
        <v>122.4074</v>
      </c>
      <c r="D256" s="95">
        <v>292.46359999999999</v>
      </c>
      <c r="E256" s="95">
        <v>0</v>
      </c>
      <c r="F256" s="95">
        <v>1.1999999999999999E-3</v>
      </c>
      <c r="G256" s="95">
        <v>304054.71750000003</v>
      </c>
      <c r="H256" s="95">
        <v>31386.981400000001</v>
      </c>
    </row>
    <row r="257" spans="1:19">
      <c r="A257" s="95" t="s">
        <v>657</v>
      </c>
      <c r="B257" s="95">
        <v>85145.741299999994</v>
      </c>
      <c r="C257" s="95">
        <v>140.71260000000001</v>
      </c>
      <c r="D257" s="95">
        <v>343.65249999999997</v>
      </c>
      <c r="E257" s="95">
        <v>0</v>
      </c>
      <c r="F257" s="95">
        <v>1.4E-3</v>
      </c>
      <c r="G257" s="95">
        <v>357290.8075</v>
      </c>
      <c r="H257" s="95">
        <v>35690.407099999997</v>
      </c>
    </row>
    <row r="258" spans="1:19">
      <c r="A258" s="95" t="s">
        <v>658</v>
      </c>
      <c r="B258" s="95">
        <v>77260.232300000003</v>
      </c>
      <c r="C258" s="95">
        <v>130.71899999999999</v>
      </c>
      <c r="D258" s="95">
        <v>328.26949999999999</v>
      </c>
      <c r="E258" s="95">
        <v>0</v>
      </c>
      <c r="F258" s="95">
        <v>1.2999999999999999E-3</v>
      </c>
      <c r="G258" s="95">
        <v>341319.1139</v>
      </c>
      <c r="H258" s="95">
        <v>32683.048200000001</v>
      </c>
    </row>
    <row r="259" spans="1:19">
      <c r="A259" s="95" t="s">
        <v>343</v>
      </c>
      <c r="B259" s="95">
        <v>93581.139800000004</v>
      </c>
      <c r="C259" s="95">
        <v>161.39240000000001</v>
      </c>
      <c r="D259" s="95">
        <v>414.17540000000002</v>
      </c>
      <c r="E259" s="95">
        <v>0</v>
      </c>
      <c r="F259" s="95">
        <v>1.6000000000000001E-3</v>
      </c>
      <c r="G259" s="95">
        <v>430660.84820000001</v>
      </c>
      <c r="H259" s="95">
        <v>39887.325799999999</v>
      </c>
    </row>
    <row r="260" spans="1:19">
      <c r="A260" s="95" t="s">
        <v>659</v>
      </c>
      <c r="B260" s="95">
        <v>99650.293999999994</v>
      </c>
      <c r="C260" s="95">
        <v>172.804</v>
      </c>
      <c r="D260" s="95">
        <v>446.14870000000002</v>
      </c>
      <c r="E260" s="95">
        <v>0</v>
      </c>
      <c r="F260" s="95">
        <v>1.6999999999999999E-3</v>
      </c>
      <c r="G260" s="95">
        <v>463913.01789999998</v>
      </c>
      <c r="H260" s="95">
        <v>42566.8442</v>
      </c>
    </row>
    <row r="261" spans="1:19">
      <c r="A261" s="95" t="s">
        <v>660</v>
      </c>
      <c r="B261" s="95">
        <v>78513.932700000005</v>
      </c>
      <c r="C261" s="95">
        <v>135.64789999999999</v>
      </c>
      <c r="D261" s="95">
        <v>348.79360000000003</v>
      </c>
      <c r="E261" s="95">
        <v>0</v>
      </c>
      <c r="F261" s="95">
        <v>1.4E-3</v>
      </c>
      <c r="G261" s="95">
        <v>362678.25510000001</v>
      </c>
      <c r="H261" s="95">
        <v>33488.811600000001</v>
      </c>
    </row>
    <row r="262" spans="1:19">
      <c r="A262" s="95" t="s">
        <v>661</v>
      </c>
      <c r="B262" s="95">
        <v>82542.575500000006</v>
      </c>
      <c r="C262" s="95">
        <v>142.05539999999999</v>
      </c>
      <c r="D262" s="95">
        <v>363.69839999999999</v>
      </c>
      <c r="E262" s="95">
        <v>0</v>
      </c>
      <c r="F262" s="95">
        <v>1.4E-3</v>
      </c>
      <c r="G262" s="95">
        <v>378172.77990000002</v>
      </c>
      <c r="H262" s="95">
        <v>35152.9352</v>
      </c>
    </row>
    <row r="263" spans="1:19">
      <c r="A263" s="95" t="s">
        <v>662</v>
      </c>
      <c r="B263" s="95">
        <v>90661.110799999995</v>
      </c>
      <c r="C263" s="95">
        <v>156.86779999999999</v>
      </c>
      <c r="D263" s="95">
        <v>404.01920000000001</v>
      </c>
      <c r="E263" s="95">
        <v>0</v>
      </c>
      <c r="F263" s="95">
        <v>1.6000000000000001E-3</v>
      </c>
      <c r="G263" s="95">
        <v>420103.77960000001</v>
      </c>
      <c r="H263" s="95">
        <v>38692.867599999998</v>
      </c>
    </row>
    <row r="264" spans="1:19">
      <c r="A264" s="95" t="s">
        <v>663</v>
      </c>
      <c r="B264" s="95">
        <v>82959.612399999998</v>
      </c>
      <c r="C264" s="95">
        <v>140.70869999999999</v>
      </c>
      <c r="D264" s="95">
        <v>354.36219999999997</v>
      </c>
      <c r="E264" s="95">
        <v>0</v>
      </c>
      <c r="F264" s="95">
        <v>1.4E-3</v>
      </c>
      <c r="G264" s="95">
        <v>368451.46429999999</v>
      </c>
      <c r="H264" s="95">
        <v>35128.042999999998</v>
      </c>
    </row>
    <row r="265" spans="1:19">
      <c r="A265" s="95" t="s">
        <v>664</v>
      </c>
      <c r="B265" s="95">
        <v>81047.107300000003</v>
      </c>
      <c r="C265" s="95">
        <v>133.12129999999999</v>
      </c>
      <c r="D265" s="95">
        <v>322.68340000000001</v>
      </c>
      <c r="E265" s="95">
        <v>0</v>
      </c>
      <c r="F265" s="95">
        <v>1.2999999999999999E-3</v>
      </c>
      <c r="G265" s="95">
        <v>335483.65370000002</v>
      </c>
      <c r="H265" s="95">
        <v>33892.163399999998</v>
      </c>
    </row>
    <row r="266" spans="1:19">
      <c r="A266" s="95" t="s">
        <v>665</v>
      </c>
      <c r="B266" s="95">
        <v>87430.533299999996</v>
      </c>
      <c r="C266" s="95">
        <v>138.47200000000001</v>
      </c>
      <c r="D266" s="95">
        <v>320.30959999999999</v>
      </c>
      <c r="E266" s="95">
        <v>0</v>
      </c>
      <c r="F266" s="95">
        <v>1.2999999999999999E-3</v>
      </c>
      <c r="G266" s="95">
        <v>332978.29359999998</v>
      </c>
      <c r="H266" s="95">
        <v>36057.962899999999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6">
        <v>1022820</v>
      </c>
      <c r="C268" s="95">
        <v>1715.6938</v>
      </c>
      <c r="D268" s="95">
        <v>4265.4895999999999</v>
      </c>
      <c r="E268" s="95">
        <v>0</v>
      </c>
      <c r="F268" s="95">
        <v>1.6799999999999999E-2</v>
      </c>
      <c r="G268" s="96">
        <v>4434950</v>
      </c>
      <c r="H268" s="95">
        <v>431222.20610000001</v>
      </c>
    </row>
    <row r="269" spans="1:19">
      <c r="A269" s="95" t="s">
        <v>667</v>
      </c>
      <c r="B269" s="95">
        <v>75389.941200000001</v>
      </c>
      <c r="C269" s="95">
        <v>122.4074</v>
      </c>
      <c r="D269" s="95">
        <v>292.46359999999999</v>
      </c>
      <c r="E269" s="95">
        <v>0</v>
      </c>
      <c r="F269" s="95">
        <v>1.1999999999999999E-3</v>
      </c>
      <c r="G269" s="95">
        <v>304054.71750000003</v>
      </c>
      <c r="H269" s="95">
        <v>31386.981400000001</v>
      </c>
    </row>
    <row r="270" spans="1:19">
      <c r="A270" s="95" t="s">
        <v>668</v>
      </c>
      <c r="B270" s="95">
        <v>99650.293999999994</v>
      </c>
      <c r="C270" s="95">
        <v>172.804</v>
      </c>
      <c r="D270" s="95">
        <v>446.14870000000002</v>
      </c>
      <c r="E270" s="95">
        <v>0</v>
      </c>
      <c r="F270" s="95">
        <v>1.6999999999999999E-3</v>
      </c>
      <c r="G270" s="95">
        <v>463913.01789999998</v>
      </c>
      <c r="H270" s="95">
        <v>42566.8442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269434000000</v>
      </c>
      <c r="C273" s="95">
        <v>214030.37599999999</v>
      </c>
      <c r="D273" s="95" t="s">
        <v>787</v>
      </c>
      <c r="E273" s="95">
        <v>80532.755999999994</v>
      </c>
      <c r="F273" s="95">
        <v>77263.149000000005</v>
      </c>
      <c r="G273" s="95">
        <v>20396.597000000002</v>
      </c>
      <c r="H273" s="95">
        <v>0</v>
      </c>
      <c r="I273" s="95">
        <v>33327.591999999997</v>
      </c>
      <c r="J273" s="95">
        <v>0</v>
      </c>
      <c r="K273" s="95">
        <v>11.175000000000001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2499.1060000000002</v>
      </c>
      <c r="R273" s="95">
        <v>0</v>
      </c>
      <c r="S273" s="95">
        <v>0</v>
      </c>
    </row>
    <row r="274" spans="1:19">
      <c r="A274" s="95" t="s">
        <v>656</v>
      </c>
      <c r="B274" s="96">
        <v>241058000000</v>
      </c>
      <c r="C274" s="95">
        <v>250722.44</v>
      </c>
      <c r="D274" s="95" t="s">
        <v>788</v>
      </c>
      <c r="E274" s="95">
        <v>80532.755999999994</v>
      </c>
      <c r="F274" s="95">
        <v>75263.476999999999</v>
      </c>
      <c r="G274" s="95">
        <v>29702.823</v>
      </c>
      <c r="H274" s="95">
        <v>0</v>
      </c>
      <c r="I274" s="95">
        <v>62732.267999999996</v>
      </c>
      <c r="J274" s="95">
        <v>0</v>
      </c>
      <c r="K274" s="95">
        <v>5.585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2485.5320000000002</v>
      </c>
      <c r="R274" s="95">
        <v>0</v>
      </c>
      <c r="S274" s="95">
        <v>0</v>
      </c>
    </row>
    <row r="275" spans="1:19">
      <c r="A275" s="95" t="s">
        <v>657</v>
      </c>
      <c r="B275" s="96">
        <v>283264000000</v>
      </c>
      <c r="C275" s="95">
        <v>252411.03599999999</v>
      </c>
      <c r="D275" s="95" t="s">
        <v>789</v>
      </c>
      <c r="E275" s="95">
        <v>80532.755999999994</v>
      </c>
      <c r="F275" s="95">
        <v>77263.149000000005</v>
      </c>
      <c r="G275" s="95">
        <v>24526.023000000001</v>
      </c>
      <c r="H275" s="95">
        <v>0</v>
      </c>
      <c r="I275" s="95">
        <v>67594.763999999996</v>
      </c>
      <c r="J275" s="95">
        <v>0</v>
      </c>
      <c r="K275" s="95">
        <v>8.07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2486.2739999999999</v>
      </c>
      <c r="R275" s="95">
        <v>0</v>
      </c>
      <c r="S275" s="95">
        <v>0</v>
      </c>
    </row>
    <row r="276" spans="1:19">
      <c r="A276" s="95" t="s">
        <v>658</v>
      </c>
      <c r="B276" s="96">
        <v>270602000000</v>
      </c>
      <c r="C276" s="95">
        <v>270725.77500000002</v>
      </c>
      <c r="D276" s="95" t="s">
        <v>790</v>
      </c>
      <c r="E276" s="95">
        <v>80532.755999999994</v>
      </c>
      <c r="F276" s="95">
        <v>77263.149000000005</v>
      </c>
      <c r="G276" s="95">
        <v>21240.715</v>
      </c>
      <c r="H276" s="95">
        <v>0</v>
      </c>
      <c r="I276" s="95">
        <v>89188.554000000004</v>
      </c>
      <c r="J276" s="95">
        <v>0</v>
      </c>
      <c r="K276" s="95">
        <v>1.3680000000000001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2499.2330000000002</v>
      </c>
      <c r="R276" s="95">
        <v>0</v>
      </c>
      <c r="S276" s="95">
        <v>0</v>
      </c>
    </row>
    <row r="277" spans="1:19">
      <c r="A277" s="95" t="s">
        <v>343</v>
      </c>
      <c r="B277" s="96">
        <v>341433000000</v>
      </c>
      <c r="C277" s="95">
        <v>299591.51</v>
      </c>
      <c r="D277" s="95" t="s">
        <v>791</v>
      </c>
      <c r="E277" s="95">
        <v>80532.755999999994</v>
      </c>
      <c r="F277" s="95">
        <v>77263.149000000005</v>
      </c>
      <c r="G277" s="95">
        <v>24485.594000000001</v>
      </c>
      <c r="H277" s="95">
        <v>0</v>
      </c>
      <c r="I277" s="95">
        <v>114789.932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2520.078</v>
      </c>
      <c r="R277" s="95">
        <v>0</v>
      </c>
      <c r="S277" s="95">
        <v>0</v>
      </c>
    </row>
    <row r="278" spans="1:19">
      <c r="A278" s="95" t="s">
        <v>659</v>
      </c>
      <c r="B278" s="96">
        <v>367796000000</v>
      </c>
      <c r="C278" s="95">
        <v>329788.17499999999</v>
      </c>
      <c r="D278" s="95" t="s">
        <v>792</v>
      </c>
      <c r="E278" s="95">
        <v>80532.755999999994</v>
      </c>
      <c r="F278" s="95">
        <v>77263.149000000005</v>
      </c>
      <c r="G278" s="95">
        <v>27680.955000000002</v>
      </c>
      <c r="H278" s="95">
        <v>0</v>
      </c>
      <c r="I278" s="95">
        <v>141778.003</v>
      </c>
      <c r="J278" s="95">
        <v>0</v>
      </c>
      <c r="K278" s="95">
        <v>1E-3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2533.3090000000002</v>
      </c>
      <c r="R278" s="95">
        <v>0</v>
      </c>
      <c r="S278" s="95">
        <v>0</v>
      </c>
    </row>
    <row r="279" spans="1:19">
      <c r="A279" s="95" t="s">
        <v>660</v>
      </c>
      <c r="B279" s="96">
        <v>287536000000</v>
      </c>
      <c r="C279" s="95">
        <v>261436.68100000001</v>
      </c>
      <c r="D279" s="95" t="s">
        <v>793</v>
      </c>
      <c r="E279" s="95">
        <v>44740.42</v>
      </c>
      <c r="F279" s="95">
        <v>41275.620000000003</v>
      </c>
      <c r="G279" s="95">
        <v>28121.573</v>
      </c>
      <c r="H279" s="95">
        <v>0</v>
      </c>
      <c r="I279" s="95">
        <v>144868.29500000001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2430.7719999999999</v>
      </c>
      <c r="R279" s="95">
        <v>0</v>
      </c>
      <c r="S279" s="95">
        <v>0</v>
      </c>
    </row>
    <row r="280" spans="1:19">
      <c r="A280" s="95" t="s">
        <v>661</v>
      </c>
      <c r="B280" s="96">
        <v>299820000000</v>
      </c>
      <c r="C280" s="95">
        <v>265336.77600000001</v>
      </c>
      <c r="D280" s="95" t="s">
        <v>794</v>
      </c>
      <c r="E280" s="95">
        <v>44740.42</v>
      </c>
      <c r="F280" s="95">
        <v>43275.292999999998</v>
      </c>
      <c r="G280" s="95">
        <v>25251.307000000001</v>
      </c>
      <c r="H280" s="95">
        <v>0</v>
      </c>
      <c r="I280" s="95">
        <v>149685.41800000001</v>
      </c>
      <c r="J280" s="95">
        <v>0</v>
      </c>
      <c r="K280" s="95">
        <v>4.0000000000000001E-3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2384.3330000000001</v>
      </c>
      <c r="R280" s="95">
        <v>0</v>
      </c>
      <c r="S280" s="95">
        <v>0</v>
      </c>
    </row>
    <row r="281" spans="1:19">
      <c r="A281" s="95" t="s">
        <v>662</v>
      </c>
      <c r="B281" s="96">
        <v>333063000000</v>
      </c>
      <c r="C281" s="95">
        <v>305404.24800000002</v>
      </c>
      <c r="D281" s="95" t="s">
        <v>795</v>
      </c>
      <c r="E281" s="95">
        <v>80532.755999999994</v>
      </c>
      <c r="F281" s="95">
        <v>80410.297999999995</v>
      </c>
      <c r="G281" s="95">
        <v>21857.715</v>
      </c>
      <c r="H281" s="95">
        <v>0</v>
      </c>
      <c r="I281" s="95">
        <v>120035.943</v>
      </c>
      <c r="J281" s="95">
        <v>0</v>
      </c>
      <c r="K281" s="95">
        <v>2.984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2564.5520000000001</v>
      </c>
      <c r="R281" s="95">
        <v>0</v>
      </c>
      <c r="S281" s="95">
        <v>0</v>
      </c>
    </row>
    <row r="282" spans="1:19">
      <c r="A282" s="95" t="s">
        <v>663</v>
      </c>
      <c r="B282" s="96">
        <v>292113000000</v>
      </c>
      <c r="C282" s="95">
        <v>281676.96899999998</v>
      </c>
      <c r="D282" s="95" t="s">
        <v>796</v>
      </c>
      <c r="E282" s="95">
        <v>80532.755999999994</v>
      </c>
      <c r="F282" s="95">
        <v>80410.297999999995</v>
      </c>
      <c r="G282" s="95">
        <v>20829.055</v>
      </c>
      <c r="H282" s="95">
        <v>0</v>
      </c>
      <c r="I282" s="95">
        <v>97426.657000000007</v>
      </c>
      <c r="J282" s="95">
        <v>0</v>
      </c>
      <c r="K282" s="95">
        <v>3.89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2474.3119999999999</v>
      </c>
      <c r="R282" s="95">
        <v>0</v>
      </c>
      <c r="S282" s="95">
        <v>0</v>
      </c>
    </row>
    <row r="283" spans="1:19">
      <c r="A283" s="95" t="s">
        <v>664</v>
      </c>
      <c r="B283" s="96">
        <v>265975000000</v>
      </c>
      <c r="C283" s="95">
        <v>248277.62700000001</v>
      </c>
      <c r="D283" s="95" t="s">
        <v>797</v>
      </c>
      <c r="E283" s="95">
        <v>80532.755999999994</v>
      </c>
      <c r="F283" s="95">
        <v>76410.952999999994</v>
      </c>
      <c r="G283" s="95">
        <v>31722.427</v>
      </c>
      <c r="H283" s="95">
        <v>0</v>
      </c>
      <c r="I283" s="95">
        <v>57106.444000000003</v>
      </c>
      <c r="J283" s="95">
        <v>0</v>
      </c>
      <c r="K283" s="95">
        <v>5.8550000000000004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2499.192</v>
      </c>
      <c r="R283" s="95">
        <v>0</v>
      </c>
      <c r="S283" s="95">
        <v>0</v>
      </c>
    </row>
    <row r="284" spans="1:19">
      <c r="A284" s="95" t="s">
        <v>665</v>
      </c>
      <c r="B284" s="96">
        <v>263989000000</v>
      </c>
      <c r="C284" s="95">
        <v>204470.603</v>
      </c>
      <c r="D284" s="95" t="s">
        <v>798</v>
      </c>
      <c r="E284" s="95">
        <v>80532.755999999994</v>
      </c>
      <c r="F284" s="95">
        <v>76410.952999999994</v>
      </c>
      <c r="G284" s="95">
        <v>19227.535</v>
      </c>
      <c r="H284" s="95">
        <v>0</v>
      </c>
      <c r="I284" s="95">
        <v>25784.030999999999</v>
      </c>
      <c r="J284" s="95">
        <v>0</v>
      </c>
      <c r="K284" s="95">
        <v>16.329999999999998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2498.9989999999998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3516080000000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241058000000</v>
      </c>
      <c r="C287" s="95">
        <v>204470.603</v>
      </c>
      <c r="D287" s="95"/>
      <c r="E287" s="95">
        <v>44740.42</v>
      </c>
      <c r="F287" s="95">
        <v>41275.620000000003</v>
      </c>
      <c r="G287" s="95">
        <v>19227.535</v>
      </c>
      <c r="H287" s="95">
        <v>0</v>
      </c>
      <c r="I287" s="95">
        <v>25784.030999999999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2384.3330000000001</v>
      </c>
      <c r="R287" s="95">
        <v>0</v>
      </c>
      <c r="S287" s="95">
        <v>0</v>
      </c>
    </row>
    <row r="288" spans="1:19">
      <c r="A288" s="95" t="s">
        <v>668</v>
      </c>
      <c r="B288" s="96">
        <v>367796000000</v>
      </c>
      <c r="C288" s="95">
        <v>329788.17499999999</v>
      </c>
      <c r="D288" s="95"/>
      <c r="E288" s="95">
        <v>80532.755999999994</v>
      </c>
      <c r="F288" s="95">
        <v>80410.297999999995</v>
      </c>
      <c r="G288" s="95">
        <v>31722.427</v>
      </c>
      <c r="H288" s="95">
        <v>0</v>
      </c>
      <c r="I288" s="95">
        <v>149685.41800000001</v>
      </c>
      <c r="J288" s="95">
        <v>0</v>
      </c>
      <c r="K288" s="95">
        <v>16.329999999999998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2564.5520000000001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36259.57</v>
      </c>
      <c r="C291" s="95">
        <v>12517.69</v>
      </c>
      <c r="D291" s="95">
        <v>0</v>
      </c>
      <c r="E291" s="95">
        <v>48777.26</v>
      </c>
    </row>
    <row r="292" spans="1:5">
      <c r="A292" s="95" t="s">
        <v>702</v>
      </c>
      <c r="B292" s="95">
        <v>5.28</v>
      </c>
      <c r="C292" s="95">
        <v>1.82</v>
      </c>
      <c r="D292" s="95">
        <v>0</v>
      </c>
      <c r="E292" s="95">
        <v>7.1</v>
      </c>
    </row>
    <row r="293" spans="1:5">
      <c r="A293" s="95" t="s">
        <v>703</v>
      </c>
      <c r="B293" s="95">
        <v>5.28</v>
      </c>
      <c r="C293" s="95">
        <v>1.82</v>
      </c>
      <c r="D293" s="95">
        <v>0</v>
      </c>
      <c r="E293" s="95">
        <v>7.1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5098.8100000000004</v>
      </c>
      <c r="C2" s="95">
        <v>742.08</v>
      </c>
      <c r="D2" s="95">
        <v>742.08</v>
      </c>
    </row>
    <row r="3" spans="1:7">
      <c r="A3" s="95" t="s">
        <v>372</v>
      </c>
      <c r="B3" s="95">
        <v>5098.8100000000004</v>
      </c>
      <c r="C3" s="95">
        <v>742.08</v>
      </c>
      <c r="D3" s="95">
        <v>742.08</v>
      </c>
    </row>
    <row r="4" spans="1:7">
      <c r="A4" s="95" t="s">
        <v>373</v>
      </c>
      <c r="B4" s="95">
        <v>7565.42</v>
      </c>
      <c r="C4" s="95">
        <v>1101.07</v>
      </c>
      <c r="D4" s="95">
        <v>1101.07</v>
      </c>
    </row>
    <row r="5" spans="1:7">
      <c r="A5" s="95" t="s">
        <v>374</v>
      </c>
      <c r="B5" s="95">
        <v>7565.42</v>
      </c>
      <c r="C5" s="95">
        <v>1101.07</v>
      </c>
      <c r="D5" s="95">
        <v>1101.07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1529.34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265.38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61.55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177.59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1.52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135.33000000000001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77.81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3073.12</v>
      </c>
      <c r="C28" s="95">
        <v>2025.69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1205949.06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251577.74</v>
      </c>
      <c r="D196" s="95">
        <v>200923.88</v>
      </c>
      <c r="E196" s="95">
        <v>50653.85</v>
      </c>
      <c r="F196" s="95">
        <v>0.8</v>
      </c>
      <c r="G196" s="95">
        <v>4.59</v>
      </c>
    </row>
    <row r="197" spans="1:7">
      <c r="A197" s="95" t="s">
        <v>273</v>
      </c>
      <c r="B197" s="95" t="s">
        <v>647</v>
      </c>
      <c r="C197" s="95">
        <v>193958.49</v>
      </c>
      <c r="D197" s="95">
        <v>154905.97</v>
      </c>
      <c r="E197" s="95">
        <v>39052.519999999997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204050.43</v>
      </c>
      <c r="D198" s="95">
        <v>162965.95000000001</v>
      </c>
      <c r="E198" s="95">
        <v>41084.480000000003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256397.81</v>
      </c>
      <c r="D199" s="95">
        <v>204773.46</v>
      </c>
      <c r="E199" s="95">
        <v>51624.35</v>
      </c>
      <c r="F199" s="95">
        <v>0.8</v>
      </c>
      <c r="G199" s="95">
        <v>4.59</v>
      </c>
    </row>
    <row r="200" spans="1:7">
      <c r="A200" s="95" t="s">
        <v>276</v>
      </c>
      <c r="B200" s="95" t="s">
        <v>521</v>
      </c>
      <c r="C200" s="95">
        <v>50594.07</v>
      </c>
      <c r="D200" s="95">
        <v>40407.22</v>
      </c>
      <c r="E200" s="95">
        <v>10186.85</v>
      </c>
      <c r="F200" s="95">
        <v>0.8</v>
      </c>
      <c r="G200" s="95">
        <v>3.47</v>
      </c>
    </row>
    <row r="201" spans="1:7">
      <c r="A201" s="95" t="s">
        <v>277</v>
      </c>
      <c r="B201" s="95" t="s">
        <v>521</v>
      </c>
      <c r="C201" s="95">
        <v>55373.03</v>
      </c>
      <c r="D201" s="95">
        <v>44223.96</v>
      </c>
      <c r="E201" s="95">
        <v>11149.07</v>
      </c>
      <c r="F201" s="95">
        <v>0.8</v>
      </c>
      <c r="G201" s="95">
        <v>3.47</v>
      </c>
    </row>
    <row r="202" spans="1:7">
      <c r="A202" s="95" t="s">
        <v>278</v>
      </c>
      <c r="B202" s="95" t="s">
        <v>521</v>
      </c>
      <c r="C202" s="95">
        <v>52812.05</v>
      </c>
      <c r="D202" s="95">
        <v>42178.62</v>
      </c>
      <c r="E202" s="95">
        <v>10633.43</v>
      </c>
      <c r="F202" s="95">
        <v>0.8</v>
      </c>
      <c r="G202" s="95">
        <v>3.47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56846.239999999998</v>
      </c>
      <c r="D231" s="95">
        <v>0.8</v>
      </c>
    </row>
    <row r="232" spans="1:8">
      <c r="A232" s="95" t="s">
        <v>286</v>
      </c>
      <c r="B232" s="95" t="s">
        <v>618</v>
      </c>
      <c r="C232" s="95">
        <v>125249.63</v>
      </c>
      <c r="D232" s="95">
        <v>0.78</v>
      </c>
    </row>
    <row r="233" spans="1:8">
      <c r="A233" s="95" t="s">
        <v>287</v>
      </c>
      <c r="B233" s="95" t="s">
        <v>618</v>
      </c>
      <c r="C233" s="95">
        <v>119979.01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</v>
      </c>
      <c r="D239" s="95">
        <v>1388.3</v>
      </c>
      <c r="E239" s="95">
        <v>15.2</v>
      </c>
      <c r="F239" s="95">
        <v>34903.53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11.72</v>
      </c>
      <c r="F240" s="95">
        <v>26909.52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12.33</v>
      </c>
      <c r="F241" s="95">
        <v>28309.66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</v>
      </c>
      <c r="D242" s="95">
        <v>1388.3</v>
      </c>
      <c r="E242" s="95">
        <v>15.49</v>
      </c>
      <c r="F242" s="95">
        <v>35572.26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0.56999999999999995</v>
      </c>
      <c r="D243" s="95">
        <v>622</v>
      </c>
      <c r="E243" s="95">
        <v>3.06</v>
      </c>
      <c r="F243" s="95">
        <v>3342.55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0.56999999999999995</v>
      </c>
      <c r="D244" s="95">
        <v>622</v>
      </c>
      <c r="E244" s="95">
        <v>3.35</v>
      </c>
      <c r="F244" s="95">
        <v>3658.27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0.56999999999999995</v>
      </c>
      <c r="D245" s="95">
        <v>622</v>
      </c>
      <c r="E245" s="95">
        <v>3.19</v>
      </c>
      <c r="F245" s="95">
        <v>3489.08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6700.84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28162.2029</v>
      </c>
      <c r="C255" s="95">
        <v>34.107500000000002</v>
      </c>
      <c r="D255" s="95">
        <v>54.670999999999999</v>
      </c>
      <c r="E255" s="95">
        <v>0</v>
      </c>
      <c r="F255" s="95">
        <v>2.0000000000000001E-4</v>
      </c>
      <c r="G255" s="95">
        <v>721581.64</v>
      </c>
      <c r="H255" s="95">
        <v>10662.065199999999</v>
      </c>
    </row>
    <row r="256" spans="1:8">
      <c r="A256" s="95" t="s">
        <v>656</v>
      </c>
      <c r="B256" s="95">
        <v>21418.170300000002</v>
      </c>
      <c r="C256" s="95">
        <v>27.116399999999999</v>
      </c>
      <c r="D256" s="95">
        <v>49.091700000000003</v>
      </c>
      <c r="E256" s="95">
        <v>0</v>
      </c>
      <c r="F256" s="95">
        <v>2.0000000000000001E-4</v>
      </c>
      <c r="G256" s="95">
        <v>648206.57200000004</v>
      </c>
      <c r="H256" s="95">
        <v>8234.8320999999996</v>
      </c>
    </row>
    <row r="257" spans="1:19">
      <c r="A257" s="95" t="s">
        <v>657</v>
      </c>
      <c r="B257" s="95">
        <v>24193.0173</v>
      </c>
      <c r="C257" s="95">
        <v>30.8794</v>
      </c>
      <c r="D257" s="95">
        <v>57.046900000000001</v>
      </c>
      <c r="E257" s="95">
        <v>0</v>
      </c>
      <c r="F257" s="95">
        <v>2.0000000000000001E-4</v>
      </c>
      <c r="G257" s="95">
        <v>753294.14789999998</v>
      </c>
      <c r="H257" s="95">
        <v>9328.4580999999998</v>
      </c>
    </row>
    <row r="258" spans="1:19">
      <c r="A258" s="95" t="s">
        <v>658</v>
      </c>
      <c r="B258" s="95">
        <v>19192.288499999999</v>
      </c>
      <c r="C258" s="95">
        <v>25.619700000000002</v>
      </c>
      <c r="D258" s="95">
        <v>52.426499999999997</v>
      </c>
      <c r="E258" s="95">
        <v>0</v>
      </c>
      <c r="F258" s="95">
        <v>2.0000000000000001E-4</v>
      </c>
      <c r="G258" s="95">
        <v>692488.61979999999</v>
      </c>
      <c r="H258" s="95">
        <v>7520.5451999999996</v>
      </c>
    </row>
    <row r="259" spans="1:19">
      <c r="A259" s="95" t="s">
        <v>343</v>
      </c>
      <c r="B259" s="95">
        <v>18938.346699999998</v>
      </c>
      <c r="C259" s="95">
        <v>26.584800000000001</v>
      </c>
      <c r="D259" s="95">
        <v>60.059399999999997</v>
      </c>
      <c r="E259" s="95">
        <v>0</v>
      </c>
      <c r="F259" s="95">
        <v>2.0000000000000001E-4</v>
      </c>
      <c r="G259" s="95">
        <v>793517.4547</v>
      </c>
      <c r="H259" s="95">
        <v>7560.7101000000002</v>
      </c>
    </row>
    <row r="260" spans="1:19">
      <c r="A260" s="95" t="s">
        <v>659</v>
      </c>
      <c r="B260" s="95">
        <v>18549.169399999999</v>
      </c>
      <c r="C260" s="95">
        <v>26.728100000000001</v>
      </c>
      <c r="D260" s="95">
        <v>63.227899999999998</v>
      </c>
      <c r="E260" s="95">
        <v>0</v>
      </c>
      <c r="F260" s="95">
        <v>2.9999999999999997E-4</v>
      </c>
      <c r="G260" s="95">
        <v>835475.25639999995</v>
      </c>
      <c r="H260" s="95">
        <v>7479.1925000000001</v>
      </c>
    </row>
    <row r="261" spans="1:19">
      <c r="A261" s="95" t="s">
        <v>660</v>
      </c>
      <c r="B261" s="95">
        <v>15719.2444</v>
      </c>
      <c r="C261" s="95">
        <v>21.8583</v>
      </c>
      <c r="D261" s="95">
        <v>48.5246</v>
      </c>
      <c r="E261" s="95">
        <v>0</v>
      </c>
      <c r="F261" s="95">
        <v>2.0000000000000001E-4</v>
      </c>
      <c r="G261" s="95">
        <v>641088.90780000004</v>
      </c>
      <c r="H261" s="95">
        <v>6253.3127999999997</v>
      </c>
    </row>
    <row r="262" spans="1:19">
      <c r="A262" s="95" t="s">
        <v>661</v>
      </c>
      <c r="B262" s="95">
        <v>17582.7847</v>
      </c>
      <c r="C262" s="95">
        <v>24.1389</v>
      </c>
      <c r="D262" s="95">
        <v>52.293199999999999</v>
      </c>
      <c r="E262" s="95">
        <v>0</v>
      </c>
      <c r="F262" s="95">
        <v>2.0000000000000001E-4</v>
      </c>
      <c r="G262" s="95">
        <v>690834.59389999998</v>
      </c>
      <c r="H262" s="95">
        <v>6961.3714</v>
      </c>
    </row>
    <row r="263" spans="1:19">
      <c r="A263" s="95" t="s">
        <v>662</v>
      </c>
      <c r="B263" s="95">
        <v>18251.3285</v>
      </c>
      <c r="C263" s="95">
        <v>25.895900000000001</v>
      </c>
      <c r="D263" s="95">
        <v>59.639400000000002</v>
      </c>
      <c r="E263" s="95">
        <v>0</v>
      </c>
      <c r="F263" s="95">
        <v>2.0000000000000001E-4</v>
      </c>
      <c r="G263" s="95">
        <v>788006.33169999998</v>
      </c>
      <c r="H263" s="95">
        <v>7315.9355999999998</v>
      </c>
    </row>
    <row r="264" spans="1:19">
      <c r="A264" s="95" t="s">
        <v>663</v>
      </c>
      <c r="B264" s="95">
        <v>20078.534299999999</v>
      </c>
      <c r="C264" s="95">
        <v>27.0672</v>
      </c>
      <c r="D264" s="95">
        <v>56.535800000000002</v>
      </c>
      <c r="E264" s="95">
        <v>0</v>
      </c>
      <c r="F264" s="95">
        <v>2.0000000000000001E-4</v>
      </c>
      <c r="G264" s="95">
        <v>746810.28060000006</v>
      </c>
      <c r="H264" s="95">
        <v>7896.1454000000003</v>
      </c>
    </row>
    <row r="265" spans="1:19">
      <c r="A265" s="95" t="s">
        <v>664</v>
      </c>
      <c r="B265" s="95">
        <v>23809.920699999999</v>
      </c>
      <c r="C265" s="95">
        <v>29.960799999999999</v>
      </c>
      <c r="D265" s="95">
        <v>53.400500000000001</v>
      </c>
      <c r="E265" s="95">
        <v>0</v>
      </c>
      <c r="F265" s="95">
        <v>2.0000000000000001E-4</v>
      </c>
      <c r="G265" s="95">
        <v>705064.46719999996</v>
      </c>
      <c r="H265" s="95">
        <v>9134.7284</v>
      </c>
    </row>
    <row r="266" spans="1:19">
      <c r="A266" s="95" t="s">
        <v>665</v>
      </c>
      <c r="B266" s="95">
        <v>27337.553199999998</v>
      </c>
      <c r="C266" s="95">
        <v>33.164200000000001</v>
      </c>
      <c r="D266" s="95">
        <v>53.423999999999999</v>
      </c>
      <c r="E266" s="95">
        <v>0</v>
      </c>
      <c r="F266" s="95">
        <v>2.0000000000000001E-4</v>
      </c>
      <c r="G266" s="95">
        <v>705134.93819999998</v>
      </c>
      <c r="H266" s="95">
        <v>10355.7927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253232.56099999999</v>
      </c>
      <c r="C268" s="95">
        <v>333.12130000000002</v>
      </c>
      <c r="D268" s="95">
        <v>660.34090000000003</v>
      </c>
      <c r="E268" s="95">
        <v>0</v>
      </c>
      <c r="F268" s="95">
        <v>2.8E-3</v>
      </c>
      <c r="G268" s="96">
        <v>8721500</v>
      </c>
      <c r="H268" s="95">
        <v>98703.089600000007</v>
      </c>
    </row>
    <row r="269" spans="1:19">
      <c r="A269" s="95" t="s">
        <v>667</v>
      </c>
      <c r="B269" s="95">
        <v>15719.2444</v>
      </c>
      <c r="C269" s="95">
        <v>21.8583</v>
      </c>
      <c r="D269" s="95">
        <v>48.5246</v>
      </c>
      <c r="E269" s="95">
        <v>0</v>
      </c>
      <c r="F269" s="95">
        <v>2.0000000000000001E-4</v>
      </c>
      <c r="G269" s="95">
        <v>641088.90780000004</v>
      </c>
      <c r="H269" s="95">
        <v>6253.3127999999997</v>
      </c>
    </row>
    <row r="270" spans="1:19">
      <c r="A270" s="95" t="s">
        <v>668</v>
      </c>
      <c r="B270" s="95">
        <v>28162.2029</v>
      </c>
      <c r="C270" s="95">
        <v>34.107500000000002</v>
      </c>
      <c r="D270" s="95">
        <v>63.227899999999998</v>
      </c>
      <c r="E270" s="95">
        <v>0</v>
      </c>
      <c r="F270" s="95">
        <v>2.9999999999999997E-4</v>
      </c>
      <c r="G270" s="95">
        <v>835475.25639999995</v>
      </c>
      <c r="H270" s="95">
        <v>10662.065199999999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254257000000</v>
      </c>
      <c r="C273" s="95">
        <v>178060.35399999999</v>
      </c>
      <c r="D273" s="95" t="s">
        <v>799</v>
      </c>
      <c r="E273" s="95">
        <v>80532.755999999994</v>
      </c>
      <c r="F273" s="95">
        <v>81262.494999999995</v>
      </c>
      <c r="G273" s="95">
        <v>12437.004999999999</v>
      </c>
      <c r="H273" s="95">
        <v>0</v>
      </c>
      <c r="I273" s="95">
        <v>0</v>
      </c>
      <c r="J273" s="95">
        <v>0</v>
      </c>
      <c r="K273" s="95">
        <v>90.986999999999995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3737.1120000000001</v>
      </c>
      <c r="R273" s="95">
        <v>0</v>
      </c>
      <c r="S273" s="95">
        <v>0</v>
      </c>
    </row>
    <row r="274" spans="1:19">
      <c r="A274" s="95" t="s">
        <v>656</v>
      </c>
      <c r="B274" s="96">
        <v>228403000000</v>
      </c>
      <c r="C274" s="95">
        <v>215129.823</v>
      </c>
      <c r="D274" s="95" t="s">
        <v>800</v>
      </c>
      <c r="E274" s="95">
        <v>80532.755999999994</v>
      </c>
      <c r="F274" s="95">
        <v>77263.149000000005</v>
      </c>
      <c r="G274" s="95">
        <v>14527.694</v>
      </c>
      <c r="H274" s="95">
        <v>0</v>
      </c>
      <c r="I274" s="95">
        <v>40295.334000000003</v>
      </c>
      <c r="J274" s="95">
        <v>0</v>
      </c>
      <c r="K274" s="95">
        <v>15.824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2495.0650000000001</v>
      </c>
      <c r="R274" s="95">
        <v>0</v>
      </c>
      <c r="S274" s="95">
        <v>0</v>
      </c>
    </row>
    <row r="275" spans="1:19">
      <c r="A275" s="95" t="s">
        <v>657</v>
      </c>
      <c r="B275" s="96">
        <v>265431000000</v>
      </c>
      <c r="C275" s="95">
        <v>232465.236</v>
      </c>
      <c r="D275" s="95" t="s">
        <v>801</v>
      </c>
      <c r="E275" s="95">
        <v>80532.755999999994</v>
      </c>
      <c r="F275" s="95">
        <v>75263.476999999999</v>
      </c>
      <c r="G275" s="95">
        <v>18470.312000000002</v>
      </c>
      <c r="H275" s="95">
        <v>0</v>
      </c>
      <c r="I275" s="95">
        <v>55801.330999999998</v>
      </c>
      <c r="J275" s="95">
        <v>0</v>
      </c>
      <c r="K275" s="95">
        <v>1.867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2395.4920000000002</v>
      </c>
      <c r="R275" s="95">
        <v>0</v>
      </c>
      <c r="S275" s="95">
        <v>0</v>
      </c>
    </row>
    <row r="276" spans="1:19">
      <c r="A276" s="95" t="s">
        <v>658</v>
      </c>
      <c r="B276" s="96">
        <v>244006000000</v>
      </c>
      <c r="C276" s="95">
        <v>220514.49</v>
      </c>
      <c r="D276" s="95" t="s">
        <v>802</v>
      </c>
      <c r="E276" s="95">
        <v>80532.755999999994</v>
      </c>
      <c r="F276" s="95">
        <v>77263.149000000005</v>
      </c>
      <c r="G276" s="95">
        <v>15995.177</v>
      </c>
      <c r="H276" s="95">
        <v>0</v>
      </c>
      <c r="I276" s="95">
        <v>44206.036999999997</v>
      </c>
      <c r="J276" s="95">
        <v>0</v>
      </c>
      <c r="K276" s="95">
        <v>4.5389999999999997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2512.8310000000001</v>
      </c>
      <c r="R276" s="95">
        <v>0</v>
      </c>
      <c r="S276" s="95">
        <v>0</v>
      </c>
    </row>
    <row r="277" spans="1:19">
      <c r="A277" s="95" t="s">
        <v>343</v>
      </c>
      <c r="B277" s="96">
        <v>279604000000</v>
      </c>
      <c r="C277" s="95">
        <v>264716.24599999998</v>
      </c>
      <c r="D277" s="95" t="s">
        <v>803</v>
      </c>
      <c r="E277" s="95">
        <v>80532.755999999994</v>
      </c>
      <c r="F277" s="95">
        <v>77263.149000000005</v>
      </c>
      <c r="G277" s="95">
        <v>14061.297</v>
      </c>
      <c r="H277" s="95">
        <v>0</v>
      </c>
      <c r="I277" s="95">
        <v>90328.707999999999</v>
      </c>
      <c r="J277" s="95">
        <v>0</v>
      </c>
      <c r="K277" s="95">
        <v>2.125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2528.21</v>
      </c>
      <c r="R277" s="95">
        <v>0</v>
      </c>
      <c r="S277" s="95">
        <v>0</v>
      </c>
    </row>
    <row r="278" spans="1:19">
      <c r="A278" s="95" t="s">
        <v>659</v>
      </c>
      <c r="B278" s="96">
        <v>294389000000</v>
      </c>
      <c r="C278" s="95">
        <v>270579.50400000002</v>
      </c>
      <c r="D278" s="95" t="s">
        <v>804</v>
      </c>
      <c r="E278" s="95">
        <v>80532.755999999994</v>
      </c>
      <c r="F278" s="95">
        <v>81262.494999999995</v>
      </c>
      <c r="G278" s="95">
        <v>14781.504000000001</v>
      </c>
      <c r="H278" s="95">
        <v>0</v>
      </c>
      <c r="I278" s="95">
        <v>91520.099000000002</v>
      </c>
      <c r="J278" s="95">
        <v>0</v>
      </c>
      <c r="K278" s="95">
        <v>1.0629999999999999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2481.587</v>
      </c>
      <c r="R278" s="95">
        <v>0</v>
      </c>
      <c r="S278" s="95">
        <v>0</v>
      </c>
    </row>
    <row r="279" spans="1:19">
      <c r="A279" s="95" t="s">
        <v>660</v>
      </c>
      <c r="B279" s="96">
        <v>225895000000</v>
      </c>
      <c r="C279" s="95">
        <v>209409.33900000001</v>
      </c>
      <c r="D279" s="95" t="s">
        <v>805</v>
      </c>
      <c r="E279" s="95">
        <v>44740.42</v>
      </c>
      <c r="F279" s="95">
        <v>41275.620000000003</v>
      </c>
      <c r="G279" s="95">
        <v>14198.351000000001</v>
      </c>
      <c r="H279" s="95">
        <v>0</v>
      </c>
      <c r="I279" s="95">
        <v>106763.607</v>
      </c>
      <c r="J279" s="95">
        <v>0</v>
      </c>
      <c r="K279" s="95">
        <v>6.0000000000000001E-3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2431.3339999999998</v>
      </c>
      <c r="R279" s="95">
        <v>0</v>
      </c>
      <c r="S279" s="95">
        <v>0</v>
      </c>
    </row>
    <row r="280" spans="1:19">
      <c r="A280" s="95" t="s">
        <v>661</v>
      </c>
      <c r="B280" s="96">
        <v>243423000000</v>
      </c>
      <c r="C280" s="95">
        <v>198532.47399999999</v>
      </c>
      <c r="D280" s="95" t="s">
        <v>806</v>
      </c>
      <c r="E280" s="95">
        <v>44740.42</v>
      </c>
      <c r="F280" s="95">
        <v>41275.620000000003</v>
      </c>
      <c r="G280" s="95">
        <v>13646.83</v>
      </c>
      <c r="H280" s="95">
        <v>0</v>
      </c>
      <c r="I280" s="95">
        <v>96439.198999999993</v>
      </c>
      <c r="J280" s="95">
        <v>0</v>
      </c>
      <c r="K280" s="95">
        <v>1E-3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2430.404</v>
      </c>
      <c r="R280" s="95">
        <v>0</v>
      </c>
      <c r="S280" s="95">
        <v>0</v>
      </c>
    </row>
    <row r="281" spans="1:19">
      <c r="A281" s="95" t="s">
        <v>662</v>
      </c>
      <c r="B281" s="96">
        <v>277663000000</v>
      </c>
      <c r="C281" s="95">
        <v>271439.21999999997</v>
      </c>
      <c r="D281" s="95" t="s">
        <v>807</v>
      </c>
      <c r="E281" s="95">
        <v>80532.755999999994</v>
      </c>
      <c r="F281" s="95">
        <v>80410.297999999995</v>
      </c>
      <c r="G281" s="95">
        <v>14551.258</v>
      </c>
      <c r="H281" s="95">
        <v>0</v>
      </c>
      <c r="I281" s="95">
        <v>93458.417000000001</v>
      </c>
      <c r="J281" s="95">
        <v>0</v>
      </c>
      <c r="K281" s="95">
        <v>6.2610000000000001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2480.23</v>
      </c>
      <c r="R281" s="95">
        <v>0</v>
      </c>
      <c r="S281" s="95">
        <v>0</v>
      </c>
    </row>
    <row r="282" spans="1:19">
      <c r="A282" s="95" t="s">
        <v>663</v>
      </c>
      <c r="B282" s="96">
        <v>263147000000</v>
      </c>
      <c r="C282" s="95">
        <v>245501.584</v>
      </c>
      <c r="D282" s="95" t="s">
        <v>808</v>
      </c>
      <c r="E282" s="95">
        <v>80532.755999999994</v>
      </c>
      <c r="F282" s="95">
        <v>76410.952999999994</v>
      </c>
      <c r="G282" s="95">
        <v>15798.6</v>
      </c>
      <c r="H282" s="95">
        <v>0</v>
      </c>
      <c r="I282" s="95">
        <v>70261.620999999999</v>
      </c>
      <c r="J282" s="95">
        <v>0</v>
      </c>
      <c r="K282" s="95">
        <v>5.1509999999999998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2492.5039999999999</v>
      </c>
      <c r="R282" s="95">
        <v>0</v>
      </c>
      <c r="S282" s="95">
        <v>0</v>
      </c>
    </row>
    <row r="283" spans="1:19">
      <c r="A283" s="95" t="s">
        <v>664</v>
      </c>
      <c r="B283" s="96">
        <v>248437000000</v>
      </c>
      <c r="C283" s="95">
        <v>220132.90100000001</v>
      </c>
      <c r="D283" s="95" t="s">
        <v>809</v>
      </c>
      <c r="E283" s="95">
        <v>80532.755999999994</v>
      </c>
      <c r="F283" s="95">
        <v>80410.297999999995</v>
      </c>
      <c r="G283" s="95">
        <v>14174.599</v>
      </c>
      <c r="H283" s="95">
        <v>0</v>
      </c>
      <c r="I283" s="95">
        <v>42486.686999999998</v>
      </c>
      <c r="J283" s="95">
        <v>0</v>
      </c>
      <c r="K283" s="95">
        <v>34.213000000000001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2494.3470000000002</v>
      </c>
      <c r="R283" s="95">
        <v>0</v>
      </c>
      <c r="S283" s="95">
        <v>0</v>
      </c>
    </row>
    <row r="284" spans="1:19">
      <c r="A284" s="95" t="s">
        <v>665</v>
      </c>
      <c r="B284" s="96">
        <v>248462000000</v>
      </c>
      <c r="C284" s="95">
        <v>180612.43</v>
      </c>
      <c r="D284" s="95" t="s">
        <v>810</v>
      </c>
      <c r="E284" s="95">
        <v>80532.755999999994</v>
      </c>
      <c r="F284" s="95">
        <v>80410.297999999995</v>
      </c>
      <c r="G284" s="95">
        <v>12212.887000000001</v>
      </c>
      <c r="H284" s="95">
        <v>0</v>
      </c>
      <c r="I284" s="95">
        <v>3499.3510000000001</v>
      </c>
      <c r="J284" s="95">
        <v>0</v>
      </c>
      <c r="K284" s="95">
        <v>223.35400000000001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3733.7840000000001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3073120000000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225895000000</v>
      </c>
      <c r="C287" s="95">
        <v>178060.35399999999</v>
      </c>
      <c r="D287" s="95"/>
      <c r="E287" s="95">
        <v>44740.42</v>
      </c>
      <c r="F287" s="95">
        <v>41275.620000000003</v>
      </c>
      <c r="G287" s="95">
        <v>12212.887000000001</v>
      </c>
      <c r="H287" s="95">
        <v>0</v>
      </c>
      <c r="I287" s="95">
        <v>0</v>
      </c>
      <c r="J287" s="95">
        <v>0</v>
      </c>
      <c r="K287" s="95">
        <v>1E-3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2395.4920000000002</v>
      </c>
      <c r="R287" s="95">
        <v>0</v>
      </c>
      <c r="S287" s="95">
        <v>0</v>
      </c>
    </row>
    <row r="288" spans="1:19">
      <c r="A288" s="95" t="s">
        <v>668</v>
      </c>
      <c r="B288" s="96">
        <v>294389000000</v>
      </c>
      <c r="C288" s="95">
        <v>271439.21999999997</v>
      </c>
      <c r="D288" s="95"/>
      <c r="E288" s="95">
        <v>80532.755999999994</v>
      </c>
      <c r="F288" s="95">
        <v>81262.494999999995</v>
      </c>
      <c r="G288" s="95">
        <v>18470.312000000002</v>
      </c>
      <c r="H288" s="95">
        <v>0</v>
      </c>
      <c r="I288" s="95">
        <v>106763.607</v>
      </c>
      <c r="J288" s="95">
        <v>0</v>
      </c>
      <c r="K288" s="95">
        <v>223.35400000000001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3737.1120000000001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64886.06</v>
      </c>
      <c r="C291" s="95">
        <v>16934.97</v>
      </c>
      <c r="D291" s="95">
        <v>0</v>
      </c>
      <c r="E291" s="95">
        <v>81821.03</v>
      </c>
    </row>
    <row r="292" spans="1:5">
      <c r="A292" s="95" t="s">
        <v>702</v>
      </c>
      <c r="B292" s="95">
        <v>9.44</v>
      </c>
      <c r="C292" s="95">
        <v>2.46</v>
      </c>
      <c r="D292" s="95">
        <v>0</v>
      </c>
      <c r="E292" s="95">
        <v>11.91</v>
      </c>
    </row>
    <row r="293" spans="1:5">
      <c r="A293" s="95" t="s">
        <v>703</v>
      </c>
      <c r="B293" s="95">
        <v>9.44</v>
      </c>
      <c r="C293" s="95">
        <v>2.46</v>
      </c>
      <c r="D293" s="95">
        <v>0</v>
      </c>
      <c r="E293" s="95">
        <v>11.91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6600.85</v>
      </c>
      <c r="C2" s="95">
        <v>960.68</v>
      </c>
      <c r="D2" s="95">
        <v>960.68</v>
      </c>
    </row>
    <row r="3" spans="1:7">
      <c r="A3" s="95" t="s">
        <v>372</v>
      </c>
      <c r="B3" s="95">
        <v>6600.85</v>
      </c>
      <c r="C3" s="95">
        <v>960.68</v>
      </c>
      <c r="D3" s="95">
        <v>960.68</v>
      </c>
    </row>
    <row r="4" spans="1:7">
      <c r="A4" s="95" t="s">
        <v>373</v>
      </c>
      <c r="B4" s="95">
        <v>15688.42</v>
      </c>
      <c r="C4" s="95">
        <v>2283.2800000000002</v>
      </c>
      <c r="D4" s="95">
        <v>2283.2800000000002</v>
      </c>
    </row>
    <row r="5" spans="1:7">
      <c r="A5" s="95" t="s">
        <v>374</v>
      </c>
      <c r="B5" s="95">
        <v>15688.42</v>
      </c>
      <c r="C5" s="95">
        <v>2283.2800000000002</v>
      </c>
      <c r="D5" s="95">
        <v>2283.2800000000002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2640.84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579.4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245.3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2.79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143.29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77.28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3455.7</v>
      </c>
      <c r="C28" s="95">
        <v>3145.15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537</v>
      </c>
      <c r="C61" s="95">
        <v>0.3</v>
      </c>
      <c r="D61" s="95">
        <v>0.47699999999999998</v>
      </c>
      <c r="E61" s="95">
        <v>0.51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537</v>
      </c>
      <c r="C62" s="95">
        <v>0.3</v>
      </c>
      <c r="D62" s="95">
        <v>0.47699999999999998</v>
      </c>
      <c r="E62" s="95">
        <v>0.51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537</v>
      </c>
      <c r="C65" s="95">
        <v>0.3</v>
      </c>
      <c r="D65" s="95">
        <v>0.47699999999999998</v>
      </c>
      <c r="E65" s="95">
        <v>0.51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537</v>
      </c>
      <c r="C68" s="95">
        <v>0.3</v>
      </c>
      <c r="D68" s="95">
        <v>0.47699999999999998</v>
      </c>
      <c r="E68" s="95">
        <v>0.51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537</v>
      </c>
      <c r="C71" s="95">
        <v>0.3</v>
      </c>
      <c r="D71" s="95">
        <v>0.47699999999999998</v>
      </c>
      <c r="E71" s="95">
        <v>0.51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537</v>
      </c>
      <c r="C72" s="95">
        <v>0.3</v>
      </c>
      <c r="D72" s="95">
        <v>0.47699999999999998</v>
      </c>
      <c r="E72" s="95">
        <v>0.51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537</v>
      </c>
      <c r="C75" s="95">
        <v>0.3</v>
      </c>
      <c r="D75" s="95">
        <v>0.47699999999999998</v>
      </c>
      <c r="E75" s="95">
        <v>0.51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537</v>
      </c>
      <c r="C78" s="95">
        <v>0.3</v>
      </c>
      <c r="D78" s="95">
        <v>0.47699999999999998</v>
      </c>
      <c r="E78" s="95">
        <v>0.51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537</v>
      </c>
      <c r="C79" s="95">
        <v>0.3</v>
      </c>
      <c r="D79" s="95">
        <v>0.47699999999999998</v>
      </c>
      <c r="E79" s="95">
        <v>0.51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537</v>
      </c>
      <c r="C82" s="95">
        <v>0.3</v>
      </c>
      <c r="D82" s="95">
        <v>0.47699999999999998</v>
      </c>
      <c r="E82" s="95">
        <v>0.51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537</v>
      </c>
      <c r="C85" s="95">
        <v>0.3</v>
      </c>
      <c r="D85" s="95">
        <v>0.47699999999999998</v>
      </c>
      <c r="E85" s="95">
        <v>0.51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537</v>
      </c>
      <c r="C88" s="95">
        <v>0.3</v>
      </c>
      <c r="D88" s="95">
        <v>0.47699999999999998</v>
      </c>
      <c r="E88" s="95">
        <v>0.51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537</v>
      </c>
      <c r="C89" s="95">
        <v>0.3</v>
      </c>
      <c r="D89" s="95">
        <v>0.47699999999999998</v>
      </c>
      <c r="E89" s="95">
        <v>0.51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537</v>
      </c>
      <c r="C92" s="95">
        <v>0.3</v>
      </c>
      <c r="D92" s="95">
        <v>0.47699999999999998</v>
      </c>
      <c r="E92" s="95">
        <v>0.51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537</v>
      </c>
      <c r="C95" s="95">
        <v>0.3</v>
      </c>
      <c r="D95" s="95">
        <v>0.47699999999999998</v>
      </c>
      <c r="E95" s="95">
        <v>0.51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537</v>
      </c>
      <c r="C96" s="95">
        <v>0.3</v>
      </c>
      <c r="D96" s="95">
        <v>0.47699999999999998</v>
      </c>
      <c r="E96" s="95">
        <v>0.51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537</v>
      </c>
      <c r="C99" s="95">
        <v>0.3</v>
      </c>
      <c r="D99" s="95">
        <v>0.47699999999999998</v>
      </c>
      <c r="E99" s="95">
        <v>0.51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537</v>
      </c>
      <c r="C102" s="95">
        <v>0.3</v>
      </c>
      <c r="D102" s="95">
        <v>0.47699999999999998</v>
      </c>
      <c r="E102" s="95">
        <v>0.51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537</v>
      </c>
      <c r="C105" s="95">
        <v>0.3</v>
      </c>
      <c r="D105" s="95">
        <v>0.47699999999999998</v>
      </c>
      <c r="E105" s="95">
        <v>0.51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537</v>
      </c>
      <c r="C106" s="95">
        <v>0.3</v>
      </c>
      <c r="D106" s="95">
        <v>0.47699999999999998</v>
      </c>
      <c r="E106" s="95">
        <v>0.51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537</v>
      </c>
      <c r="C109" s="95">
        <v>0.3</v>
      </c>
      <c r="D109" s="95">
        <v>0.47699999999999998</v>
      </c>
      <c r="E109" s="95">
        <v>0.51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537</v>
      </c>
      <c r="C112" s="95">
        <v>0.3</v>
      </c>
      <c r="D112" s="95">
        <v>0.47699999999999998</v>
      </c>
      <c r="E112" s="95">
        <v>0.51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537</v>
      </c>
      <c r="C115" s="95">
        <v>0.3</v>
      </c>
      <c r="D115" s="95">
        <v>0.47699999999999998</v>
      </c>
      <c r="E115" s="95">
        <v>0.51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537</v>
      </c>
      <c r="C118" s="95">
        <v>0.3</v>
      </c>
      <c r="D118" s="95">
        <v>0.47699999999999998</v>
      </c>
      <c r="E118" s="95">
        <v>0.51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537</v>
      </c>
      <c r="C123" s="95">
        <v>0.3</v>
      </c>
      <c r="D123" s="95">
        <v>0.47699999999999998</v>
      </c>
      <c r="E123" s="95">
        <v>0.51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537</v>
      </c>
      <c r="C126" s="95">
        <v>0.3</v>
      </c>
      <c r="D126" s="95">
        <v>0.47699999999999998</v>
      </c>
      <c r="E126" s="95">
        <v>0.51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537</v>
      </c>
      <c r="C127" s="95">
        <v>0.3</v>
      </c>
      <c r="D127" s="95">
        <v>0.47699999999999998</v>
      </c>
      <c r="E127" s="95">
        <v>0.51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537</v>
      </c>
      <c r="C130" s="95">
        <v>0.3</v>
      </c>
      <c r="D130" s="95">
        <v>0.47699999999999998</v>
      </c>
      <c r="E130" s="95">
        <v>0.51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537</v>
      </c>
      <c r="C133" s="95">
        <v>0.3</v>
      </c>
      <c r="D133" s="95">
        <v>0.47699999999999998</v>
      </c>
      <c r="E133" s="95">
        <v>0.51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537</v>
      </c>
      <c r="C136" s="95">
        <v>0.3</v>
      </c>
      <c r="D136" s="95">
        <v>0.47699999999999998</v>
      </c>
      <c r="E136" s="95">
        <v>0.51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537</v>
      </c>
      <c r="C137" s="95">
        <v>0.3</v>
      </c>
      <c r="D137" s="95">
        <v>0.47699999999999998</v>
      </c>
      <c r="E137" s="95">
        <v>0.51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537</v>
      </c>
      <c r="C140" s="95">
        <v>0.3</v>
      </c>
      <c r="D140" s="95">
        <v>0.47699999999999998</v>
      </c>
      <c r="E140" s="95">
        <v>0.51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537</v>
      </c>
      <c r="C141" s="95">
        <v>0.3</v>
      </c>
      <c r="D141" s="95">
        <v>0.47699999999999998</v>
      </c>
      <c r="E141" s="95">
        <v>0.51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1449619.76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267490.8</v>
      </c>
      <c r="D196" s="95">
        <v>213632.93</v>
      </c>
      <c r="E196" s="95">
        <v>53857.87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211799.45</v>
      </c>
      <c r="D197" s="95">
        <v>169154.74</v>
      </c>
      <c r="E197" s="95">
        <v>42644.7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216014.79</v>
      </c>
      <c r="D198" s="95">
        <v>172521.34</v>
      </c>
      <c r="E198" s="95">
        <v>43493.440000000002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292152.83</v>
      </c>
      <c r="D199" s="95">
        <v>233329.39</v>
      </c>
      <c r="E199" s="95">
        <v>58823.43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68427.320000000007</v>
      </c>
      <c r="D200" s="95">
        <v>51421.22</v>
      </c>
      <c r="E200" s="95">
        <v>17006.099999999999</v>
      </c>
      <c r="F200" s="95">
        <v>0.75</v>
      </c>
      <c r="G200" s="95">
        <v>4.04</v>
      </c>
    </row>
    <row r="201" spans="1:7">
      <c r="A201" s="95" t="s">
        <v>277</v>
      </c>
      <c r="B201" s="95" t="s">
        <v>521</v>
      </c>
      <c r="C201" s="95">
        <v>88216.34</v>
      </c>
      <c r="D201" s="95">
        <v>59641.59</v>
      </c>
      <c r="E201" s="95">
        <v>28574.75</v>
      </c>
      <c r="F201" s="95">
        <v>0.68</v>
      </c>
      <c r="G201" s="95">
        <v>3.52</v>
      </c>
    </row>
    <row r="202" spans="1:7">
      <c r="A202" s="95" t="s">
        <v>278</v>
      </c>
      <c r="B202" s="95" t="s">
        <v>521</v>
      </c>
      <c r="C202" s="95">
        <v>93676.800000000003</v>
      </c>
      <c r="D202" s="95">
        <v>63333.31</v>
      </c>
      <c r="E202" s="95">
        <v>30343.49</v>
      </c>
      <c r="F202" s="95">
        <v>0.68</v>
      </c>
      <c r="G202" s="95">
        <v>3.52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76789.289999999994</v>
      </c>
      <c r="D231" s="95">
        <v>0.78</v>
      </c>
    </row>
    <row r="232" spans="1:8">
      <c r="A232" s="95" t="s">
        <v>286</v>
      </c>
      <c r="B232" s="95" t="s">
        <v>618</v>
      </c>
      <c r="C232" s="95">
        <v>169190.26</v>
      </c>
      <c r="D232" s="95">
        <v>0.78</v>
      </c>
    </row>
    <row r="233" spans="1:8">
      <c r="A233" s="95" t="s">
        <v>287</v>
      </c>
      <c r="B233" s="95" t="s">
        <v>618</v>
      </c>
      <c r="C233" s="95">
        <v>162070.57999999999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16.16</v>
      </c>
      <c r="F239" s="95">
        <v>36873.39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12.79</v>
      </c>
      <c r="F240" s="95">
        <v>29384.75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13.05</v>
      </c>
      <c r="F241" s="95">
        <v>29969.57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17.649999999999999</v>
      </c>
      <c r="F242" s="95">
        <v>40273.03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3.6</v>
      </c>
      <c r="F243" s="95">
        <v>6872.85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3.55</v>
      </c>
      <c r="F244" s="95">
        <v>6776.1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0.57999999999999996</v>
      </c>
      <c r="D245" s="95">
        <v>1109.6500000000001</v>
      </c>
      <c r="E245" s="95">
        <v>3.77</v>
      </c>
      <c r="F245" s="95">
        <v>7195.53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8054.79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131023.3168</v>
      </c>
      <c r="C255" s="95">
        <v>203.5943</v>
      </c>
      <c r="D255" s="95">
        <v>508.08150000000001</v>
      </c>
      <c r="E255" s="95">
        <v>0</v>
      </c>
      <c r="F255" s="95">
        <v>1.6000000000000001E-3</v>
      </c>
      <c r="G255" s="95">
        <v>116920.7328</v>
      </c>
      <c r="H255" s="95">
        <v>53442.1469</v>
      </c>
    </row>
    <row r="256" spans="1:8">
      <c r="A256" s="95" t="s">
        <v>656</v>
      </c>
      <c r="B256" s="95">
        <v>108403.9396</v>
      </c>
      <c r="C256" s="95">
        <v>173.87610000000001</v>
      </c>
      <c r="D256" s="95">
        <v>452.91719999999998</v>
      </c>
      <c r="E256" s="95">
        <v>0</v>
      </c>
      <c r="F256" s="95">
        <v>1.4E-3</v>
      </c>
      <c r="G256" s="95">
        <v>104236.16439999999</v>
      </c>
      <c r="H256" s="95">
        <v>44735.2215</v>
      </c>
    </row>
    <row r="257" spans="1:19">
      <c r="A257" s="95" t="s">
        <v>657</v>
      </c>
      <c r="B257" s="95">
        <v>112887.20729999999</v>
      </c>
      <c r="C257" s="95">
        <v>188.19390000000001</v>
      </c>
      <c r="D257" s="95">
        <v>514.37159999999994</v>
      </c>
      <c r="E257" s="95">
        <v>0</v>
      </c>
      <c r="F257" s="95">
        <v>1.6000000000000001E-3</v>
      </c>
      <c r="G257" s="95">
        <v>118391.65820000001</v>
      </c>
      <c r="H257" s="95">
        <v>47266.734600000003</v>
      </c>
    </row>
    <row r="258" spans="1:19">
      <c r="A258" s="95" t="s">
        <v>658</v>
      </c>
      <c r="B258" s="95">
        <v>95777.447799999994</v>
      </c>
      <c r="C258" s="95">
        <v>166.7441</v>
      </c>
      <c r="D258" s="95">
        <v>478.81630000000001</v>
      </c>
      <c r="E258" s="95">
        <v>0</v>
      </c>
      <c r="F258" s="95">
        <v>1.5E-3</v>
      </c>
      <c r="G258" s="95">
        <v>110219.0046</v>
      </c>
      <c r="H258" s="95">
        <v>40779.076999999997</v>
      </c>
    </row>
    <row r="259" spans="1:19">
      <c r="A259" s="95" t="s">
        <v>343</v>
      </c>
      <c r="B259" s="95">
        <v>113075.78109999999</v>
      </c>
      <c r="C259" s="95">
        <v>201.2946</v>
      </c>
      <c r="D259" s="95">
        <v>591.88120000000004</v>
      </c>
      <c r="E259" s="95">
        <v>0</v>
      </c>
      <c r="F259" s="95">
        <v>1.8E-3</v>
      </c>
      <c r="G259" s="95">
        <v>136251.78959999999</v>
      </c>
      <c r="H259" s="95">
        <v>48568.197</v>
      </c>
    </row>
    <row r="260" spans="1:19">
      <c r="A260" s="95" t="s">
        <v>659</v>
      </c>
      <c r="B260" s="95">
        <v>130510.7081</v>
      </c>
      <c r="C260" s="95">
        <v>235.28790000000001</v>
      </c>
      <c r="D260" s="95">
        <v>700.86339999999996</v>
      </c>
      <c r="E260" s="95">
        <v>0</v>
      </c>
      <c r="F260" s="95">
        <v>2.0999999999999999E-3</v>
      </c>
      <c r="G260" s="95">
        <v>161343.63149999999</v>
      </c>
      <c r="H260" s="95">
        <v>56339.466800000002</v>
      </c>
    </row>
    <row r="261" spans="1:19">
      <c r="A261" s="95" t="s">
        <v>660</v>
      </c>
      <c r="B261" s="95">
        <v>101873.076</v>
      </c>
      <c r="C261" s="95">
        <v>183.0188</v>
      </c>
      <c r="D261" s="95">
        <v>543.23509999999999</v>
      </c>
      <c r="E261" s="95">
        <v>0</v>
      </c>
      <c r="F261" s="95">
        <v>1.6000000000000001E-3</v>
      </c>
      <c r="G261" s="95">
        <v>125055.6629</v>
      </c>
      <c r="H261" s="95">
        <v>43915.803099999997</v>
      </c>
    </row>
    <row r="262" spans="1:19">
      <c r="A262" s="95" t="s">
        <v>661</v>
      </c>
      <c r="B262" s="95">
        <v>107034.97040000001</v>
      </c>
      <c r="C262" s="95">
        <v>191.40309999999999</v>
      </c>
      <c r="D262" s="95">
        <v>565.43010000000004</v>
      </c>
      <c r="E262" s="95">
        <v>0</v>
      </c>
      <c r="F262" s="95">
        <v>1.6999999999999999E-3</v>
      </c>
      <c r="G262" s="95">
        <v>130163.8792</v>
      </c>
      <c r="H262" s="95">
        <v>46055.991099999999</v>
      </c>
    </row>
    <row r="263" spans="1:19">
      <c r="A263" s="95" t="s">
        <v>662</v>
      </c>
      <c r="B263" s="95">
        <v>113435.6305</v>
      </c>
      <c r="C263" s="95">
        <v>203.27340000000001</v>
      </c>
      <c r="D263" s="95">
        <v>601.78710000000001</v>
      </c>
      <c r="E263" s="95">
        <v>0</v>
      </c>
      <c r="F263" s="95">
        <v>1.8E-3</v>
      </c>
      <c r="G263" s="95">
        <v>138533.95600000001</v>
      </c>
      <c r="H263" s="95">
        <v>48850.707900000001</v>
      </c>
    </row>
    <row r="264" spans="1:19">
      <c r="A264" s="95" t="s">
        <v>663</v>
      </c>
      <c r="B264" s="95">
        <v>105302.64350000001</v>
      </c>
      <c r="C264" s="95">
        <v>185.18209999999999</v>
      </c>
      <c r="D264" s="95">
        <v>537.5557</v>
      </c>
      <c r="E264" s="95">
        <v>0</v>
      </c>
      <c r="F264" s="95">
        <v>1.6000000000000001E-3</v>
      </c>
      <c r="G264" s="95">
        <v>123742.90150000001</v>
      </c>
      <c r="H264" s="95">
        <v>45011.972900000001</v>
      </c>
    </row>
    <row r="265" spans="1:19">
      <c r="A265" s="95" t="s">
        <v>664</v>
      </c>
      <c r="B265" s="95">
        <v>103725.29120000001</v>
      </c>
      <c r="C265" s="95">
        <v>174.92699999999999</v>
      </c>
      <c r="D265" s="95">
        <v>484.65589999999997</v>
      </c>
      <c r="E265" s="95">
        <v>0</v>
      </c>
      <c r="F265" s="95">
        <v>1.5E-3</v>
      </c>
      <c r="G265" s="95">
        <v>111555.1811</v>
      </c>
      <c r="H265" s="95">
        <v>43622.4476</v>
      </c>
    </row>
    <row r="266" spans="1:19">
      <c r="A266" s="95" t="s">
        <v>665</v>
      </c>
      <c r="B266" s="95">
        <v>121624.7344</v>
      </c>
      <c r="C266" s="95">
        <v>192.1061</v>
      </c>
      <c r="D266" s="95">
        <v>490.31549999999999</v>
      </c>
      <c r="E266" s="95">
        <v>0</v>
      </c>
      <c r="F266" s="95">
        <v>1.5E-3</v>
      </c>
      <c r="G266" s="95">
        <v>112838.1097</v>
      </c>
      <c r="H266" s="95">
        <v>49906.554300000003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6">
        <v>1344670</v>
      </c>
      <c r="C268" s="95">
        <v>2298.9014999999999</v>
      </c>
      <c r="D268" s="95">
        <v>6469.9107000000004</v>
      </c>
      <c r="E268" s="95">
        <v>0</v>
      </c>
      <c r="F268" s="95">
        <v>1.9800000000000002E-2</v>
      </c>
      <c r="G268" s="96">
        <v>1489250</v>
      </c>
      <c r="H268" s="95">
        <v>568494.32070000004</v>
      </c>
    </row>
    <row r="269" spans="1:19">
      <c r="A269" s="95" t="s">
        <v>667</v>
      </c>
      <c r="B269" s="95">
        <v>95777.447799999994</v>
      </c>
      <c r="C269" s="95">
        <v>166.7441</v>
      </c>
      <c r="D269" s="95">
        <v>452.91719999999998</v>
      </c>
      <c r="E269" s="95">
        <v>0</v>
      </c>
      <c r="F269" s="95">
        <v>1.4E-3</v>
      </c>
      <c r="G269" s="95">
        <v>104236.16439999999</v>
      </c>
      <c r="H269" s="95">
        <v>40779.076999999997</v>
      </c>
    </row>
    <row r="270" spans="1:19">
      <c r="A270" s="95" t="s">
        <v>668</v>
      </c>
      <c r="B270" s="95">
        <v>131023.3168</v>
      </c>
      <c r="C270" s="95">
        <v>235.28790000000001</v>
      </c>
      <c r="D270" s="95">
        <v>700.86339999999996</v>
      </c>
      <c r="E270" s="95">
        <v>0</v>
      </c>
      <c r="F270" s="95">
        <v>2.0999999999999999E-3</v>
      </c>
      <c r="G270" s="95">
        <v>161343.63149999999</v>
      </c>
      <c r="H270" s="95">
        <v>56339.466800000002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271306000000</v>
      </c>
      <c r="C273" s="95">
        <v>183265.87899999999</v>
      </c>
      <c r="D273" s="95" t="s">
        <v>811</v>
      </c>
      <c r="E273" s="95">
        <v>80532.755999999994</v>
      </c>
      <c r="F273" s="95">
        <v>81262.494999999995</v>
      </c>
      <c r="G273" s="95">
        <v>13526.998</v>
      </c>
      <c r="H273" s="95">
        <v>0</v>
      </c>
      <c r="I273" s="95">
        <v>3992.8150000000001</v>
      </c>
      <c r="J273" s="95">
        <v>0</v>
      </c>
      <c r="K273" s="95">
        <v>217.02199999999999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3733.7930000000001</v>
      </c>
      <c r="R273" s="95">
        <v>0</v>
      </c>
      <c r="S273" s="95">
        <v>0</v>
      </c>
    </row>
    <row r="274" spans="1:19">
      <c r="A274" s="95" t="s">
        <v>656</v>
      </c>
      <c r="B274" s="96">
        <v>241872000000</v>
      </c>
      <c r="C274" s="95">
        <v>183814.56700000001</v>
      </c>
      <c r="D274" s="95" t="s">
        <v>812</v>
      </c>
      <c r="E274" s="95">
        <v>80532.755999999994</v>
      </c>
      <c r="F274" s="95">
        <v>81262.494999999995</v>
      </c>
      <c r="G274" s="95">
        <v>13681.234</v>
      </c>
      <c r="H274" s="95">
        <v>0</v>
      </c>
      <c r="I274" s="95">
        <v>4421.3119999999999</v>
      </c>
      <c r="J274" s="95">
        <v>0</v>
      </c>
      <c r="K274" s="95">
        <v>182.96899999999999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3733.8009999999999</v>
      </c>
      <c r="R274" s="95">
        <v>0</v>
      </c>
      <c r="S274" s="95">
        <v>0</v>
      </c>
    </row>
    <row r="275" spans="1:19">
      <c r="A275" s="95" t="s">
        <v>657</v>
      </c>
      <c r="B275" s="96">
        <v>274719000000</v>
      </c>
      <c r="C275" s="95">
        <v>251322.08600000001</v>
      </c>
      <c r="D275" s="95" t="s">
        <v>813</v>
      </c>
      <c r="E275" s="95">
        <v>80532.755999999994</v>
      </c>
      <c r="F275" s="95">
        <v>75263.476999999999</v>
      </c>
      <c r="G275" s="95">
        <v>24349.387999999999</v>
      </c>
      <c r="H275" s="95">
        <v>0</v>
      </c>
      <c r="I275" s="95">
        <v>68678.085000000006</v>
      </c>
      <c r="J275" s="95">
        <v>0</v>
      </c>
      <c r="K275" s="95">
        <v>11.058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2487.3220000000001</v>
      </c>
      <c r="R275" s="95">
        <v>0</v>
      </c>
      <c r="S275" s="95">
        <v>0</v>
      </c>
    </row>
    <row r="276" spans="1:19">
      <c r="A276" s="95" t="s">
        <v>658</v>
      </c>
      <c r="B276" s="96">
        <v>255755000000</v>
      </c>
      <c r="C276" s="95">
        <v>270071.79800000001</v>
      </c>
      <c r="D276" s="95" t="s">
        <v>690</v>
      </c>
      <c r="E276" s="95">
        <v>80532.755999999994</v>
      </c>
      <c r="F276" s="95">
        <v>77263.149000000005</v>
      </c>
      <c r="G276" s="95">
        <v>21226.959999999999</v>
      </c>
      <c r="H276" s="95">
        <v>0</v>
      </c>
      <c r="I276" s="95">
        <v>88464.482000000004</v>
      </c>
      <c r="J276" s="95">
        <v>0</v>
      </c>
      <c r="K276" s="95">
        <v>17.018999999999998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2567.4319999999998</v>
      </c>
      <c r="R276" s="95">
        <v>0</v>
      </c>
      <c r="S276" s="95">
        <v>0</v>
      </c>
    </row>
    <row r="277" spans="1:19">
      <c r="A277" s="95" t="s">
        <v>343</v>
      </c>
      <c r="B277" s="96">
        <v>316162000000</v>
      </c>
      <c r="C277" s="95">
        <v>311405.005</v>
      </c>
      <c r="D277" s="95" t="s">
        <v>791</v>
      </c>
      <c r="E277" s="95">
        <v>80532.755999999994</v>
      </c>
      <c r="F277" s="95">
        <v>77263.149000000005</v>
      </c>
      <c r="G277" s="95">
        <v>18430.724999999999</v>
      </c>
      <c r="H277" s="95">
        <v>0</v>
      </c>
      <c r="I277" s="95">
        <v>132612.81200000001</v>
      </c>
      <c r="J277" s="95">
        <v>0</v>
      </c>
      <c r="K277" s="95">
        <v>2.1259999999999999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2563.4360000000001</v>
      </c>
      <c r="R277" s="95">
        <v>0</v>
      </c>
      <c r="S277" s="95">
        <v>0</v>
      </c>
    </row>
    <row r="278" spans="1:19">
      <c r="A278" s="95" t="s">
        <v>659</v>
      </c>
      <c r="B278" s="96">
        <v>374386000000</v>
      </c>
      <c r="C278" s="95">
        <v>383533.201</v>
      </c>
      <c r="D278" s="95" t="s">
        <v>814</v>
      </c>
      <c r="E278" s="95">
        <v>80532.755999999994</v>
      </c>
      <c r="F278" s="95">
        <v>77263.149000000005</v>
      </c>
      <c r="G278" s="95">
        <v>24840.756000000001</v>
      </c>
      <c r="H278" s="95">
        <v>0</v>
      </c>
      <c r="I278" s="95">
        <v>198325.54399999999</v>
      </c>
      <c r="J278" s="95">
        <v>0</v>
      </c>
      <c r="K278" s="95">
        <v>6.0000000000000001E-3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2570.989</v>
      </c>
      <c r="R278" s="95">
        <v>0</v>
      </c>
      <c r="S278" s="95">
        <v>0</v>
      </c>
    </row>
    <row r="279" spans="1:19">
      <c r="A279" s="95" t="s">
        <v>660</v>
      </c>
      <c r="B279" s="96">
        <v>290182000000</v>
      </c>
      <c r="C279" s="95">
        <v>294336.64799999999</v>
      </c>
      <c r="D279" s="95" t="s">
        <v>815</v>
      </c>
      <c r="E279" s="95">
        <v>44740.42</v>
      </c>
      <c r="F279" s="95">
        <v>47274.637999999999</v>
      </c>
      <c r="G279" s="95">
        <v>21686.365000000002</v>
      </c>
      <c r="H279" s="95">
        <v>0</v>
      </c>
      <c r="I279" s="95">
        <v>176963.04500000001</v>
      </c>
      <c r="J279" s="95">
        <v>0</v>
      </c>
      <c r="K279" s="95">
        <v>8.0000000000000002E-3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3672.172</v>
      </c>
      <c r="R279" s="95">
        <v>0</v>
      </c>
      <c r="S279" s="95">
        <v>0</v>
      </c>
    </row>
    <row r="280" spans="1:19">
      <c r="A280" s="95" t="s">
        <v>661</v>
      </c>
      <c r="B280" s="96">
        <v>302035000000</v>
      </c>
      <c r="C280" s="95">
        <v>287765.087</v>
      </c>
      <c r="D280" s="95" t="s">
        <v>816</v>
      </c>
      <c r="E280" s="95">
        <v>44740.42</v>
      </c>
      <c r="F280" s="95">
        <v>41275.620000000003</v>
      </c>
      <c r="G280" s="95">
        <v>20994.62</v>
      </c>
      <c r="H280" s="95">
        <v>0</v>
      </c>
      <c r="I280" s="95">
        <v>178454.36499999999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2300.0610000000001</v>
      </c>
      <c r="R280" s="95">
        <v>0</v>
      </c>
      <c r="S280" s="95">
        <v>0</v>
      </c>
    </row>
    <row r="281" spans="1:19">
      <c r="A281" s="95" t="s">
        <v>662</v>
      </c>
      <c r="B281" s="96">
        <v>321458000000</v>
      </c>
      <c r="C281" s="95">
        <v>320718.94900000002</v>
      </c>
      <c r="D281" s="95" t="s">
        <v>817</v>
      </c>
      <c r="E281" s="95">
        <v>80532.755999999994</v>
      </c>
      <c r="F281" s="95">
        <v>80410.297999999995</v>
      </c>
      <c r="G281" s="95">
        <v>20058.834999999999</v>
      </c>
      <c r="H281" s="95">
        <v>0</v>
      </c>
      <c r="I281" s="95">
        <v>135873.16800000001</v>
      </c>
      <c r="J281" s="95">
        <v>0</v>
      </c>
      <c r="K281" s="95">
        <v>2.4279999999999999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3841.4639999999999</v>
      </c>
      <c r="R281" s="95">
        <v>0</v>
      </c>
      <c r="S281" s="95">
        <v>0</v>
      </c>
    </row>
    <row r="282" spans="1:19">
      <c r="A282" s="95" t="s">
        <v>663</v>
      </c>
      <c r="B282" s="96">
        <v>287136000000</v>
      </c>
      <c r="C282" s="95">
        <v>298630.43300000002</v>
      </c>
      <c r="D282" s="95" t="s">
        <v>818</v>
      </c>
      <c r="E282" s="95">
        <v>80532.755999999994</v>
      </c>
      <c r="F282" s="95">
        <v>80410.297999999995</v>
      </c>
      <c r="G282" s="95">
        <v>17822.775000000001</v>
      </c>
      <c r="H282" s="95">
        <v>0</v>
      </c>
      <c r="I282" s="95">
        <v>116037.667</v>
      </c>
      <c r="J282" s="95">
        <v>0</v>
      </c>
      <c r="K282" s="95">
        <v>7.7290000000000001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3819.2080000000001</v>
      </c>
      <c r="R282" s="95">
        <v>0</v>
      </c>
      <c r="S282" s="95">
        <v>0</v>
      </c>
    </row>
    <row r="283" spans="1:19">
      <c r="A283" s="95" t="s">
        <v>664</v>
      </c>
      <c r="B283" s="96">
        <v>258855000000</v>
      </c>
      <c r="C283" s="95">
        <v>298090.04399999999</v>
      </c>
      <c r="D283" s="95" t="s">
        <v>819</v>
      </c>
      <c r="E283" s="95">
        <v>80532.755999999994</v>
      </c>
      <c r="F283" s="95">
        <v>80410.297999999995</v>
      </c>
      <c r="G283" s="95">
        <v>17507.57</v>
      </c>
      <c r="H283" s="95">
        <v>0</v>
      </c>
      <c r="I283" s="95">
        <v>115892.647</v>
      </c>
      <c r="J283" s="95">
        <v>0</v>
      </c>
      <c r="K283" s="95">
        <v>13.951000000000001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3732.8240000000001</v>
      </c>
      <c r="R283" s="95">
        <v>0</v>
      </c>
      <c r="S283" s="95">
        <v>0</v>
      </c>
    </row>
    <row r="284" spans="1:19">
      <c r="A284" s="95" t="s">
        <v>665</v>
      </c>
      <c r="B284" s="96">
        <v>261832000000</v>
      </c>
      <c r="C284" s="95">
        <v>182547.198</v>
      </c>
      <c r="D284" s="95" t="s">
        <v>810</v>
      </c>
      <c r="E284" s="95">
        <v>80532.755999999994</v>
      </c>
      <c r="F284" s="95">
        <v>80410.297999999995</v>
      </c>
      <c r="G284" s="95">
        <v>13559.16</v>
      </c>
      <c r="H284" s="95">
        <v>0</v>
      </c>
      <c r="I284" s="95">
        <v>4074.547</v>
      </c>
      <c r="J284" s="95">
        <v>0</v>
      </c>
      <c r="K284" s="95">
        <v>236.64699999999999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3733.79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3455700000000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241872000000</v>
      </c>
      <c r="C287" s="95">
        <v>182547.198</v>
      </c>
      <c r="D287" s="95"/>
      <c r="E287" s="95">
        <v>44740.42</v>
      </c>
      <c r="F287" s="95">
        <v>41275.620000000003</v>
      </c>
      <c r="G287" s="95">
        <v>13526.998</v>
      </c>
      <c r="H287" s="95">
        <v>0</v>
      </c>
      <c r="I287" s="95">
        <v>3992.8150000000001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2300.0610000000001</v>
      </c>
      <c r="R287" s="95">
        <v>0</v>
      </c>
      <c r="S287" s="95">
        <v>0</v>
      </c>
    </row>
    <row r="288" spans="1:19">
      <c r="A288" s="95" t="s">
        <v>668</v>
      </c>
      <c r="B288" s="96">
        <v>374386000000</v>
      </c>
      <c r="C288" s="95">
        <v>383533.201</v>
      </c>
      <c r="D288" s="95"/>
      <c r="E288" s="95">
        <v>80532.755999999994</v>
      </c>
      <c r="F288" s="95">
        <v>81262.494999999995</v>
      </c>
      <c r="G288" s="95">
        <v>24840.756000000001</v>
      </c>
      <c r="H288" s="95">
        <v>0</v>
      </c>
      <c r="I288" s="95">
        <v>198325.54399999999</v>
      </c>
      <c r="J288" s="95">
        <v>0</v>
      </c>
      <c r="K288" s="95">
        <v>236.64699999999999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3841.4639999999999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84431.02</v>
      </c>
      <c r="C291" s="95">
        <v>26550.880000000001</v>
      </c>
      <c r="D291" s="95">
        <v>0</v>
      </c>
      <c r="E291" s="95">
        <v>110981.9</v>
      </c>
    </row>
    <row r="292" spans="1:5">
      <c r="A292" s="95" t="s">
        <v>702</v>
      </c>
      <c r="B292" s="95">
        <v>12.29</v>
      </c>
      <c r="C292" s="95">
        <v>3.86</v>
      </c>
      <c r="D292" s="95">
        <v>0</v>
      </c>
      <c r="E292" s="95">
        <v>16.149999999999999</v>
      </c>
    </row>
    <row r="293" spans="1:5">
      <c r="A293" s="95" t="s">
        <v>703</v>
      </c>
      <c r="B293" s="95">
        <v>12.29</v>
      </c>
      <c r="C293" s="95">
        <v>3.86</v>
      </c>
      <c r="D293" s="95">
        <v>0</v>
      </c>
      <c r="E293" s="95">
        <v>16.149999999999999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5783.51</v>
      </c>
      <c r="C2" s="95">
        <v>841.73</v>
      </c>
      <c r="D2" s="95">
        <v>841.73</v>
      </c>
    </row>
    <row r="3" spans="1:7">
      <c r="A3" s="95" t="s">
        <v>372</v>
      </c>
      <c r="B3" s="95">
        <v>5783.51</v>
      </c>
      <c r="C3" s="95">
        <v>841.73</v>
      </c>
      <c r="D3" s="95">
        <v>841.73</v>
      </c>
    </row>
    <row r="4" spans="1:7">
      <c r="A4" s="95" t="s">
        <v>373</v>
      </c>
      <c r="B4" s="95">
        <v>13754.91</v>
      </c>
      <c r="C4" s="95">
        <v>2001.88</v>
      </c>
      <c r="D4" s="95">
        <v>2001.88</v>
      </c>
    </row>
    <row r="5" spans="1:7">
      <c r="A5" s="95" t="s">
        <v>374</v>
      </c>
      <c r="B5" s="95">
        <v>13754.91</v>
      </c>
      <c r="C5" s="95">
        <v>2001.88</v>
      </c>
      <c r="D5" s="95">
        <v>2001.88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1938.45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446.06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265.88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1.97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142.02000000000001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77.209999999999994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3342.01</v>
      </c>
      <c r="C28" s="95">
        <v>2441.5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537</v>
      </c>
      <c r="C61" s="95">
        <v>0.3</v>
      </c>
      <c r="D61" s="95">
        <v>0.47699999999999998</v>
      </c>
      <c r="E61" s="95">
        <v>0.51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537</v>
      </c>
      <c r="C62" s="95">
        <v>0.3</v>
      </c>
      <c r="D62" s="95">
        <v>0.47699999999999998</v>
      </c>
      <c r="E62" s="95">
        <v>0.51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537</v>
      </c>
      <c r="C65" s="95">
        <v>0.3</v>
      </c>
      <c r="D65" s="95">
        <v>0.47699999999999998</v>
      </c>
      <c r="E65" s="95">
        <v>0.51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537</v>
      </c>
      <c r="C68" s="95">
        <v>0.3</v>
      </c>
      <c r="D68" s="95">
        <v>0.47699999999999998</v>
      </c>
      <c r="E68" s="95">
        <v>0.51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537</v>
      </c>
      <c r="C71" s="95">
        <v>0.3</v>
      </c>
      <c r="D71" s="95">
        <v>0.47699999999999998</v>
      </c>
      <c r="E71" s="95">
        <v>0.51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537</v>
      </c>
      <c r="C72" s="95">
        <v>0.3</v>
      </c>
      <c r="D72" s="95">
        <v>0.47699999999999998</v>
      </c>
      <c r="E72" s="95">
        <v>0.51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537</v>
      </c>
      <c r="C75" s="95">
        <v>0.3</v>
      </c>
      <c r="D75" s="95">
        <v>0.47699999999999998</v>
      </c>
      <c r="E75" s="95">
        <v>0.51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537</v>
      </c>
      <c r="C78" s="95">
        <v>0.3</v>
      </c>
      <c r="D78" s="95">
        <v>0.47699999999999998</v>
      </c>
      <c r="E78" s="95">
        <v>0.51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537</v>
      </c>
      <c r="C79" s="95">
        <v>0.3</v>
      </c>
      <c r="D79" s="95">
        <v>0.47699999999999998</v>
      </c>
      <c r="E79" s="95">
        <v>0.51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537</v>
      </c>
      <c r="C82" s="95">
        <v>0.3</v>
      </c>
      <c r="D82" s="95">
        <v>0.47699999999999998</v>
      </c>
      <c r="E82" s="95">
        <v>0.51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537</v>
      </c>
      <c r="C85" s="95">
        <v>0.3</v>
      </c>
      <c r="D85" s="95">
        <v>0.47699999999999998</v>
      </c>
      <c r="E85" s="95">
        <v>0.51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537</v>
      </c>
      <c r="C88" s="95">
        <v>0.3</v>
      </c>
      <c r="D88" s="95">
        <v>0.47699999999999998</v>
      </c>
      <c r="E88" s="95">
        <v>0.51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537</v>
      </c>
      <c r="C89" s="95">
        <v>0.3</v>
      </c>
      <c r="D89" s="95">
        <v>0.47699999999999998</v>
      </c>
      <c r="E89" s="95">
        <v>0.51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537</v>
      </c>
      <c r="C92" s="95">
        <v>0.3</v>
      </c>
      <c r="D92" s="95">
        <v>0.47699999999999998</v>
      </c>
      <c r="E92" s="95">
        <v>0.51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537</v>
      </c>
      <c r="C95" s="95">
        <v>0.3</v>
      </c>
      <c r="D95" s="95">
        <v>0.47699999999999998</v>
      </c>
      <c r="E95" s="95">
        <v>0.51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537</v>
      </c>
      <c r="C96" s="95">
        <v>0.3</v>
      </c>
      <c r="D96" s="95">
        <v>0.47699999999999998</v>
      </c>
      <c r="E96" s="95">
        <v>0.51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537</v>
      </c>
      <c r="C99" s="95">
        <v>0.3</v>
      </c>
      <c r="D99" s="95">
        <v>0.47699999999999998</v>
      </c>
      <c r="E99" s="95">
        <v>0.51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537</v>
      </c>
      <c r="C102" s="95">
        <v>0.3</v>
      </c>
      <c r="D102" s="95">
        <v>0.47699999999999998</v>
      </c>
      <c r="E102" s="95">
        <v>0.51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537</v>
      </c>
      <c r="C105" s="95">
        <v>0.3</v>
      </c>
      <c r="D105" s="95">
        <v>0.47699999999999998</v>
      </c>
      <c r="E105" s="95">
        <v>0.51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537</v>
      </c>
      <c r="C106" s="95">
        <v>0.3</v>
      </c>
      <c r="D106" s="95">
        <v>0.47699999999999998</v>
      </c>
      <c r="E106" s="95">
        <v>0.51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537</v>
      </c>
      <c r="C109" s="95">
        <v>0.3</v>
      </c>
      <c r="D109" s="95">
        <v>0.47699999999999998</v>
      </c>
      <c r="E109" s="95">
        <v>0.51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537</v>
      </c>
      <c r="C112" s="95">
        <v>0.3</v>
      </c>
      <c r="D112" s="95">
        <v>0.47699999999999998</v>
      </c>
      <c r="E112" s="95">
        <v>0.51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537</v>
      </c>
      <c r="C115" s="95">
        <v>0.3</v>
      </c>
      <c r="D115" s="95">
        <v>0.47699999999999998</v>
      </c>
      <c r="E115" s="95">
        <v>0.51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537</v>
      </c>
      <c r="C118" s="95">
        <v>0.3</v>
      </c>
      <c r="D118" s="95">
        <v>0.47699999999999998</v>
      </c>
      <c r="E118" s="95">
        <v>0.51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537</v>
      </c>
      <c r="C123" s="95">
        <v>0.3</v>
      </c>
      <c r="D123" s="95">
        <v>0.47699999999999998</v>
      </c>
      <c r="E123" s="95">
        <v>0.51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537</v>
      </c>
      <c r="C126" s="95">
        <v>0.3</v>
      </c>
      <c r="D126" s="95">
        <v>0.47699999999999998</v>
      </c>
      <c r="E126" s="95">
        <v>0.51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537</v>
      </c>
      <c r="C127" s="95">
        <v>0.3</v>
      </c>
      <c r="D127" s="95">
        <v>0.47699999999999998</v>
      </c>
      <c r="E127" s="95">
        <v>0.51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537</v>
      </c>
      <c r="C130" s="95">
        <v>0.3</v>
      </c>
      <c r="D130" s="95">
        <v>0.47699999999999998</v>
      </c>
      <c r="E130" s="95">
        <v>0.51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537</v>
      </c>
      <c r="C133" s="95">
        <v>0.3</v>
      </c>
      <c r="D133" s="95">
        <v>0.47699999999999998</v>
      </c>
      <c r="E133" s="95">
        <v>0.51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537</v>
      </c>
      <c r="C136" s="95">
        <v>0.3</v>
      </c>
      <c r="D136" s="95">
        <v>0.47699999999999998</v>
      </c>
      <c r="E136" s="95">
        <v>0.51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537</v>
      </c>
      <c r="C137" s="95">
        <v>0.3</v>
      </c>
      <c r="D137" s="95">
        <v>0.47699999999999998</v>
      </c>
      <c r="E137" s="95">
        <v>0.51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537</v>
      </c>
      <c r="C140" s="95">
        <v>0.3</v>
      </c>
      <c r="D140" s="95">
        <v>0.47699999999999998</v>
      </c>
      <c r="E140" s="95">
        <v>0.51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537</v>
      </c>
      <c r="C141" s="95">
        <v>0.3</v>
      </c>
      <c r="D141" s="95">
        <v>0.47699999999999998</v>
      </c>
      <c r="E141" s="95">
        <v>0.51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1279045.54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293626.98</v>
      </c>
      <c r="D196" s="95">
        <v>234506.73</v>
      </c>
      <c r="E196" s="95">
        <v>59120.25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231702.46</v>
      </c>
      <c r="D197" s="95">
        <v>185050.39</v>
      </c>
      <c r="E197" s="95">
        <v>46652.07</v>
      </c>
      <c r="F197" s="95">
        <v>0.8</v>
      </c>
      <c r="G197" s="95">
        <v>4.59</v>
      </c>
    </row>
    <row r="198" spans="1:7">
      <c r="A198" s="95" t="s">
        <v>274</v>
      </c>
      <c r="B198" s="95" t="s">
        <v>647</v>
      </c>
      <c r="C198" s="95">
        <v>236796.45</v>
      </c>
      <c r="D198" s="95">
        <v>189118.73</v>
      </c>
      <c r="E198" s="95">
        <v>47677.72</v>
      </c>
      <c r="F198" s="95">
        <v>0.8</v>
      </c>
      <c r="G198" s="95">
        <v>4.58</v>
      </c>
    </row>
    <row r="199" spans="1:7">
      <c r="A199" s="95" t="s">
        <v>275</v>
      </c>
      <c r="B199" s="95" t="s">
        <v>647</v>
      </c>
      <c r="C199" s="95">
        <v>318051.84000000003</v>
      </c>
      <c r="D199" s="95">
        <v>254013.78</v>
      </c>
      <c r="E199" s="95">
        <v>64038.07</v>
      </c>
      <c r="F199" s="95">
        <v>0.8</v>
      </c>
      <c r="G199" s="95">
        <v>4.54</v>
      </c>
    </row>
    <row r="200" spans="1:7">
      <c r="A200" s="95" t="s">
        <v>276</v>
      </c>
      <c r="B200" s="95" t="s">
        <v>521</v>
      </c>
      <c r="C200" s="95">
        <v>66286.59</v>
      </c>
      <c r="D200" s="95">
        <v>52940.13</v>
      </c>
      <c r="E200" s="95">
        <v>13346.46</v>
      </c>
      <c r="F200" s="95">
        <v>0.8</v>
      </c>
      <c r="G200" s="95">
        <v>4.32</v>
      </c>
    </row>
    <row r="201" spans="1:7">
      <c r="A201" s="95" t="s">
        <v>277</v>
      </c>
      <c r="B201" s="95" t="s">
        <v>521</v>
      </c>
      <c r="C201" s="95">
        <v>67031.460000000006</v>
      </c>
      <c r="D201" s="95">
        <v>53535.03</v>
      </c>
      <c r="E201" s="95">
        <v>13496.43</v>
      </c>
      <c r="F201" s="95">
        <v>0.8</v>
      </c>
      <c r="G201" s="95">
        <v>4.32</v>
      </c>
    </row>
    <row r="202" spans="1:7">
      <c r="A202" s="95" t="s">
        <v>278</v>
      </c>
      <c r="B202" s="95" t="s">
        <v>521</v>
      </c>
      <c r="C202" s="95">
        <v>70121.09</v>
      </c>
      <c r="D202" s="95">
        <v>56002.58</v>
      </c>
      <c r="E202" s="95">
        <v>14118.51</v>
      </c>
      <c r="F202" s="95">
        <v>0.8</v>
      </c>
      <c r="G202" s="95">
        <v>4.32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62345.45</v>
      </c>
      <c r="D231" s="95">
        <v>0.8</v>
      </c>
    </row>
    <row r="232" spans="1:8">
      <c r="A232" s="95" t="s">
        <v>286</v>
      </c>
      <c r="B232" s="95" t="s">
        <v>618</v>
      </c>
      <c r="C232" s="95">
        <v>137366.07</v>
      </c>
      <c r="D232" s="95">
        <v>0.78</v>
      </c>
    </row>
    <row r="233" spans="1:8">
      <c r="A233" s="95" t="s">
        <v>287</v>
      </c>
      <c r="B233" s="95" t="s">
        <v>618</v>
      </c>
      <c r="C233" s="95">
        <v>131585.57999999999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17.739999999999998</v>
      </c>
      <c r="F239" s="95">
        <v>40476.239999999998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14</v>
      </c>
      <c r="F240" s="95">
        <v>32146.06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14.3</v>
      </c>
      <c r="F241" s="95">
        <v>32852.79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19.21</v>
      </c>
      <c r="F242" s="95">
        <v>43610.23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0.59</v>
      </c>
      <c r="D243" s="95">
        <v>1109.6500000000001</v>
      </c>
      <c r="E243" s="95">
        <v>4</v>
      </c>
      <c r="F243" s="95">
        <v>7512.16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0.59</v>
      </c>
      <c r="D244" s="95">
        <v>1109.6500000000001</v>
      </c>
      <c r="E244" s="95">
        <v>4.05</v>
      </c>
      <c r="F244" s="95">
        <v>7596.58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4.24</v>
      </c>
      <c r="F245" s="95">
        <v>7946.72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7107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96792.275999999998</v>
      </c>
      <c r="C255" s="95">
        <v>149.0951</v>
      </c>
      <c r="D255" s="95">
        <v>331.8537</v>
      </c>
      <c r="E255" s="95">
        <v>0</v>
      </c>
      <c r="F255" s="95">
        <v>1.2999999999999999E-3</v>
      </c>
      <c r="G255" s="95">
        <v>344945.6875</v>
      </c>
      <c r="H255" s="95">
        <v>39506.562100000003</v>
      </c>
    </row>
    <row r="256" spans="1:8">
      <c r="A256" s="95" t="s">
        <v>656</v>
      </c>
      <c r="B256" s="95">
        <v>80826.063399999999</v>
      </c>
      <c r="C256" s="95">
        <v>127.2529</v>
      </c>
      <c r="D256" s="95">
        <v>292.00560000000002</v>
      </c>
      <c r="E256" s="95">
        <v>0</v>
      </c>
      <c r="F256" s="95">
        <v>1.1999999999999999E-3</v>
      </c>
      <c r="G256" s="95">
        <v>303548.80440000002</v>
      </c>
      <c r="H256" s="95">
        <v>33259.710500000001</v>
      </c>
    </row>
    <row r="257" spans="1:19">
      <c r="A257" s="95" t="s">
        <v>657</v>
      </c>
      <c r="B257" s="95">
        <v>87603.696599999996</v>
      </c>
      <c r="C257" s="95">
        <v>142.3186</v>
      </c>
      <c r="D257" s="95">
        <v>340.27960000000002</v>
      </c>
      <c r="E257" s="95">
        <v>0</v>
      </c>
      <c r="F257" s="95">
        <v>1.4E-3</v>
      </c>
      <c r="G257" s="95">
        <v>353766.36180000001</v>
      </c>
      <c r="H257" s="95">
        <v>36479.792000000001</v>
      </c>
    </row>
    <row r="258" spans="1:19">
      <c r="A258" s="95" t="s">
        <v>658</v>
      </c>
      <c r="B258" s="95">
        <v>77174.640700000004</v>
      </c>
      <c r="C258" s="95">
        <v>129.58529999999999</v>
      </c>
      <c r="D258" s="95">
        <v>322.5539</v>
      </c>
      <c r="E258" s="95">
        <v>0</v>
      </c>
      <c r="F258" s="95">
        <v>1.2999999999999999E-3</v>
      </c>
      <c r="G258" s="95">
        <v>335369.57209999999</v>
      </c>
      <c r="H258" s="95">
        <v>32549.849399999999</v>
      </c>
    </row>
    <row r="259" spans="1:19">
      <c r="A259" s="95" t="s">
        <v>343</v>
      </c>
      <c r="B259" s="95">
        <v>84398.5864</v>
      </c>
      <c r="C259" s="95">
        <v>143.36449999999999</v>
      </c>
      <c r="D259" s="95">
        <v>361.67349999999999</v>
      </c>
      <c r="E259" s="95">
        <v>0</v>
      </c>
      <c r="F259" s="95">
        <v>1.4E-3</v>
      </c>
      <c r="G259" s="95">
        <v>376054.84399999998</v>
      </c>
      <c r="H259" s="95">
        <v>35758.462200000002</v>
      </c>
    </row>
    <row r="260" spans="1:19">
      <c r="A260" s="95" t="s">
        <v>659</v>
      </c>
      <c r="B260" s="95">
        <v>90589.902400000006</v>
      </c>
      <c r="C260" s="95">
        <v>155.90870000000001</v>
      </c>
      <c r="D260" s="95">
        <v>399.17770000000002</v>
      </c>
      <c r="E260" s="95">
        <v>0</v>
      </c>
      <c r="F260" s="95">
        <v>1.6000000000000001E-3</v>
      </c>
      <c r="G260" s="95">
        <v>415064.1151</v>
      </c>
      <c r="H260" s="95">
        <v>38580.486900000004</v>
      </c>
    </row>
    <row r="261" spans="1:19">
      <c r="A261" s="95" t="s">
        <v>660</v>
      </c>
      <c r="B261" s="95">
        <v>74150.835200000001</v>
      </c>
      <c r="C261" s="95">
        <v>127.45910000000001</v>
      </c>
      <c r="D261" s="95">
        <v>325.8888</v>
      </c>
      <c r="E261" s="95">
        <v>0</v>
      </c>
      <c r="F261" s="95">
        <v>1.2999999999999999E-3</v>
      </c>
      <c r="G261" s="95">
        <v>338857.38500000001</v>
      </c>
      <c r="H261" s="95">
        <v>31563.976200000001</v>
      </c>
    </row>
    <row r="262" spans="1:19">
      <c r="A262" s="95" t="s">
        <v>661</v>
      </c>
      <c r="B262" s="95">
        <v>77223.119500000001</v>
      </c>
      <c r="C262" s="95">
        <v>132.3723</v>
      </c>
      <c r="D262" s="95">
        <v>337.40039999999999</v>
      </c>
      <c r="E262" s="95">
        <v>0</v>
      </c>
      <c r="F262" s="95">
        <v>1.2999999999999999E-3</v>
      </c>
      <c r="G262" s="95">
        <v>350824.7463</v>
      </c>
      <c r="H262" s="95">
        <v>32835.683900000004</v>
      </c>
    </row>
    <row r="263" spans="1:19">
      <c r="A263" s="95" t="s">
        <v>662</v>
      </c>
      <c r="B263" s="95">
        <v>82261.050900000002</v>
      </c>
      <c r="C263" s="95">
        <v>141.00479999999999</v>
      </c>
      <c r="D263" s="95">
        <v>359.39389999999997</v>
      </c>
      <c r="E263" s="95">
        <v>0</v>
      </c>
      <c r="F263" s="95">
        <v>1.4E-3</v>
      </c>
      <c r="G263" s="95">
        <v>373693.24440000003</v>
      </c>
      <c r="H263" s="95">
        <v>34977.511500000001</v>
      </c>
    </row>
    <row r="264" spans="1:19">
      <c r="A264" s="95" t="s">
        <v>663</v>
      </c>
      <c r="B264" s="95">
        <v>82371.321800000005</v>
      </c>
      <c r="C264" s="95">
        <v>138.8306</v>
      </c>
      <c r="D264" s="95">
        <v>347.08479999999997</v>
      </c>
      <c r="E264" s="95">
        <v>0</v>
      </c>
      <c r="F264" s="95">
        <v>1.4E-3</v>
      </c>
      <c r="G264" s="95">
        <v>360878.7304</v>
      </c>
      <c r="H264" s="95">
        <v>34792.5936</v>
      </c>
    </row>
    <row r="265" spans="1:19">
      <c r="A265" s="95" t="s">
        <v>664</v>
      </c>
      <c r="B265" s="95">
        <v>82464.607600000003</v>
      </c>
      <c r="C265" s="95">
        <v>133.04329999999999</v>
      </c>
      <c r="D265" s="95">
        <v>315.30349999999999</v>
      </c>
      <c r="E265" s="95">
        <v>0</v>
      </c>
      <c r="F265" s="95">
        <v>1.2999999999999999E-3</v>
      </c>
      <c r="G265" s="95">
        <v>327793.46659999999</v>
      </c>
      <c r="H265" s="95">
        <v>34248.908300000003</v>
      </c>
    </row>
    <row r="266" spans="1:19">
      <c r="A266" s="95" t="s">
        <v>665</v>
      </c>
      <c r="B266" s="95">
        <v>94973.729900000006</v>
      </c>
      <c r="C266" s="95">
        <v>145.60659999999999</v>
      </c>
      <c r="D266" s="95">
        <v>321.89870000000002</v>
      </c>
      <c r="E266" s="95">
        <v>0</v>
      </c>
      <c r="F266" s="95">
        <v>1.2999999999999999E-3</v>
      </c>
      <c r="G266" s="95">
        <v>334592.13799999998</v>
      </c>
      <c r="H266" s="95">
        <v>38696.8894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6">
        <v>1010830</v>
      </c>
      <c r="C268" s="95">
        <v>1665.8418999999999</v>
      </c>
      <c r="D268" s="95">
        <v>4054.5140000000001</v>
      </c>
      <c r="E268" s="95">
        <v>0</v>
      </c>
      <c r="F268" s="95">
        <v>1.61E-2</v>
      </c>
      <c r="G268" s="96">
        <v>4215390</v>
      </c>
      <c r="H268" s="95">
        <v>423250.42589999997</v>
      </c>
    </row>
    <row r="269" spans="1:19">
      <c r="A269" s="95" t="s">
        <v>667</v>
      </c>
      <c r="B269" s="95">
        <v>74150.835200000001</v>
      </c>
      <c r="C269" s="95">
        <v>127.2529</v>
      </c>
      <c r="D269" s="95">
        <v>292.00560000000002</v>
      </c>
      <c r="E269" s="95">
        <v>0</v>
      </c>
      <c r="F269" s="95">
        <v>1.1999999999999999E-3</v>
      </c>
      <c r="G269" s="95">
        <v>303548.80440000002</v>
      </c>
      <c r="H269" s="95">
        <v>31563.976200000001</v>
      </c>
    </row>
    <row r="270" spans="1:19">
      <c r="A270" s="95" t="s">
        <v>668</v>
      </c>
      <c r="B270" s="95">
        <v>96792.275999999998</v>
      </c>
      <c r="C270" s="95">
        <v>155.90870000000001</v>
      </c>
      <c r="D270" s="95">
        <v>399.17770000000002</v>
      </c>
      <c r="E270" s="95">
        <v>0</v>
      </c>
      <c r="F270" s="95">
        <v>1.6000000000000001E-3</v>
      </c>
      <c r="G270" s="95">
        <v>415064.1151</v>
      </c>
      <c r="H270" s="95">
        <v>39506.562100000003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273477000000</v>
      </c>
      <c r="C273" s="95">
        <v>233113.74799999999</v>
      </c>
      <c r="D273" s="95" t="s">
        <v>799</v>
      </c>
      <c r="E273" s="95">
        <v>80532.755999999994</v>
      </c>
      <c r="F273" s="95">
        <v>81262.494999999995</v>
      </c>
      <c r="G273" s="95">
        <v>24210.303</v>
      </c>
      <c r="H273" s="95">
        <v>0</v>
      </c>
      <c r="I273" s="95">
        <v>43345.074000000001</v>
      </c>
      <c r="J273" s="95">
        <v>0</v>
      </c>
      <c r="K273" s="95">
        <v>29.821999999999999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3733.2979999999998</v>
      </c>
      <c r="R273" s="95">
        <v>0</v>
      </c>
      <c r="S273" s="95">
        <v>0</v>
      </c>
    </row>
    <row r="274" spans="1:19">
      <c r="A274" s="95" t="s">
        <v>656</v>
      </c>
      <c r="B274" s="96">
        <v>240657000000</v>
      </c>
      <c r="C274" s="95">
        <v>205062.52100000001</v>
      </c>
      <c r="D274" s="95" t="s">
        <v>820</v>
      </c>
      <c r="E274" s="95">
        <v>80532.755999999994</v>
      </c>
      <c r="F274" s="95">
        <v>77263.149000000005</v>
      </c>
      <c r="G274" s="95">
        <v>19204.637999999999</v>
      </c>
      <c r="H274" s="95">
        <v>0</v>
      </c>
      <c r="I274" s="95">
        <v>25552.210999999999</v>
      </c>
      <c r="J274" s="95">
        <v>0</v>
      </c>
      <c r="K274" s="95">
        <v>11.667999999999999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2498.0990000000002</v>
      </c>
      <c r="R274" s="95">
        <v>0</v>
      </c>
      <c r="S274" s="95">
        <v>0</v>
      </c>
    </row>
    <row r="275" spans="1:19">
      <c r="A275" s="95" t="s">
        <v>657</v>
      </c>
      <c r="B275" s="96">
        <v>280470000000</v>
      </c>
      <c r="C275" s="95">
        <v>251967.06</v>
      </c>
      <c r="D275" s="95" t="s">
        <v>821</v>
      </c>
      <c r="E275" s="95">
        <v>80532.755999999994</v>
      </c>
      <c r="F275" s="95">
        <v>81262.494999999995</v>
      </c>
      <c r="G275" s="95">
        <v>23306.038</v>
      </c>
      <c r="H275" s="95">
        <v>0</v>
      </c>
      <c r="I275" s="95">
        <v>64404.955999999998</v>
      </c>
      <c r="J275" s="95">
        <v>0</v>
      </c>
      <c r="K275" s="95">
        <v>10.566000000000001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2450.248</v>
      </c>
      <c r="R275" s="95">
        <v>0</v>
      </c>
      <c r="S275" s="95">
        <v>0</v>
      </c>
    </row>
    <row r="276" spans="1:19">
      <c r="A276" s="95" t="s">
        <v>658</v>
      </c>
      <c r="B276" s="96">
        <v>265885000000</v>
      </c>
      <c r="C276" s="95">
        <v>266239.83600000001</v>
      </c>
      <c r="D276" s="95" t="s">
        <v>822</v>
      </c>
      <c r="E276" s="95">
        <v>80532.755999999994</v>
      </c>
      <c r="F276" s="95">
        <v>77263.149000000005</v>
      </c>
      <c r="G276" s="95">
        <v>19462.385999999999</v>
      </c>
      <c r="H276" s="95">
        <v>0</v>
      </c>
      <c r="I276" s="95">
        <v>86470.525999999998</v>
      </c>
      <c r="J276" s="95">
        <v>0</v>
      </c>
      <c r="K276" s="95">
        <v>1.2370000000000001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2509.7820000000002</v>
      </c>
      <c r="R276" s="95">
        <v>0</v>
      </c>
      <c r="S276" s="95">
        <v>0</v>
      </c>
    </row>
    <row r="277" spans="1:19">
      <c r="A277" s="95" t="s">
        <v>343</v>
      </c>
      <c r="B277" s="96">
        <v>298141000000</v>
      </c>
      <c r="C277" s="95">
        <v>281694.3</v>
      </c>
      <c r="D277" s="95" t="s">
        <v>823</v>
      </c>
      <c r="E277" s="95">
        <v>80532.755999999994</v>
      </c>
      <c r="F277" s="95">
        <v>81262.494999999995</v>
      </c>
      <c r="G277" s="95">
        <v>21748.718000000001</v>
      </c>
      <c r="H277" s="95">
        <v>0</v>
      </c>
      <c r="I277" s="95">
        <v>95681.183999999994</v>
      </c>
      <c r="J277" s="95">
        <v>0</v>
      </c>
      <c r="K277" s="95">
        <v>2.827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2466.3220000000001</v>
      </c>
      <c r="R277" s="95">
        <v>0</v>
      </c>
      <c r="S277" s="95">
        <v>0</v>
      </c>
    </row>
    <row r="278" spans="1:19">
      <c r="A278" s="95" t="s">
        <v>659</v>
      </c>
      <c r="B278" s="96">
        <v>329068000000</v>
      </c>
      <c r="C278" s="95">
        <v>314323.429</v>
      </c>
      <c r="D278" s="95" t="s">
        <v>804</v>
      </c>
      <c r="E278" s="95">
        <v>80532.755999999994</v>
      </c>
      <c r="F278" s="95">
        <v>81262.494999999995</v>
      </c>
      <c r="G278" s="95">
        <v>25999.566999999999</v>
      </c>
      <c r="H278" s="95">
        <v>0</v>
      </c>
      <c r="I278" s="95">
        <v>124058.12300000001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2470.4879999999998</v>
      </c>
      <c r="R278" s="95">
        <v>0</v>
      </c>
      <c r="S278" s="95">
        <v>0</v>
      </c>
    </row>
    <row r="279" spans="1:19">
      <c r="A279" s="95" t="s">
        <v>660</v>
      </c>
      <c r="B279" s="96">
        <v>268650000000</v>
      </c>
      <c r="C279" s="95">
        <v>244813.55</v>
      </c>
      <c r="D279" s="95" t="s">
        <v>824</v>
      </c>
      <c r="E279" s="95">
        <v>44740.42</v>
      </c>
      <c r="F279" s="95">
        <v>43275.292999999998</v>
      </c>
      <c r="G279" s="95">
        <v>23524.012999999999</v>
      </c>
      <c r="H279" s="95">
        <v>0</v>
      </c>
      <c r="I279" s="95">
        <v>130903.819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2370.0050000000001</v>
      </c>
      <c r="R279" s="95">
        <v>0</v>
      </c>
      <c r="S279" s="95">
        <v>0</v>
      </c>
    </row>
    <row r="280" spans="1:19">
      <c r="A280" s="95" t="s">
        <v>661</v>
      </c>
      <c r="B280" s="96">
        <v>278138000000</v>
      </c>
      <c r="C280" s="95">
        <v>250845.416</v>
      </c>
      <c r="D280" s="95" t="s">
        <v>825</v>
      </c>
      <c r="E280" s="95">
        <v>44740.42</v>
      </c>
      <c r="F280" s="95">
        <v>43275.292999999998</v>
      </c>
      <c r="G280" s="95">
        <v>24734.748</v>
      </c>
      <c r="H280" s="95">
        <v>0</v>
      </c>
      <c r="I280" s="95">
        <v>135728.82500000001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2366.13</v>
      </c>
      <c r="R280" s="95">
        <v>0</v>
      </c>
      <c r="S280" s="95">
        <v>0</v>
      </c>
    </row>
    <row r="281" spans="1:19">
      <c r="A281" s="95" t="s">
        <v>662</v>
      </c>
      <c r="B281" s="96">
        <v>296269000000</v>
      </c>
      <c r="C281" s="95">
        <v>292439.62599999999</v>
      </c>
      <c r="D281" s="95" t="s">
        <v>826</v>
      </c>
      <c r="E281" s="95">
        <v>80532.755999999994</v>
      </c>
      <c r="F281" s="95">
        <v>76410.952999999994</v>
      </c>
      <c r="G281" s="95">
        <v>23343.210999999999</v>
      </c>
      <c r="H281" s="95">
        <v>0</v>
      </c>
      <c r="I281" s="95">
        <v>109640.255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2512.451</v>
      </c>
      <c r="R281" s="95">
        <v>0</v>
      </c>
      <c r="S281" s="95">
        <v>0</v>
      </c>
    </row>
    <row r="282" spans="1:19">
      <c r="A282" s="95" t="s">
        <v>663</v>
      </c>
      <c r="B282" s="96">
        <v>286109000000</v>
      </c>
      <c r="C282" s="95">
        <v>268972.429</v>
      </c>
      <c r="D282" s="95" t="s">
        <v>827</v>
      </c>
      <c r="E282" s="95">
        <v>80532.755999999994</v>
      </c>
      <c r="F282" s="95">
        <v>76410.952999999994</v>
      </c>
      <c r="G282" s="95">
        <v>20237.792000000001</v>
      </c>
      <c r="H282" s="95">
        <v>0</v>
      </c>
      <c r="I282" s="95">
        <v>89285.513999999996</v>
      </c>
      <c r="J282" s="95">
        <v>0</v>
      </c>
      <c r="K282" s="95">
        <v>2.1549999999999998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2503.259</v>
      </c>
      <c r="R282" s="95">
        <v>0</v>
      </c>
      <c r="S282" s="95">
        <v>0</v>
      </c>
    </row>
    <row r="283" spans="1:19">
      <c r="A283" s="95" t="s">
        <v>664</v>
      </c>
      <c r="B283" s="96">
        <v>259879000000</v>
      </c>
      <c r="C283" s="95">
        <v>246658.90400000001</v>
      </c>
      <c r="D283" s="95" t="s">
        <v>828</v>
      </c>
      <c r="E283" s="95">
        <v>80532.755999999994</v>
      </c>
      <c r="F283" s="95">
        <v>76410.952999999994</v>
      </c>
      <c r="G283" s="95">
        <v>23635.062000000002</v>
      </c>
      <c r="H283" s="95">
        <v>0</v>
      </c>
      <c r="I283" s="95">
        <v>63584.44</v>
      </c>
      <c r="J283" s="95">
        <v>0</v>
      </c>
      <c r="K283" s="95">
        <v>9.9890000000000008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2485.7040000000002</v>
      </c>
      <c r="R283" s="95">
        <v>0</v>
      </c>
      <c r="S283" s="95">
        <v>0</v>
      </c>
    </row>
    <row r="284" spans="1:19">
      <c r="A284" s="95" t="s">
        <v>665</v>
      </c>
      <c r="B284" s="96">
        <v>265269000000</v>
      </c>
      <c r="C284" s="95">
        <v>197945.315</v>
      </c>
      <c r="D284" s="95" t="s">
        <v>829</v>
      </c>
      <c r="E284" s="95">
        <v>80532.755999999994</v>
      </c>
      <c r="F284" s="95">
        <v>76410.952999999994</v>
      </c>
      <c r="G284" s="95">
        <v>17364.963</v>
      </c>
      <c r="H284" s="95">
        <v>0</v>
      </c>
      <c r="I284" s="95">
        <v>21114.763999999999</v>
      </c>
      <c r="J284" s="95">
        <v>0</v>
      </c>
      <c r="K284" s="95">
        <v>21.446999999999999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2500.4319999999998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3342010000000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240657000000</v>
      </c>
      <c r="C287" s="95">
        <v>197945.315</v>
      </c>
      <c r="D287" s="95"/>
      <c r="E287" s="95">
        <v>44740.42</v>
      </c>
      <c r="F287" s="95">
        <v>43275.292999999998</v>
      </c>
      <c r="G287" s="95">
        <v>17364.963</v>
      </c>
      <c r="H287" s="95">
        <v>0</v>
      </c>
      <c r="I287" s="95">
        <v>21114.763999999999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2366.13</v>
      </c>
      <c r="R287" s="95">
        <v>0</v>
      </c>
      <c r="S287" s="95">
        <v>0</v>
      </c>
    </row>
    <row r="288" spans="1:19">
      <c r="A288" s="95" t="s">
        <v>668</v>
      </c>
      <c r="B288" s="96">
        <v>329068000000</v>
      </c>
      <c r="C288" s="95">
        <v>314323.429</v>
      </c>
      <c r="D288" s="95"/>
      <c r="E288" s="95">
        <v>80532.755999999994</v>
      </c>
      <c r="F288" s="95">
        <v>81262.494999999995</v>
      </c>
      <c r="G288" s="95">
        <v>25999.566999999999</v>
      </c>
      <c r="H288" s="95">
        <v>0</v>
      </c>
      <c r="I288" s="95">
        <v>135728.82500000001</v>
      </c>
      <c r="J288" s="95">
        <v>0</v>
      </c>
      <c r="K288" s="95">
        <v>29.821999999999999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3733.2979999999998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34473.980000000003</v>
      </c>
      <c r="C291" s="95">
        <v>17063.03</v>
      </c>
      <c r="D291" s="95">
        <v>0</v>
      </c>
      <c r="E291" s="95">
        <v>51537.01</v>
      </c>
    </row>
    <row r="292" spans="1:5">
      <c r="A292" s="95" t="s">
        <v>702</v>
      </c>
      <c r="B292" s="95">
        <v>5.0199999999999996</v>
      </c>
      <c r="C292" s="95">
        <v>2.48</v>
      </c>
      <c r="D292" s="95">
        <v>0</v>
      </c>
      <c r="E292" s="95">
        <v>7.5</v>
      </c>
    </row>
    <row r="293" spans="1:5">
      <c r="A293" s="95" t="s">
        <v>703</v>
      </c>
      <c r="B293" s="95">
        <v>5.0199999999999996</v>
      </c>
      <c r="C293" s="95">
        <v>2.48</v>
      </c>
      <c r="D293" s="95">
        <v>0</v>
      </c>
      <c r="E293" s="95">
        <v>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7738.13</v>
      </c>
      <c r="C2" s="95">
        <v>1126.2</v>
      </c>
      <c r="D2" s="95">
        <v>1126.2</v>
      </c>
    </row>
    <row r="3" spans="1:7">
      <c r="A3" s="95" t="s">
        <v>372</v>
      </c>
      <c r="B3" s="95">
        <v>7738.13</v>
      </c>
      <c r="C3" s="95">
        <v>1126.2</v>
      </c>
      <c r="D3" s="95">
        <v>1126.2</v>
      </c>
    </row>
    <row r="4" spans="1:7">
      <c r="A4" s="95" t="s">
        <v>373</v>
      </c>
      <c r="B4" s="95">
        <v>16413.560000000001</v>
      </c>
      <c r="C4" s="95">
        <v>2388.8200000000002</v>
      </c>
      <c r="D4" s="95">
        <v>2388.8200000000002</v>
      </c>
    </row>
    <row r="5" spans="1:7">
      <c r="A5" s="95" t="s">
        <v>374</v>
      </c>
      <c r="B5" s="95">
        <v>16413.560000000001</v>
      </c>
      <c r="C5" s="95">
        <v>2388.8200000000002</v>
      </c>
      <c r="D5" s="95">
        <v>2388.8200000000002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3825.61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505.84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61.62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258.45999999999998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4.12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155.53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76.67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3395.96</v>
      </c>
      <c r="C28" s="95">
        <v>4342.17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537</v>
      </c>
      <c r="C61" s="95">
        <v>0.3</v>
      </c>
      <c r="D61" s="95">
        <v>0.47699999999999998</v>
      </c>
      <c r="E61" s="95">
        <v>0.51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537</v>
      </c>
      <c r="C62" s="95">
        <v>0.3</v>
      </c>
      <c r="D62" s="95">
        <v>0.47699999999999998</v>
      </c>
      <c r="E62" s="95">
        <v>0.51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537</v>
      </c>
      <c r="C65" s="95">
        <v>0.3</v>
      </c>
      <c r="D65" s="95">
        <v>0.47699999999999998</v>
      </c>
      <c r="E65" s="95">
        <v>0.51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537</v>
      </c>
      <c r="C68" s="95">
        <v>0.3</v>
      </c>
      <c r="D68" s="95">
        <v>0.47699999999999998</v>
      </c>
      <c r="E68" s="95">
        <v>0.51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537</v>
      </c>
      <c r="C71" s="95">
        <v>0.3</v>
      </c>
      <c r="D71" s="95">
        <v>0.47699999999999998</v>
      </c>
      <c r="E71" s="95">
        <v>0.51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537</v>
      </c>
      <c r="C72" s="95">
        <v>0.3</v>
      </c>
      <c r="D72" s="95">
        <v>0.47699999999999998</v>
      </c>
      <c r="E72" s="95">
        <v>0.51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537</v>
      </c>
      <c r="C75" s="95">
        <v>0.3</v>
      </c>
      <c r="D75" s="95">
        <v>0.47699999999999998</v>
      </c>
      <c r="E75" s="95">
        <v>0.51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537</v>
      </c>
      <c r="C78" s="95">
        <v>0.3</v>
      </c>
      <c r="D78" s="95">
        <v>0.47699999999999998</v>
      </c>
      <c r="E78" s="95">
        <v>0.51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537</v>
      </c>
      <c r="C79" s="95">
        <v>0.3</v>
      </c>
      <c r="D79" s="95">
        <v>0.47699999999999998</v>
      </c>
      <c r="E79" s="95">
        <v>0.51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537</v>
      </c>
      <c r="C82" s="95">
        <v>0.3</v>
      </c>
      <c r="D82" s="95">
        <v>0.47699999999999998</v>
      </c>
      <c r="E82" s="95">
        <v>0.51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537</v>
      </c>
      <c r="C85" s="95">
        <v>0.3</v>
      </c>
      <c r="D85" s="95">
        <v>0.47699999999999998</v>
      </c>
      <c r="E85" s="95">
        <v>0.51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537</v>
      </c>
      <c r="C88" s="95">
        <v>0.3</v>
      </c>
      <c r="D88" s="95">
        <v>0.47699999999999998</v>
      </c>
      <c r="E88" s="95">
        <v>0.51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537</v>
      </c>
      <c r="C89" s="95">
        <v>0.3</v>
      </c>
      <c r="D89" s="95">
        <v>0.47699999999999998</v>
      </c>
      <c r="E89" s="95">
        <v>0.51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537</v>
      </c>
      <c r="C92" s="95">
        <v>0.3</v>
      </c>
      <c r="D92" s="95">
        <v>0.47699999999999998</v>
      </c>
      <c r="E92" s="95">
        <v>0.51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537</v>
      </c>
      <c r="C95" s="95">
        <v>0.3</v>
      </c>
      <c r="D95" s="95">
        <v>0.47699999999999998</v>
      </c>
      <c r="E95" s="95">
        <v>0.51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537</v>
      </c>
      <c r="C96" s="95">
        <v>0.3</v>
      </c>
      <c r="D96" s="95">
        <v>0.47699999999999998</v>
      </c>
      <c r="E96" s="95">
        <v>0.51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537</v>
      </c>
      <c r="C99" s="95">
        <v>0.3</v>
      </c>
      <c r="D99" s="95">
        <v>0.47699999999999998</v>
      </c>
      <c r="E99" s="95">
        <v>0.51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537</v>
      </c>
      <c r="C102" s="95">
        <v>0.3</v>
      </c>
      <c r="D102" s="95">
        <v>0.47699999999999998</v>
      </c>
      <c r="E102" s="95">
        <v>0.51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537</v>
      </c>
      <c r="C105" s="95">
        <v>0.3</v>
      </c>
      <c r="D105" s="95">
        <v>0.47699999999999998</v>
      </c>
      <c r="E105" s="95">
        <v>0.51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537</v>
      </c>
      <c r="C106" s="95">
        <v>0.3</v>
      </c>
      <c r="D106" s="95">
        <v>0.47699999999999998</v>
      </c>
      <c r="E106" s="95">
        <v>0.51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537</v>
      </c>
      <c r="C109" s="95">
        <v>0.3</v>
      </c>
      <c r="D109" s="95">
        <v>0.47699999999999998</v>
      </c>
      <c r="E109" s="95">
        <v>0.51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537</v>
      </c>
      <c r="C112" s="95">
        <v>0.3</v>
      </c>
      <c r="D112" s="95">
        <v>0.47699999999999998</v>
      </c>
      <c r="E112" s="95">
        <v>0.51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537</v>
      </c>
      <c r="C115" s="95">
        <v>0.3</v>
      </c>
      <c r="D115" s="95">
        <v>0.47699999999999998</v>
      </c>
      <c r="E115" s="95">
        <v>0.51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537</v>
      </c>
      <c r="C118" s="95">
        <v>0.3</v>
      </c>
      <c r="D118" s="95">
        <v>0.47699999999999998</v>
      </c>
      <c r="E118" s="95">
        <v>0.51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537</v>
      </c>
      <c r="C123" s="95">
        <v>0.3</v>
      </c>
      <c r="D123" s="95">
        <v>0.47699999999999998</v>
      </c>
      <c r="E123" s="95">
        <v>0.51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537</v>
      </c>
      <c r="C126" s="95">
        <v>0.3</v>
      </c>
      <c r="D126" s="95">
        <v>0.47699999999999998</v>
      </c>
      <c r="E126" s="95">
        <v>0.51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537</v>
      </c>
      <c r="C127" s="95">
        <v>0.3</v>
      </c>
      <c r="D127" s="95">
        <v>0.47699999999999998</v>
      </c>
      <c r="E127" s="95">
        <v>0.51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537</v>
      </c>
      <c r="C130" s="95">
        <v>0.3</v>
      </c>
      <c r="D130" s="95">
        <v>0.47699999999999998</v>
      </c>
      <c r="E130" s="95">
        <v>0.51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537</v>
      </c>
      <c r="C133" s="95">
        <v>0.3</v>
      </c>
      <c r="D133" s="95">
        <v>0.47699999999999998</v>
      </c>
      <c r="E133" s="95">
        <v>0.51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537</v>
      </c>
      <c r="C136" s="95">
        <v>0.3</v>
      </c>
      <c r="D136" s="95">
        <v>0.47699999999999998</v>
      </c>
      <c r="E136" s="95">
        <v>0.51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537</v>
      </c>
      <c r="C137" s="95">
        <v>0.3</v>
      </c>
      <c r="D137" s="95">
        <v>0.47699999999999998</v>
      </c>
      <c r="E137" s="95">
        <v>0.51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537</v>
      </c>
      <c r="C140" s="95">
        <v>0.3</v>
      </c>
      <c r="D140" s="95">
        <v>0.47699999999999998</v>
      </c>
      <c r="E140" s="95">
        <v>0.51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537</v>
      </c>
      <c r="C141" s="95">
        <v>0.3</v>
      </c>
      <c r="D141" s="95">
        <v>0.47699999999999998</v>
      </c>
      <c r="E141" s="95">
        <v>0.51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1492694.12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268077.15999999997</v>
      </c>
      <c r="D196" s="95">
        <v>214101.23</v>
      </c>
      <c r="E196" s="95">
        <v>53975.93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211281.48</v>
      </c>
      <c r="D197" s="95">
        <v>168741.06</v>
      </c>
      <c r="E197" s="95">
        <v>42540.41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216651.86</v>
      </c>
      <c r="D198" s="95">
        <v>173030.15</v>
      </c>
      <c r="E198" s="95">
        <v>43621.71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289162.64</v>
      </c>
      <c r="D199" s="95">
        <v>230941.26</v>
      </c>
      <c r="E199" s="95">
        <v>58221.38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63806.18</v>
      </c>
      <c r="D200" s="95">
        <v>49196.91</v>
      </c>
      <c r="E200" s="95">
        <v>14609.27</v>
      </c>
      <c r="F200" s="95">
        <v>0.77</v>
      </c>
      <c r="G200" s="95">
        <v>4.16</v>
      </c>
    </row>
    <row r="201" spans="1:7">
      <c r="A201" s="95" t="s">
        <v>277</v>
      </c>
      <c r="B201" s="95" t="s">
        <v>521</v>
      </c>
      <c r="C201" s="95">
        <v>88795.51</v>
      </c>
      <c r="D201" s="95">
        <v>60033.15</v>
      </c>
      <c r="E201" s="95">
        <v>28762.36</v>
      </c>
      <c r="F201" s="95">
        <v>0.68</v>
      </c>
      <c r="G201" s="95">
        <v>3.53</v>
      </c>
    </row>
    <row r="202" spans="1:7">
      <c r="A202" s="95" t="s">
        <v>278</v>
      </c>
      <c r="B202" s="95" t="s">
        <v>521</v>
      </c>
      <c r="C202" s="95">
        <v>89501.53</v>
      </c>
      <c r="D202" s="95">
        <v>61254.77</v>
      </c>
      <c r="E202" s="95">
        <v>28246.76</v>
      </c>
      <c r="F202" s="95">
        <v>0.68</v>
      </c>
      <c r="G202" s="95">
        <v>3.56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82986.649999999994</v>
      </c>
      <c r="D231" s="95">
        <v>0.78</v>
      </c>
    </row>
    <row r="232" spans="1:8">
      <c r="A232" s="95" t="s">
        <v>286</v>
      </c>
      <c r="B232" s="95" t="s">
        <v>618</v>
      </c>
      <c r="C232" s="95">
        <v>182844.93</v>
      </c>
      <c r="D232" s="95">
        <v>0.78</v>
      </c>
    </row>
    <row r="233" spans="1:8">
      <c r="A233" s="95" t="s">
        <v>287</v>
      </c>
      <c r="B233" s="95" t="s">
        <v>618</v>
      </c>
      <c r="C233" s="95">
        <v>175150.65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16.190000000000001</v>
      </c>
      <c r="F239" s="95">
        <v>36954.22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12.76</v>
      </c>
      <c r="F240" s="95">
        <v>29312.880000000001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13.09</v>
      </c>
      <c r="F241" s="95">
        <v>30057.96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17.47</v>
      </c>
      <c r="F242" s="95">
        <v>39860.83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3.56</v>
      </c>
      <c r="F243" s="95">
        <v>6799.95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3.58</v>
      </c>
      <c r="F244" s="95">
        <v>6820.58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0.57999999999999996</v>
      </c>
      <c r="D245" s="95">
        <v>1109.6500000000001</v>
      </c>
      <c r="E245" s="95">
        <v>3.73</v>
      </c>
      <c r="F245" s="95">
        <v>7108.08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8294.1299999999992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119686.05899999999</v>
      </c>
      <c r="C255" s="95">
        <v>164.82660000000001</v>
      </c>
      <c r="D255" s="95">
        <v>183.50540000000001</v>
      </c>
      <c r="E255" s="95">
        <v>0</v>
      </c>
      <c r="F255" s="95">
        <v>1.5E-3</v>
      </c>
      <c r="G255" s="95">
        <v>120428.8306</v>
      </c>
      <c r="H255" s="95">
        <v>46794.268100000001</v>
      </c>
    </row>
    <row r="256" spans="1:8">
      <c r="A256" s="95" t="s">
        <v>656</v>
      </c>
      <c r="B256" s="95">
        <v>93129.563500000004</v>
      </c>
      <c r="C256" s="95">
        <v>134.26159999999999</v>
      </c>
      <c r="D256" s="95">
        <v>162.34960000000001</v>
      </c>
      <c r="E256" s="95">
        <v>0</v>
      </c>
      <c r="F256" s="95">
        <v>1.2999999999999999E-3</v>
      </c>
      <c r="G256" s="95">
        <v>106588.197</v>
      </c>
      <c r="H256" s="95">
        <v>36985.573499999999</v>
      </c>
    </row>
    <row r="257" spans="1:19">
      <c r="A257" s="95" t="s">
        <v>657</v>
      </c>
      <c r="B257" s="95">
        <v>83555.964300000007</v>
      </c>
      <c r="C257" s="95">
        <v>131.15450000000001</v>
      </c>
      <c r="D257" s="95">
        <v>180.48439999999999</v>
      </c>
      <c r="E257" s="95">
        <v>0</v>
      </c>
      <c r="F257" s="95">
        <v>1.4E-3</v>
      </c>
      <c r="G257" s="95">
        <v>118561.9586</v>
      </c>
      <c r="H257" s="95">
        <v>34205.787199999999</v>
      </c>
    </row>
    <row r="258" spans="1:19">
      <c r="A258" s="95" t="s">
        <v>658</v>
      </c>
      <c r="B258" s="95">
        <v>64817.451300000001</v>
      </c>
      <c r="C258" s="95">
        <v>109.9657</v>
      </c>
      <c r="D258" s="95">
        <v>166.78819999999999</v>
      </c>
      <c r="E258" s="95">
        <v>0</v>
      </c>
      <c r="F258" s="95">
        <v>1.1999999999999999E-3</v>
      </c>
      <c r="G258" s="95">
        <v>109606.783</v>
      </c>
      <c r="H258" s="95">
        <v>27320.831099999999</v>
      </c>
    </row>
    <row r="259" spans="1:19">
      <c r="A259" s="95" t="s">
        <v>343</v>
      </c>
      <c r="B259" s="95">
        <v>73838.058900000004</v>
      </c>
      <c r="C259" s="95">
        <v>130.06450000000001</v>
      </c>
      <c r="D259" s="95">
        <v>205.61320000000001</v>
      </c>
      <c r="E259" s="95">
        <v>0</v>
      </c>
      <c r="F259" s="95">
        <v>1.5E-3</v>
      </c>
      <c r="G259" s="95">
        <v>135141.63070000001</v>
      </c>
      <c r="H259" s="95">
        <v>31581.390299999999</v>
      </c>
    </row>
    <row r="260" spans="1:19">
      <c r="A260" s="95" t="s">
        <v>659</v>
      </c>
      <c r="B260" s="95">
        <v>81502.042300000001</v>
      </c>
      <c r="C260" s="95">
        <v>146.226</v>
      </c>
      <c r="D260" s="95">
        <v>235.62100000000001</v>
      </c>
      <c r="E260" s="95">
        <v>0</v>
      </c>
      <c r="F260" s="95">
        <v>1.6999999999999999E-3</v>
      </c>
      <c r="G260" s="95">
        <v>154875.16500000001</v>
      </c>
      <c r="H260" s="95">
        <v>35113.769699999997</v>
      </c>
    </row>
    <row r="261" spans="1:19">
      <c r="A261" s="95" t="s">
        <v>660</v>
      </c>
      <c r="B261" s="95">
        <v>64236.410300000003</v>
      </c>
      <c r="C261" s="95">
        <v>114.4995</v>
      </c>
      <c r="D261" s="95">
        <v>183.26580000000001</v>
      </c>
      <c r="E261" s="95">
        <v>0</v>
      </c>
      <c r="F261" s="95">
        <v>1.2999999999999999E-3</v>
      </c>
      <c r="G261" s="95">
        <v>120458.86500000001</v>
      </c>
      <c r="H261" s="95">
        <v>27603.519799999998</v>
      </c>
    </row>
    <row r="262" spans="1:19">
      <c r="A262" s="95" t="s">
        <v>661</v>
      </c>
      <c r="B262" s="95">
        <v>69108.962</v>
      </c>
      <c r="C262" s="95">
        <v>122.8597</v>
      </c>
      <c r="D262" s="95">
        <v>196.1087</v>
      </c>
      <c r="E262" s="95">
        <v>0</v>
      </c>
      <c r="F262" s="95">
        <v>1.4E-3</v>
      </c>
      <c r="G262" s="95">
        <v>128899.1578</v>
      </c>
      <c r="H262" s="95">
        <v>29666.271700000001</v>
      </c>
    </row>
    <row r="263" spans="1:19">
      <c r="A263" s="95" t="s">
        <v>662</v>
      </c>
      <c r="B263" s="95">
        <v>69081.906400000007</v>
      </c>
      <c r="C263" s="95">
        <v>121.81959999999999</v>
      </c>
      <c r="D263" s="95">
        <v>192.80189999999999</v>
      </c>
      <c r="E263" s="95">
        <v>0</v>
      </c>
      <c r="F263" s="95">
        <v>1.4E-3</v>
      </c>
      <c r="G263" s="95">
        <v>126721.8138</v>
      </c>
      <c r="H263" s="95">
        <v>29559.839</v>
      </c>
    </row>
    <row r="264" spans="1:19">
      <c r="A264" s="95" t="s">
        <v>663</v>
      </c>
      <c r="B264" s="95">
        <v>67492.126000000004</v>
      </c>
      <c r="C264" s="95">
        <v>114.1836</v>
      </c>
      <c r="D264" s="95">
        <v>172.6292</v>
      </c>
      <c r="E264" s="95">
        <v>0</v>
      </c>
      <c r="F264" s="95">
        <v>1.2999999999999999E-3</v>
      </c>
      <c r="G264" s="95">
        <v>113443.8858</v>
      </c>
      <c r="H264" s="95">
        <v>28417.644499999999</v>
      </c>
    </row>
    <row r="265" spans="1:19">
      <c r="A265" s="95" t="s">
        <v>664</v>
      </c>
      <c r="B265" s="95">
        <v>78511.0147</v>
      </c>
      <c r="C265" s="95">
        <v>123.41540000000001</v>
      </c>
      <c r="D265" s="95">
        <v>170.17250000000001</v>
      </c>
      <c r="E265" s="95">
        <v>0</v>
      </c>
      <c r="F265" s="95">
        <v>1.2999999999999999E-3</v>
      </c>
      <c r="G265" s="95">
        <v>111788.9111</v>
      </c>
      <c r="H265" s="95">
        <v>32157.692999999999</v>
      </c>
    </row>
    <row r="266" spans="1:19">
      <c r="A266" s="95" t="s">
        <v>665</v>
      </c>
      <c r="B266" s="95">
        <v>105661.99159999999</v>
      </c>
      <c r="C266" s="95">
        <v>150.4922</v>
      </c>
      <c r="D266" s="95">
        <v>178.2157</v>
      </c>
      <c r="E266" s="95">
        <v>0</v>
      </c>
      <c r="F266" s="95">
        <v>1.4E-3</v>
      </c>
      <c r="G266" s="95">
        <v>116993.16039999999</v>
      </c>
      <c r="H266" s="95">
        <v>41787.128900000003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970621.5503</v>
      </c>
      <c r="C268" s="95">
        <v>1563.7689</v>
      </c>
      <c r="D268" s="95">
        <v>2227.5556999999999</v>
      </c>
      <c r="E268" s="95">
        <v>0</v>
      </c>
      <c r="F268" s="95">
        <v>1.67E-2</v>
      </c>
      <c r="G268" s="96">
        <v>1463510</v>
      </c>
      <c r="H268" s="95">
        <v>401193.71679999999</v>
      </c>
    </row>
    <row r="269" spans="1:19">
      <c r="A269" s="95" t="s">
        <v>667</v>
      </c>
      <c r="B269" s="95">
        <v>64236.410300000003</v>
      </c>
      <c r="C269" s="95">
        <v>109.9657</v>
      </c>
      <c r="D269" s="95">
        <v>162.34960000000001</v>
      </c>
      <c r="E269" s="95">
        <v>0</v>
      </c>
      <c r="F269" s="95">
        <v>1.1999999999999999E-3</v>
      </c>
      <c r="G269" s="95">
        <v>106588.197</v>
      </c>
      <c r="H269" s="95">
        <v>27320.831099999999</v>
      </c>
    </row>
    <row r="270" spans="1:19">
      <c r="A270" s="95" t="s">
        <v>668</v>
      </c>
      <c r="B270" s="95">
        <v>119686.05899999999</v>
      </c>
      <c r="C270" s="95">
        <v>164.82660000000001</v>
      </c>
      <c r="D270" s="95">
        <v>235.62100000000001</v>
      </c>
      <c r="E270" s="95">
        <v>0</v>
      </c>
      <c r="F270" s="95">
        <v>1.6999999999999999E-3</v>
      </c>
      <c r="G270" s="95">
        <v>154875.16500000001</v>
      </c>
      <c r="H270" s="95">
        <v>46794.268100000001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279446000000</v>
      </c>
      <c r="C273" s="95">
        <v>186730.53899999999</v>
      </c>
      <c r="D273" s="95" t="s">
        <v>830</v>
      </c>
      <c r="E273" s="95">
        <v>80532.755999999994</v>
      </c>
      <c r="F273" s="95">
        <v>81262.494999999995</v>
      </c>
      <c r="G273" s="95">
        <v>20234.351999999999</v>
      </c>
      <c r="H273" s="95">
        <v>0</v>
      </c>
      <c r="I273" s="95">
        <v>0</v>
      </c>
      <c r="J273" s="95">
        <v>0</v>
      </c>
      <c r="K273" s="95">
        <v>1216.431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3484.5050000000001</v>
      </c>
      <c r="R273" s="95">
        <v>0</v>
      </c>
      <c r="S273" s="95">
        <v>0</v>
      </c>
    </row>
    <row r="274" spans="1:19">
      <c r="A274" s="95" t="s">
        <v>656</v>
      </c>
      <c r="B274" s="96">
        <v>247330000000</v>
      </c>
      <c r="C274" s="95">
        <v>183295.48800000001</v>
      </c>
      <c r="D274" s="95" t="s">
        <v>812</v>
      </c>
      <c r="E274" s="95">
        <v>80532.755999999994</v>
      </c>
      <c r="F274" s="95">
        <v>81262.494999999995</v>
      </c>
      <c r="G274" s="95">
        <v>13519.392</v>
      </c>
      <c r="H274" s="95">
        <v>0</v>
      </c>
      <c r="I274" s="95">
        <v>4013.366</v>
      </c>
      <c r="J274" s="95">
        <v>0</v>
      </c>
      <c r="K274" s="95">
        <v>233.691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3733.7890000000002</v>
      </c>
      <c r="R274" s="95">
        <v>0</v>
      </c>
      <c r="S274" s="95">
        <v>0</v>
      </c>
    </row>
    <row r="275" spans="1:19">
      <c r="A275" s="95" t="s">
        <v>657</v>
      </c>
      <c r="B275" s="96">
        <v>275114000000</v>
      </c>
      <c r="C275" s="95">
        <v>222254.28099999999</v>
      </c>
      <c r="D275" s="95" t="s">
        <v>831</v>
      </c>
      <c r="E275" s="95">
        <v>80532.755999999994</v>
      </c>
      <c r="F275" s="95">
        <v>75263.476999999999</v>
      </c>
      <c r="G275" s="95">
        <v>17782.875</v>
      </c>
      <c r="H275" s="95">
        <v>0</v>
      </c>
      <c r="I275" s="95">
        <v>46263.813000000002</v>
      </c>
      <c r="J275" s="95">
        <v>0</v>
      </c>
      <c r="K275" s="95">
        <v>22.6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2388.7600000000002</v>
      </c>
      <c r="R275" s="95">
        <v>0</v>
      </c>
      <c r="S275" s="95">
        <v>0</v>
      </c>
    </row>
    <row r="276" spans="1:19">
      <c r="A276" s="95" t="s">
        <v>658</v>
      </c>
      <c r="B276" s="96">
        <v>254334000000</v>
      </c>
      <c r="C276" s="95">
        <v>255726.386</v>
      </c>
      <c r="D276" s="95" t="s">
        <v>832</v>
      </c>
      <c r="E276" s="95">
        <v>80532.755999999994</v>
      </c>
      <c r="F276" s="95">
        <v>77263.149000000005</v>
      </c>
      <c r="G276" s="95">
        <v>22795.268</v>
      </c>
      <c r="H276" s="95">
        <v>0</v>
      </c>
      <c r="I276" s="95">
        <v>72592.376999999993</v>
      </c>
      <c r="J276" s="95">
        <v>0</v>
      </c>
      <c r="K276" s="95">
        <v>12.673999999999999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2530.1610000000001</v>
      </c>
      <c r="R276" s="95">
        <v>0</v>
      </c>
      <c r="S276" s="95">
        <v>0</v>
      </c>
    </row>
    <row r="277" spans="1:19">
      <c r="A277" s="95" t="s">
        <v>343</v>
      </c>
      <c r="B277" s="96">
        <v>313586000000</v>
      </c>
      <c r="C277" s="95">
        <v>318576.022</v>
      </c>
      <c r="D277" s="95" t="s">
        <v>833</v>
      </c>
      <c r="E277" s="95">
        <v>80532.755999999994</v>
      </c>
      <c r="F277" s="95">
        <v>81262.494999999995</v>
      </c>
      <c r="G277" s="95">
        <v>19777.106</v>
      </c>
      <c r="H277" s="95">
        <v>0</v>
      </c>
      <c r="I277" s="95">
        <v>134438.147</v>
      </c>
      <c r="J277" s="95">
        <v>0</v>
      </c>
      <c r="K277" s="95">
        <v>1.5169999999999999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2564.002</v>
      </c>
      <c r="R277" s="95">
        <v>0</v>
      </c>
      <c r="S277" s="95">
        <v>0</v>
      </c>
    </row>
    <row r="278" spans="1:19">
      <c r="A278" s="95" t="s">
        <v>659</v>
      </c>
      <c r="B278" s="96">
        <v>359376000000</v>
      </c>
      <c r="C278" s="95">
        <v>358237.49800000002</v>
      </c>
      <c r="D278" s="95" t="s">
        <v>834</v>
      </c>
      <c r="E278" s="95">
        <v>80532.755999999994</v>
      </c>
      <c r="F278" s="95">
        <v>81262.494999999995</v>
      </c>
      <c r="G278" s="95">
        <v>23702.246999999999</v>
      </c>
      <c r="H278" s="95">
        <v>0</v>
      </c>
      <c r="I278" s="95">
        <v>170169.51800000001</v>
      </c>
      <c r="J278" s="95">
        <v>0</v>
      </c>
      <c r="K278" s="95">
        <v>5.0000000000000001E-3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2570.4780000000001</v>
      </c>
      <c r="R278" s="95">
        <v>0</v>
      </c>
      <c r="S278" s="95">
        <v>0</v>
      </c>
    </row>
    <row r="279" spans="1:19">
      <c r="A279" s="95" t="s">
        <v>660</v>
      </c>
      <c r="B279" s="96">
        <v>279516000000</v>
      </c>
      <c r="C279" s="95">
        <v>271636.46000000002</v>
      </c>
      <c r="D279" s="95" t="s">
        <v>835</v>
      </c>
      <c r="E279" s="95">
        <v>44740.42</v>
      </c>
      <c r="F279" s="95">
        <v>41275.620000000003</v>
      </c>
      <c r="G279" s="95">
        <v>19070.412</v>
      </c>
      <c r="H279" s="95">
        <v>0</v>
      </c>
      <c r="I279" s="95">
        <v>164271.924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2278.0839999999998</v>
      </c>
      <c r="R279" s="95">
        <v>0</v>
      </c>
      <c r="S279" s="95">
        <v>0</v>
      </c>
    </row>
    <row r="280" spans="1:19">
      <c r="A280" s="95" t="s">
        <v>661</v>
      </c>
      <c r="B280" s="96">
        <v>299101000000</v>
      </c>
      <c r="C280" s="95">
        <v>265727.973</v>
      </c>
      <c r="D280" s="95" t="s">
        <v>836</v>
      </c>
      <c r="E280" s="95">
        <v>44740.42</v>
      </c>
      <c r="F280" s="95">
        <v>41275.620000000003</v>
      </c>
      <c r="G280" s="95">
        <v>18981.081999999999</v>
      </c>
      <c r="H280" s="95">
        <v>0</v>
      </c>
      <c r="I280" s="95">
        <v>158456.94099999999</v>
      </c>
      <c r="J280" s="95">
        <v>0</v>
      </c>
      <c r="K280" s="95">
        <v>2E-3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2273.9079999999999</v>
      </c>
      <c r="R280" s="95">
        <v>0</v>
      </c>
      <c r="S280" s="95">
        <v>0</v>
      </c>
    </row>
    <row r="281" spans="1:19">
      <c r="A281" s="95" t="s">
        <v>662</v>
      </c>
      <c r="B281" s="96">
        <v>294048000000</v>
      </c>
      <c r="C281" s="95">
        <v>304500.61900000001</v>
      </c>
      <c r="D281" s="95" t="s">
        <v>837</v>
      </c>
      <c r="E281" s="95">
        <v>80532.755999999994</v>
      </c>
      <c r="F281" s="95">
        <v>76410.952999999994</v>
      </c>
      <c r="G281" s="95">
        <v>19680.083999999999</v>
      </c>
      <c r="H281" s="95">
        <v>0</v>
      </c>
      <c r="I281" s="95">
        <v>125304.603</v>
      </c>
      <c r="J281" s="95">
        <v>0</v>
      </c>
      <c r="K281" s="95">
        <v>9.1379999999999999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2563.0859999999998</v>
      </c>
      <c r="R281" s="95">
        <v>0</v>
      </c>
      <c r="S281" s="95">
        <v>0</v>
      </c>
    </row>
    <row r="282" spans="1:19">
      <c r="A282" s="95" t="s">
        <v>663</v>
      </c>
      <c r="B282" s="96">
        <v>263238000000</v>
      </c>
      <c r="C282" s="95">
        <v>257241.32500000001</v>
      </c>
      <c r="D282" s="95" t="s">
        <v>838</v>
      </c>
      <c r="E282" s="95">
        <v>80532.755999999994</v>
      </c>
      <c r="F282" s="95">
        <v>76410.952999999994</v>
      </c>
      <c r="G282" s="95">
        <v>21203.996999999999</v>
      </c>
      <c r="H282" s="95">
        <v>0</v>
      </c>
      <c r="I282" s="95">
        <v>76584.634000000005</v>
      </c>
      <c r="J282" s="95">
        <v>0</v>
      </c>
      <c r="K282" s="95">
        <v>7.1340000000000003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2501.8510000000001</v>
      </c>
      <c r="R282" s="95">
        <v>0</v>
      </c>
      <c r="S282" s="95">
        <v>0</v>
      </c>
    </row>
    <row r="283" spans="1:19">
      <c r="A283" s="95" t="s">
        <v>664</v>
      </c>
      <c r="B283" s="96">
        <v>259398000000</v>
      </c>
      <c r="C283" s="95">
        <v>241655.859</v>
      </c>
      <c r="D283" s="95" t="s">
        <v>839</v>
      </c>
      <c r="E283" s="95">
        <v>80532.755999999994</v>
      </c>
      <c r="F283" s="95">
        <v>76410.952999999994</v>
      </c>
      <c r="G283" s="95">
        <v>23212.756000000001</v>
      </c>
      <c r="H283" s="95">
        <v>0</v>
      </c>
      <c r="I283" s="95">
        <v>58963.423000000003</v>
      </c>
      <c r="J283" s="95">
        <v>0</v>
      </c>
      <c r="K283" s="95">
        <v>7.859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2528.1109999999999</v>
      </c>
      <c r="R283" s="95">
        <v>0</v>
      </c>
      <c r="S283" s="95">
        <v>0</v>
      </c>
    </row>
    <row r="284" spans="1:19">
      <c r="A284" s="95" t="s">
        <v>665</v>
      </c>
      <c r="B284" s="96">
        <v>271474000000</v>
      </c>
      <c r="C284" s="95">
        <v>181885.217</v>
      </c>
      <c r="D284" s="95" t="s">
        <v>739</v>
      </c>
      <c r="E284" s="95">
        <v>80532.755999999994</v>
      </c>
      <c r="F284" s="95">
        <v>80410.297999999995</v>
      </c>
      <c r="G284" s="95">
        <v>13367.174999999999</v>
      </c>
      <c r="H284" s="95">
        <v>0</v>
      </c>
      <c r="I284" s="95">
        <v>3613.61</v>
      </c>
      <c r="J284" s="95">
        <v>0</v>
      </c>
      <c r="K284" s="95">
        <v>227.589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3733.7890000000002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3395960000000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247330000000</v>
      </c>
      <c r="C287" s="95">
        <v>181885.217</v>
      </c>
      <c r="D287" s="95"/>
      <c r="E287" s="95">
        <v>44740.42</v>
      </c>
      <c r="F287" s="95">
        <v>41275.620000000003</v>
      </c>
      <c r="G287" s="95">
        <v>13367.174999999999</v>
      </c>
      <c r="H287" s="95">
        <v>0</v>
      </c>
      <c r="I287" s="95">
        <v>0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2273.9079999999999</v>
      </c>
      <c r="R287" s="95">
        <v>0</v>
      </c>
      <c r="S287" s="95">
        <v>0</v>
      </c>
    </row>
    <row r="288" spans="1:19">
      <c r="A288" s="95" t="s">
        <v>668</v>
      </c>
      <c r="B288" s="96">
        <v>359376000000</v>
      </c>
      <c r="C288" s="95">
        <v>358237.49800000002</v>
      </c>
      <c r="D288" s="95"/>
      <c r="E288" s="95">
        <v>80532.755999999994</v>
      </c>
      <c r="F288" s="95">
        <v>81262.494999999995</v>
      </c>
      <c r="G288" s="95">
        <v>23702.246999999999</v>
      </c>
      <c r="H288" s="95">
        <v>0</v>
      </c>
      <c r="I288" s="95">
        <v>170169.51800000001</v>
      </c>
      <c r="J288" s="95">
        <v>0</v>
      </c>
      <c r="K288" s="95">
        <v>1216.431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3733.7890000000002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57950.400000000001</v>
      </c>
      <c r="C291" s="95">
        <v>34385.379999999997</v>
      </c>
      <c r="D291" s="95">
        <v>0</v>
      </c>
      <c r="E291" s="95">
        <v>92335.78</v>
      </c>
    </row>
    <row r="292" spans="1:5">
      <c r="A292" s="95" t="s">
        <v>702</v>
      </c>
      <c r="B292" s="95">
        <v>8.43</v>
      </c>
      <c r="C292" s="95">
        <v>5</v>
      </c>
      <c r="D292" s="95">
        <v>0</v>
      </c>
      <c r="E292" s="95">
        <v>13.44</v>
      </c>
    </row>
    <row r="293" spans="1:5">
      <c r="A293" s="95" t="s">
        <v>703</v>
      </c>
      <c r="B293" s="95">
        <v>8.43</v>
      </c>
      <c r="C293" s="95">
        <v>5</v>
      </c>
      <c r="D293" s="95">
        <v>0</v>
      </c>
      <c r="E293" s="95">
        <v>13.44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6843.67</v>
      </c>
      <c r="C2" s="95">
        <v>996.02</v>
      </c>
      <c r="D2" s="95">
        <v>996.02</v>
      </c>
    </row>
    <row r="3" spans="1:7">
      <c r="A3" s="95" t="s">
        <v>372</v>
      </c>
      <c r="B3" s="95">
        <v>6843.67</v>
      </c>
      <c r="C3" s="95">
        <v>996.02</v>
      </c>
      <c r="D3" s="95">
        <v>996.02</v>
      </c>
    </row>
    <row r="4" spans="1:7">
      <c r="A4" s="95" t="s">
        <v>373</v>
      </c>
      <c r="B4" s="95">
        <v>15136.99</v>
      </c>
      <c r="C4" s="95">
        <v>2203.0300000000002</v>
      </c>
      <c r="D4" s="95">
        <v>2203.0300000000002</v>
      </c>
    </row>
    <row r="5" spans="1:7">
      <c r="A5" s="95" t="s">
        <v>374</v>
      </c>
      <c r="B5" s="95">
        <v>15136.99</v>
      </c>
      <c r="C5" s="95">
        <v>2203.0300000000002</v>
      </c>
      <c r="D5" s="95">
        <v>2203.0300000000002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3111.32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323.39999999999998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61.61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260.64999999999998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3.34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156.69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76.38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3214.64</v>
      </c>
      <c r="C28" s="95">
        <v>3629.04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537</v>
      </c>
      <c r="C61" s="95">
        <v>0.3</v>
      </c>
      <c r="D61" s="95">
        <v>0.47699999999999998</v>
      </c>
      <c r="E61" s="95">
        <v>0.51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537</v>
      </c>
      <c r="C62" s="95">
        <v>0.3</v>
      </c>
      <c r="D62" s="95">
        <v>0.47699999999999998</v>
      </c>
      <c r="E62" s="95">
        <v>0.51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537</v>
      </c>
      <c r="C65" s="95">
        <v>0.3</v>
      </c>
      <c r="D65" s="95">
        <v>0.47699999999999998</v>
      </c>
      <c r="E65" s="95">
        <v>0.51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537</v>
      </c>
      <c r="C68" s="95">
        <v>0.3</v>
      </c>
      <c r="D68" s="95">
        <v>0.47699999999999998</v>
      </c>
      <c r="E68" s="95">
        <v>0.51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537</v>
      </c>
      <c r="C71" s="95">
        <v>0.3</v>
      </c>
      <c r="D71" s="95">
        <v>0.47699999999999998</v>
      </c>
      <c r="E71" s="95">
        <v>0.51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537</v>
      </c>
      <c r="C72" s="95">
        <v>0.3</v>
      </c>
      <c r="D72" s="95">
        <v>0.47699999999999998</v>
      </c>
      <c r="E72" s="95">
        <v>0.51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537</v>
      </c>
      <c r="C75" s="95">
        <v>0.3</v>
      </c>
      <c r="D75" s="95">
        <v>0.47699999999999998</v>
      </c>
      <c r="E75" s="95">
        <v>0.51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537</v>
      </c>
      <c r="C78" s="95">
        <v>0.3</v>
      </c>
      <c r="D78" s="95">
        <v>0.47699999999999998</v>
      </c>
      <c r="E78" s="95">
        <v>0.51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537</v>
      </c>
      <c r="C79" s="95">
        <v>0.3</v>
      </c>
      <c r="D79" s="95">
        <v>0.47699999999999998</v>
      </c>
      <c r="E79" s="95">
        <v>0.51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537</v>
      </c>
      <c r="C82" s="95">
        <v>0.3</v>
      </c>
      <c r="D82" s="95">
        <v>0.47699999999999998</v>
      </c>
      <c r="E82" s="95">
        <v>0.51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537</v>
      </c>
      <c r="C85" s="95">
        <v>0.3</v>
      </c>
      <c r="D85" s="95">
        <v>0.47699999999999998</v>
      </c>
      <c r="E85" s="95">
        <v>0.51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537</v>
      </c>
      <c r="C88" s="95">
        <v>0.3</v>
      </c>
      <c r="D88" s="95">
        <v>0.47699999999999998</v>
      </c>
      <c r="E88" s="95">
        <v>0.51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537</v>
      </c>
      <c r="C89" s="95">
        <v>0.3</v>
      </c>
      <c r="D89" s="95">
        <v>0.47699999999999998</v>
      </c>
      <c r="E89" s="95">
        <v>0.51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537</v>
      </c>
      <c r="C92" s="95">
        <v>0.3</v>
      </c>
      <c r="D92" s="95">
        <v>0.47699999999999998</v>
      </c>
      <c r="E92" s="95">
        <v>0.51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537</v>
      </c>
      <c r="C95" s="95">
        <v>0.3</v>
      </c>
      <c r="D95" s="95">
        <v>0.47699999999999998</v>
      </c>
      <c r="E95" s="95">
        <v>0.51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537</v>
      </c>
      <c r="C96" s="95">
        <v>0.3</v>
      </c>
      <c r="D96" s="95">
        <v>0.47699999999999998</v>
      </c>
      <c r="E96" s="95">
        <v>0.51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537</v>
      </c>
      <c r="C99" s="95">
        <v>0.3</v>
      </c>
      <c r="D99" s="95">
        <v>0.47699999999999998</v>
      </c>
      <c r="E99" s="95">
        <v>0.51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537</v>
      </c>
      <c r="C102" s="95">
        <v>0.3</v>
      </c>
      <c r="D102" s="95">
        <v>0.47699999999999998</v>
      </c>
      <c r="E102" s="95">
        <v>0.51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537</v>
      </c>
      <c r="C105" s="95">
        <v>0.3</v>
      </c>
      <c r="D105" s="95">
        <v>0.47699999999999998</v>
      </c>
      <c r="E105" s="95">
        <v>0.51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537</v>
      </c>
      <c r="C106" s="95">
        <v>0.3</v>
      </c>
      <c r="D106" s="95">
        <v>0.47699999999999998</v>
      </c>
      <c r="E106" s="95">
        <v>0.51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537</v>
      </c>
      <c r="C109" s="95">
        <v>0.3</v>
      </c>
      <c r="D109" s="95">
        <v>0.47699999999999998</v>
      </c>
      <c r="E109" s="95">
        <v>0.51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537</v>
      </c>
      <c r="C112" s="95">
        <v>0.3</v>
      </c>
      <c r="D112" s="95">
        <v>0.47699999999999998</v>
      </c>
      <c r="E112" s="95">
        <v>0.51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537</v>
      </c>
      <c r="C115" s="95">
        <v>0.3</v>
      </c>
      <c r="D115" s="95">
        <v>0.47699999999999998</v>
      </c>
      <c r="E115" s="95">
        <v>0.51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537</v>
      </c>
      <c r="C118" s="95">
        <v>0.3</v>
      </c>
      <c r="D118" s="95">
        <v>0.47699999999999998</v>
      </c>
      <c r="E118" s="95">
        <v>0.51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537</v>
      </c>
      <c r="C123" s="95">
        <v>0.3</v>
      </c>
      <c r="D123" s="95">
        <v>0.47699999999999998</v>
      </c>
      <c r="E123" s="95">
        <v>0.51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537</v>
      </c>
      <c r="C126" s="95">
        <v>0.3</v>
      </c>
      <c r="D126" s="95">
        <v>0.47699999999999998</v>
      </c>
      <c r="E126" s="95">
        <v>0.51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537</v>
      </c>
      <c r="C127" s="95">
        <v>0.3</v>
      </c>
      <c r="D127" s="95">
        <v>0.47699999999999998</v>
      </c>
      <c r="E127" s="95">
        <v>0.51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537</v>
      </c>
      <c r="C130" s="95">
        <v>0.3</v>
      </c>
      <c r="D130" s="95">
        <v>0.47699999999999998</v>
      </c>
      <c r="E130" s="95">
        <v>0.51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537</v>
      </c>
      <c r="C133" s="95">
        <v>0.3</v>
      </c>
      <c r="D133" s="95">
        <v>0.47699999999999998</v>
      </c>
      <c r="E133" s="95">
        <v>0.51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537</v>
      </c>
      <c r="C136" s="95">
        <v>0.3</v>
      </c>
      <c r="D136" s="95">
        <v>0.47699999999999998</v>
      </c>
      <c r="E136" s="95">
        <v>0.51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537</v>
      </c>
      <c r="C137" s="95">
        <v>0.3</v>
      </c>
      <c r="D137" s="95">
        <v>0.47699999999999998</v>
      </c>
      <c r="E137" s="95">
        <v>0.51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537</v>
      </c>
      <c r="C140" s="95">
        <v>0.3</v>
      </c>
      <c r="D140" s="95">
        <v>0.47699999999999998</v>
      </c>
      <c r="E140" s="95">
        <v>0.51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537</v>
      </c>
      <c r="C141" s="95">
        <v>0.3</v>
      </c>
      <c r="D141" s="95">
        <v>0.47699999999999998</v>
      </c>
      <c r="E141" s="95">
        <v>0.51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532</v>
      </c>
      <c r="C146" s="95">
        <v>15.4</v>
      </c>
      <c r="D146" s="95">
        <v>15.4</v>
      </c>
      <c r="E146" s="95">
        <v>3.18</v>
      </c>
      <c r="F146" s="95">
        <v>0.40200000000000002</v>
      </c>
      <c r="G146" s="95">
        <v>0.495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533</v>
      </c>
      <c r="C147" s="95">
        <v>12.6</v>
      </c>
      <c r="D147" s="95">
        <v>12.6</v>
      </c>
      <c r="E147" s="95">
        <v>3.18</v>
      </c>
      <c r="F147" s="95">
        <v>0.40200000000000002</v>
      </c>
      <c r="G147" s="95">
        <v>0.495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532</v>
      </c>
      <c r="C148" s="95">
        <v>74.2</v>
      </c>
      <c r="D148" s="95">
        <v>74.2</v>
      </c>
      <c r="E148" s="95">
        <v>3.18</v>
      </c>
      <c r="F148" s="95">
        <v>0.40200000000000002</v>
      </c>
      <c r="G148" s="95">
        <v>0.495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533</v>
      </c>
      <c r="C149" s="95">
        <v>4.2</v>
      </c>
      <c r="D149" s="95">
        <v>4.2</v>
      </c>
      <c r="E149" s="95">
        <v>3.18</v>
      </c>
      <c r="F149" s="95">
        <v>0.40200000000000002</v>
      </c>
      <c r="G149" s="95">
        <v>0.495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534</v>
      </c>
      <c r="C150" s="95">
        <v>15.4</v>
      </c>
      <c r="D150" s="95">
        <v>15.4</v>
      </c>
      <c r="E150" s="95">
        <v>3.18</v>
      </c>
      <c r="F150" s="95">
        <v>0.501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533</v>
      </c>
      <c r="C151" s="95">
        <v>12.6</v>
      </c>
      <c r="D151" s="95">
        <v>12.6</v>
      </c>
      <c r="E151" s="95">
        <v>3.18</v>
      </c>
      <c r="F151" s="95">
        <v>0.40200000000000002</v>
      </c>
      <c r="G151" s="95">
        <v>0.495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534</v>
      </c>
      <c r="C152" s="95">
        <v>74.2</v>
      </c>
      <c r="D152" s="95">
        <v>74.2</v>
      </c>
      <c r="E152" s="95">
        <v>3.18</v>
      </c>
      <c r="F152" s="95">
        <v>0.501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532</v>
      </c>
      <c r="C153" s="95">
        <v>15.4</v>
      </c>
      <c r="D153" s="95">
        <v>15.4</v>
      </c>
      <c r="E153" s="95">
        <v>3.18</v>
      </c>
      <c r="F153" s="95">
        <v>0.40200000000000002</v>
      </c>
      <c r="G153" s="95">
        <v>0.495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533</v>
      </c>
      <c r="C154" s="95">
        <v>12.6</v>
      </c>
      <c r="D154" s="95">
        <v>12.6</v>
      </c>
      <c r="E154" s="95">
        <v>3.18</v>
      </c>
      <c r="F154" s="95">
        <v>0.40200000000000002</v>
      </c>
      <c r="G154" s="95">
        <v>0.495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532</v>
      </c>
      <c r="C155" s="95">
        <v>74.2</v>
      </c>
      <c r="D155" s="95">
        <v>74.2</v>
      </c>
      <c r="E155" s="95">
        <v>3.18</v>
      </c>
      <c r="F155" s="95">
        <v>0.40200000000000002</v>
      </c>
      <c r="G155" s="95">
        <v>0.495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533</v>
      </c>
      <c r="C156" s="95">
        <v>4.2</v>
      </c>
      <c r="D156" s="95">
        <v>4.2</v>
      </c>
      <c r="E156" s="95">
        <v>3.18</v>
      </c>
      <c r="F156" s="95">
        <v>0.40200000000000002</v>
      </c>
      <c r="G156" s="95">
        <v>0.495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534</v>
      </c>
      <c r="C157" s="95">
        <v>15.4</v>
      </c>
      <c r="D157" s="95">
        <v>15.4</v>
      </c>
      <c r="E157" s="95">
        <v>3.18</v>
      </c>
      <c r="F157" s="95">
        <v>0.501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533</v>
      </c>
      <c r="C158" s="95">
        <v>12.6</v>
      </c>
      <c r="D158" s="95">
        <v>12.6</v>
      </c>
      <c r="E158" s="95">
        <v>3.18</v>
      </c>
      <c r="F158" s="95">
        <v>0.40200000000000002</v>
      </c>
      <c r="G158" s="95">
        <v>0.495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534</v>
      </c>
      <c r="C159" s="95">
        <v>74.2</v>
      </c>
      <c r="D159" s="95">
        <v>74.2</v>
      </c>
      <c r="E159" s="95">
        <v>3.18</v>
      </c>
      <c r="F159" s="95">
        <v>0.501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532</v>
      </c>
      <c r="C160" s="95">
        <v>15.4</v>
      </c>
      <c r="D160" s="95">
        <v>15.4</v>
      </c>
      <c r="E160" s="95">
        <v>3.18</v>
      </c>
      <c r="F160" s="95">
        <v>0.40200000000000002</v>
      </c>
      <c r="G160" s="95">
        <v>0.495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533</v>
      </c>
      <c r="C161" s="95">
        <v>12.6</v>
      </c>
      <c r="D161" s="95">
        <v>12.6</v>
      </c>
      <c r="E161" s="95">
        <v>3.18</v>
      </c>
      <c r="F161" s="95">
        <v>0.40200000000000002</v>
      </c>
      <c r="G161" s="95">
        <v>0.495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532</v>
      </c>
      <c r="C162" s="95">
        <v>74.2</v>
      </c>
      <c r="D162" s="95">
        <v>74.2</v>
      </c>
      <c r="E162" s="95">
        <v>3.18</v>
      </c>
      <c r="F162" s="95">
        <v>0.40200000000000002</v>
      </c>
      <c r="G162" s="95">
        <v>0.495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533</v>
      </c>
      <c r="C163" s="95">
        <v>4.2</v>
      </c>
      <c r="D163" s="95">
        <v>4.2</v>
      </c>
      <c r="E163" s="95">
        <v>3.18</v>
      </c>
      <c r="F163" s="95">
        <v>0.40200000000000002</v>
      </c>
      <c r="G163" s="95">
        <v>0.495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534</v>
      </c>
      <c r="C164" s="95">
        <v>15.4</v>
      </c>
      <c r="D164" s="95">
        <v>15.4</v>
      </c>
      <c r="E164" s="95">
        <v>3.18</v>
      </c>
      <c r="F164" s="95">
        <v>0.501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533</v>
      </c>
      <c r="C165" s="95">
        <v>12.6</v>
      </c>
      <c r="D165" s="95">
        <v>12.6</v>
      </c>
      <c r="E165" s="95">
        <v>3.18</v>
      </c>
      <c r="F165" s="95">
        <v>0.40200000000000002</v>
      </c>
      <c r="G165" s="95">
        <v>0.495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534</v>
      </c>
      <c r="C166" s="95">
        <v>49</v>
      </c>
      <c r="D166" s="95">
        <v>49</v>
      </c>
      <c r="E166" s="95">
        <v>3.18</v>
      </c>
      <c r="F166" s="95">
        <v>0.501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534</v>
      </c>
      <c r="C167" s="95">
        <v>25.2</v>
      </c>
      <c r="D167" s="95">
        <v>25.2</v>
      </c>
      <c r="E167" s="95">
        <v>3.18</v>
      </c>
      <c r="F167" s="95">
        <v>0.501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533</v>
      </c>
      <c r="C168" s="95">
        <v>12.6</v>
      </c>
      <c r="D168" s="95">
        <v>12.6</v>
      </c>
      <c r="E168" s="95">
        <v>3.18</v>
      </c>
      <c r="F168" s="95">
        <v>0.40200000000000002</v>
      </c>
      <c r="G168" s="95">
        <v>0.495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532</v>
      </c>
      <c r="C169" s="95">
        <v>26.6</v>
      </c>
      <c r="D169" s="95">
        <v>26.6</v>
      </c>
      <c r="E169" s="95">
        <v>3.18</v>
      </c>
      <c r="F169" s="95">
        <v>0.40200000000000002</v>
      </c>
      <c r="G169" s="95">
        <v>0.495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533</v>
      </c>
      <c r="C170" s="95">
        <v>14</v>
      </c>
      <c r="D170" s="95">
        <v>14</v>
      </c>
      <c r="E170" s="95">
        <v>3.18</v>
      </c>
      <c r="F170" s="95">
        <v>0.40200000000000002</v>
      </c>
      <c r="G170" s="95">
        <v>0.495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532</v>
      </c>
      <c r="C171" s="95">
        <v>29.4</v>
      </c>
      <c r="D171" s="95">
        <v>29.4</v>
      </c>
      <c r="E171" s="95">
        <v>3.18</v>
      </c>
      <c r="F171" s="95">
        <v>0.40200000000000002</v>
      </c>
      <c r="G171" s="95">
        <v>0.495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535</v>
      </c>
      <c r="C172" s="95">
        <v>29.4</v>
      </c>
      <c r="D172" s="95">
        <v>29.4</v>
      </c>
      <c r="E172" s="95">
        <v>3.18</v>
      </c>
      <c r="F172" s="95">
        <v>0.40200000000000002</v>
      </c>
      <c r="G172" s="95">
        <v>0.495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535</v>
      </c>
      <c r="C173" s="95">
        <v>23.8</v>
      </c>
      <c r="D173" s="95">
        <v>23.8</v>
      </c>
      <c r="E173" s="95">
        <v>3.18</v>
      </c>
      <c r="F173" s="95">
        <v>0.40200000000000002</v>
      </c>
      <c r="G173" s="95">
        <v>0.495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536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0.622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536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0.622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536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0.622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536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0.622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536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0.622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536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0.622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536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0.622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536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0.622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536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0.622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535</v>
      </c>
      <c r="C183" s="95">
        <v>11.2</v>
      </c>
      <c r="D183" s="95">
        <v>11.2</v>
      </c>
      <c r="E183" s="95">
        <v>3.18</v>
      </c>
      <c r="F183" s="95">
        <v>0.40200000000000002</v>
      </c>
      <c r="G183" s="95">
        <v>0.495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535</v>
      </c>
      <c r="C184" s="95">
        <v>21</v>
      </c>
      <c r="D184" s="95">
        <v>21</v>
      </c>
      <c r="E184" s="95">
        <v>3.18</v>
      </c>
      <c r="F184" s="95">
        <v>0.40200000000000002</v>
      </c>
      <c r="G184" s="95">
        <v>0.495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534</v>
      </c>
      <c r="C185" s="95">
        <v>29.4</v>
      </c>
      <c r="D185" s="95">
        <v>29.4</v>
      </c>
      <c r="E185" s="95">
        <v>3.18</v>
      </c>
      <c r="F185" s="95">
        <v>0.501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535</v>
      </c>
      <c r="C186" s="95">
        <v>29.4</v>
      </c>
      <c r="D186" s="95">
        <v>29.4</v>
      </c>
      <c r="E186" s="95">
        <v>3.18</v>
      </c>
      <c r="F186" s="95">
        <v>0.40200000000000002</v>
      </c>
      <c r="G186" s="95">
        <v>0.495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534</v>
      </c>
      <c r="C187" s="95">
        <v>26.6</v>
      </c>
      <c r="D187" s="95">
        <v>26.6</v>
      </c>
      <c r="E187" s="95">
        <v>3.18</v>
      </c>
      <c r="F187" s="95">
        <v>0.501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0.439</v>
      </c>
      <c r="G188" s="95">
        <v>0.54300000000000004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0.501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0.40400000000000003</v>
      </c>
      <c r="G190" s="95">
        <v>0.498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1390071.69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283066.37</v>
      </c>
      <c r="D196" s="95">
        <v>226072.45</v>
      </c>
      <c r="E196" s="95">
        <v>56993.93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221532.55</v>
      </c>
      <c r="D197" s="95">
        <v>176928.14</v>
      </c>
      <c r="E197" s="95">
        <v>44604.41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228720.82</v>
      </c>
      <c r="D198" s="95">
        <v>182669.09</v>
      </c>
      <c r="E198" s="95">
        <v>46051.73</v>
      </c>
      <c r="F198" s="95">
        <v>0.8</v>
      </c>
      <c r="G198" s="95">
        <v>4.59</v>
      </c>
    </row>
    <row r="199" spans="1:7">
      <c r="A199" s="95" t="s">
        <v>275</v>
      </c>
      <c r="B199" s="95" t="s">
        <v>647</v>
      </c>
      <c r="C199" s="95">
        <v>300310.93</v>
      </c>
      <c r="D199" s="95">
        <v>239844.91</v>
      </c>
      <c r="E199" s="95">
        <v>60466.03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61666.97</v>
      </c>
      <c r="D200" s="95">
        <v>49250.65</v>
      </c>
      <c r="E200" s="95">
        <v>12416.32</v>
      </c>
      <c r="F200" s="95">
        <v>0.8</v>
      </c>
      <c r="G200" s="95">
        <v>4.37</v>
      </c>
    </row>
    <row r="201" spans="1:7">
      <c r="A201" s="95" t="s">
        <v>277</v>
      </c>
      <c r="B201" s="95" t="s">
        <v>521</v>
      </c>
      <c r="C201" s="95">
        <v>63685.48</v>
      </c>
      <c r="D201" s="95">
        <v>50862.74</v>
      </c>
      <c r="E201" s="95">
        <v>12822.74</v>
      </c>
      <c r="F201" s="95">
        <v>0.8</v>
      </c>
      <c r="G201" s="95">
        <v>4.37</v>
      </c>
    </row>
    <row r="202" spans="1:7">
      <c r="A202" s="95" t="s">
        <v>278</v>
      </c>
      <c r="B202" s="95" t="s">
        <v>521</v>
      </c>
      <c r="C202" s="95">
        <v>64985.94</v>
      </c>
      <c r="D202" s="95">
        <v>51901.36</v>
      </c>
      <c r="E202" s="95">
        <v>13084.58</v>
      </c>
      <c r="F202" s="95">
        <v>0.8</v>
      </c>
      <c r="G202" s="95">
        <v>4.37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75620.95</v>
      </c>
      <c r="D231" s="95">
        <v>0.78</v>
      </c>
    </row>
    <row r="232" spans="1:8">
      <c r="A232" s="95" t="s">
        <v>286</v>
      </c>
      <c r="B232" s="95" t="s">
        <v>618</v>
      </c>
      <c r="C232" s="95">
        <v>166616.04999999999</v>
      </c>
      <c r="D232" s="95">
        <v>0.78</v>
      </c>
    </row>
    <row r="233" spans="1:8">
      <c r="A233" s="95" t="s">
        <v>287</v>
      </c>
      <c r="B233" s="95" t="s">
        <v>618</v>
      </c>
      <c r="C233" s="95">
        <v>159604.69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17.100000000000001</v>
      </c>
      <c r="F239" s="95">
        <v>39020.47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13.38</v>
      </c>
      <c r="F240" s="95">
        <v>30735.1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13.82</v>
      </c>
      <c r="F241" s="95">
        <v>31732.39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18.14</v>
      </c>
      <c r="F242" s="95">
        <v>41397.620000000003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3.73</v>
      </c>
      <c r="F243" s="95">
        <v>7105.76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3.85</v>
      </c>
      <c r="F244" s="95">
        <v>7338.34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0.57999999999999996</v>
      </c>
      <c r="D245" s="95">
        <v>1109.6500000000001</v>
      </c>
      <c r="E245" s="95">
        <v>3.93</v>
      </c>
      <c r="F245" s="95">
        <v>7488.19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7723.91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107105.27</v>
      </c>
      <c r="C255" s="95">
        <v>153.61619999999999</v>
      </c>
      <c r="D255" s="95">
        <v>204.44399999999999</v>
      </c>
      <c r="E255" s="95">
        <v>0</v>
      </c>
      <c r="F255" s="95">
        <v>1.5E-3</v>
      </c>
      <c r="G255" s="96">
        <v>4844960</v>
      </c>
      <c r="H255" s="95">
        <v>42520.758099999999</v>
      </c>
    </row>
    <row r="256" spans="1:8">
      <c r="A256" s="95" t="s">
        <v>656</v>
      </c>
      <c r="B256" s="95">
        <v>88148.1198</v>
      </c>
      <c r="C256" s="95">
        <v>130.11170000000001</v>
      </c>
      <c r="D256" s="95">
        <v>181.58459999999999</v>
      </c>
      <c r="E256" s="95">
        <v>0</v>
      </c>
      <c r="F256" s="95">
        <v>1.2999999999999999E-3</v>
      </c>
      <c r="G256" s="96">
        <v>4304080</v>
      </c>
      <c r="H256" s="95">
        <v>35350.967900000003</v>
      </c>
    </row>
    <row r="257" spans="1:19">
      <c r="A257" s="95" t="s">
        <v>657</v>
      </c>
      <c r="B257" s="95">
        <v>83848.681599999996</v>
      </c>
      <c r="C257" s="95">
        <v>133.2432</v>
      </c>
      <c r="D257" s="95">
        <v>207.00399999999999</v>
      </c>
      <c r="E257" s="95">
        <v>0</v>
      </c>
      <c r="F257" s="95">
        <v>1.5E-3</v>
      </c>
      <c r="G257" s="96">
        <v>4908630</v>
      </c>
      <c r="H257" s="95">
        <v>34542.871899999998</v>
      </c>
    </row>
    <row r="258" spans="1:19">
      <c r="A258" s="95" t="s">
        <v>658</v>
      </c>
      <c r="B258" s="95">
        <v>68353.821100000001</v>
      </c>
      <c r="C258" s="95">
        <v>112.73009999999999</v>
      </c>
      <c r="D258" s="95">
        <v>183.61320000000001</v>
      </c>
      <c r="E258" s="95">
        <v>0</v>
      </c>
      <c r="F258" s="95">
        <v>1.2999999999999999E-3</v>
      </c>
      <c r="G258" s="96">
        <v>4354710</v>
      </c>
      <c r="H258" s="95">
        <v>28556.758399999999</v>
      </c>
    </row>
    <row r="259" spans="1:19">
      <c r="A259" s="95" t="s">
        <v>343</v>
      </c>
      <c r="B259" s="95">
        <v>73544.730500000005</v>
      </c>
      <c r="C259" s="95">
        <v>125.1977</v>
      </c>
      <c r="D259" s="95">
        <v>211.6857</v>
      </c>
      <c r="E259" s="95">
        <v>0</v>
      </c>
      <c r="F259" s="95">
        <v>1.5E-3</v>
      </c>
      <c r="G259" s="96">
        <v>5021140</v>
      </c>
      <c r="H259" s="95">
        <v>31103.045300000002</v>
      </c>
    </row>
    <row r="260" spans="1:19">
      <c r="A260" s="95" t="s">
        <v>659</v>
      </c>
      <c r="B260" s="95">
        <v>78366.1155</v>
      </c>
      <c r="C260" s="95">
        <v>135.3236</v>
      </c>
      <c r="D260" s="95">
        <v>232.50069999999999</v>
      </c>
      <c r="E260" s="95">
        <v>0</v>
      </c>
      <c r="F260" s="95">
        <v>1.6000000000000001E-3</v>
      </c>
      <c r="G260" s="96">
        <v>5515160</v>
      </c>
      <c r="H260" s="95">
        <v>33327.503400000001</v>
      </c>
    </row>
    <row r="261" spans="1:19">
      <c r="A261" s="95" t="s">
        <v>660</v>
      </c>
      <c r="B261" s="95">
        <v>62086.583899999998</v>
      </c>
      <c r="C261" s="95">
        <v>107.2488</v>
      </c>
      <c r="D261" s="95">
        <v>184.33500000000001</v>
      </c>
      <c r="E261" s="95">
        <v>0</v>
      </c>
      <c r="F261" s="95">
        <v>1.2999999999999999E-3</v>
      </c>
      <c r="G261" s="96">
        <v>4372630</v>
      </c>
      <c r="H261" s="95">
        <v>26407.714400000001</v>
      </c>
    </row>
    <row r="262" spans="1:19">
      <c r="A262" s="95" t="s">
        <v>661</v>
      </c>
      <c r="B262" s="95">
        <v>63953.516100000001</v>
      </c>
      <c r="C262" s="95">
        <v>108.7482</v>
      </c>
      <c r="D262" s="95">
        <v>183.63740000000001</v>
      </c>
      <c r="E262" s="95">
        <v>0</v>
      </c>
      <c r="F262" s="95">
        <v>1.2999999999999999E-3</v>
      </c>
      <c r="G262" s="96">
        <v>4355820</v>
      </c>
      <c r="H262" s="95">
        <v>27034.990099999999</v>
      </c>
    </row>
    <row r="263" spans="1:19">
      <c r="A263" s="95" t="s">
        <v>662</v>
      </c>
      <c r="B263" s="95">
        <v>71016.752800000002</v>
      </c>
      <c r="C263" s="95">
        <v>121.60290000000001</v>
      </c>
      <c r="D263" s="95">
        <v>206.97219999999999</v>
      </c>
      <c r="E263" s="95">
        <v>0</v>
      </c>
      <c r="F263" s="95">
        <v>1.4E-3</v>
      </c>
      <c r="G263" s="96">
        <v>4909440</v>
      </c>
      <c r="H263" s="95">
        <v>30102.432499999999</v>
      </c>
    </row>
    <row r="264" spans="1:19">
      <c r="A264" s="95" t="s">
        <v>663</v>
      </c>
      <c r="B264" s="95">
        <v>72637.207299999995</v>
      </c>
      <c r="C264" s="95">
        <v>120.7317</v>
      </c>
      <c r="D264" s="95">
        <v>198.5093</v>
      </c>
      <c r="E264" s="95">
        <v>0</v>
      </c>
      <c r="F264" s="95">
        <v>1.4E-3</v>
      </c>
      <c r="G264" s="96">
        <v>4708150</v>
      </c>
      <c r="H264" s="95">
        <v>30436.875100000001</v>
      </c>
    </row>
    <row r="265" spans="1:19">
      <c r="A265" s="95" t="s">
        <v>664</v>
      </c>
      <c r="B265" s="95">
        <v>79636.164300000004</v>
      </c>
      <c r="C265" s="95">
        <v>125.417</v>
      </c>
      <c r="D265" s="95">
        <v>192.51</v>
      </c>
      <c r="E265" s="95">
        <v>0</v>
      </c>
      <c r="F265" s="95">
        <v>1.4E-3</v>
      </c>
      <c r="G265" s="96">
        <v>4564740</v>
      </c>
      <c r="H265" s="95">
        <v>32698.020700000001</v>
      </c>
    </row>
    <row r="266" spans="1:19">
      <c r="A266" s="95" t="s">
        <v>665</v>
      </c>
      <c r="B266" s="95">
        <v>99352.077099999995</v>
      </c>
      <c r="C266" s="95">
        <v>144.93770000000001</v>
      </c>
      <c r="D266" s="95">
        <v>198.4744</v>
      </c>
      <c r="E266" s="95">
        <v>0</v>
      </c>
      <c r="F266" s="95">
        <v>1.5E-3</v>
      </c>
      <c r="G266" s="96">
        <v>4704050</v>
      </c>
      <c r="H266" s="95">
        <v>39678.750200000002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948049.03989999997</v>
      </c>
      <c r="C268" s="95">
        <v>1518.9086</v>
      </c>
      <c r="D268" s="95">
        <v>2385.2703999999999</v>
      </c>
      <c r="E268" s="95">
        <v>0</v>
      </c>
      <c r="F268" s="95">
        <v>1.6899999999999998E-2</v>
      </c>
      <c r="G268" s="96">
        <v>56563500</v>
      </c>
      <c r="H268" s="95">
        <v>391760.68810000003</v>
      </c>
    </row>
    <row r="269" spans="1:19">
      <c r="A269" s="95" t="s">
        <v>667</v>
      </c>
      <c r="B269" s="95">
        <v>62086.583899999998</v>
      </c>
      <c r="C269" s="95">
        <v>107.2488</v>
      </c>
      <c r="D269" s="95">
        <v>181.58459999999999</v>
      </c>
      <c r="E269" s="95">
        <v>0</v>
      </c>
      <c r="F269" s="95">
        <v>1.2999999999999999E-3</v>
      </c>
      <c r="G269" s="96">
        <v>4304080</v>
      </c>
      <c r="H269" s="95">
        <v>26407.714400000001</v>
      </c>
    </row>
    <row r="270" spans="1:19">
      <c r="A270" s="95" t="s">
        <v>668</v>
      </c>
      <c r="B270" s="95">
        <v>107105.27</v>
      </c>
      <c r="C270" s="95">
        <v>153.61619999999999</v>
      </c>
      <c r="D270" s="95">
        <v>232.50069999999999</v>
      </c>
      <c r="E270" s="95">
        <v>0</v>
      </c>
      <c r="F270" s="95">
        <v>1.6000000000000001E-3</v>
      </c>
      <c r="G270" s="96">
        <v>5515160</v>
      </c>
      <c r="H270" s="95">
        <v>42520.758099999999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275350000000</v>
      </c>
      <c r="C273" s="95">
        <v>189478.06700000001</v>
      </c>
      <c r="D273" s="95" t="s">
        <v>840</v>
      </c>
      <c r="E273" s="95">
        <v>80532.755999999994</v>
      </c>
      <c r="F273" s="95">
        <v>77263.149000000005</v>
      </c>
      <c r="G273" s="95">
        <v>23666.825000000001</v>
      </c>
      <c r="H273" s="95">
        <v>0</v>
      </c>
      <c r="I273" s="95">
        <v>0</v>
      </c>
      <c r="J273" s="95">
        <v>3925</v>
      </c>
      <c r="K273" s="95">
        <v>1806.242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2284.0949999999998</v>
      </c>
      <c r="R273" s="95">
        <v>0</v>
      </c>
      <c r="S273" s="95">
        <v>0</v>
      </c>
    </row>
    <row r="274" spans="1:19">
      <c r="A274" s="95" t="s">
        <v>656</v>
      </c>
      <c r="B274" s="96">
        <v>244611000000</v>
      </c>
      <c r="C274" s="95">
        <v>232007.27799999999</v>
      </c>
      <c r="D274" s="95" t="s">
        <v>841</v>
      </c>
      <c r="E274" s="95">
        <v>80532.755999999994</v>
      </c>
      <c r="F274" s="95">
        <v>77263.149000000005</v>
      </c>
      <c r="G274" s="95">
        <v>21081.014999999999</v>
      </c>
      <c r="H274" s="95">
        <v>0</v>
      </c>
      <c r="I274" s="95">
        <v>50594.923000000003</v>
      </c>
      <c r="J274" s="95">
        <v>0</v>
      </c>
      <c r="K274" s="95">
        <v>20.867999999999999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2514.567</v>
      </c>
      <c r="R274" s="95">
        <v>0</v>
      </c>
      <c r="S274" s="95">
        <v>0</v>
      </c>
    </row>
    <row r="275" spans="1:19">
      <c r="A275" s="95" t="s">
        <v>657</v>
      </c>
      <c r="B275" s="96">
        <v>278969000000</v>
      </c>
      <c r="C275" s="95">
        <v>245363.23699999999</v>
      </c>
      <c r="D275" s="95" t="s">
        <v>842</v>
      </c>
      <c r="E275" s="95">
        <v>80532.755999999994</v>
      </c>
      <c r="F275" s="95">
        <v>75263.476999999999</v>
      </c>
      <c r="G275" s="95">
        <v>26742.694</v>
      </c>
      <c r="H275" s="95">
        <v>0</v>
      </c>
      <c r="I275" s="95">
        <v>60331.991999999998</v>
      </c>
      <c r="J275" s="95">
        <v>0</v>
      </c>
      <c r="K275" s="95">
        <v>5.3090000000000002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2487.009</v>
      </c>
      <c r="R275" s="95">
        <v>0</v>
      </c>
      <c r="S275" s="95">
        <v>0</v>
      </c>
    </row>
    <row r="276" spans="1:19">
      <c r="A276" s="95" t="s">
        <v>658</v>
      </c>
      <c r="B276" s="96">
        <v>247488000000</v>
      </c>
      <c r="C276" s="95">
        <v>239398.20600000001</v>
      </c>
      <c r="D276" s="95" t="s">
        <v>843</v>
      </c>
      <c r="E276" s="95">
        <v>80532.755999999994</v>
      </c>
      <c r="F276" s="95">
        <v>75263.476999999999</v>
      </c>
      <c r="G276" s="95">
        <v>29089.485000000001</v>
      </c>
      <c r="H276" s="95">
        <v>0</v>
      </c>
      <c r="I276" s="95">
        <v>52117.127999999997</v>
      </c>
      <c r="J276" s="95">
        <v>0</v>
      </c>
      <c r="K276" s="95">
        <v>7.4720000000000004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2387.8879999999999</v>
      </c>
      <c r="R276" s="95">
        <v>0</v>
      </c>
      <c r="S276" s="95">
        <v>0</v>
      </c>
    </row>
    <row r="277" spans="1:19">
      <c r="A277" s="95" t="s">
        <v>343</v>
      </c>
      <c r="B277" s="96">
        <v>285363000000</v>
      </c>
      <c r="C277" s="95">
        <v>261672.83600000001</v>
      </c>
      <c r="D277" s="95" t="s">
        <v>844</v>
      </c>
      <c r="E277" s="95">
        <v>80532.755999999994</v>
      </c>
      <c r="F277" s="95">
        <v>81262.494999999995</v>
      </c>
      <c r="G277" s="95">
        <v>24103.710999999999</v>
      </c>
      <c r="H277" s="95">
        <v>0</v>
      </c>
      <c r="I277" s="95">
        <v>72017.001999999993</v>
      </c>
      <c r="J277" s="95">
        <v>0</v>
      </c>
      <c r="K277" s="95">
        <v>13.675000000000001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3743.1979999999999</v>
      </c>
      <c r="R277" s="95">
        <v>0</v>
      </c>
      <c r="S277" s="95">
        <v>0</v>
      </c>
    </row>
    <row r="278" spans="1:19">
      <c r="A278" s="95" t="s">
        <v>659</v>
      </c>
      <c r="B278" s="96">
        <v>313440000000</v>
      </c>
      <c r="C278" s="95">
        <v>326364.755</v>
      </c>
      <c r="D278" s="95" t="s">
        <v>845</v>
      </c>
      <c r="E278" s="95">
        <v>80532.755999999994</v>
      </c>
      <c r="F278" s="95">
        <v>77263.149000000005</v>
      </c>
      <c r="G278" s="95">
        <v>25136.5</v>
      </c>
      <c r="H278" s="95">
        <v>0</v>
      </c>
      <c r="I278" s="95">
        <v>140881.86900000001</v>
      </c>
      <c r="J278" s="95">
        <v>0</v>
      </c>
      <c r="K278" s="95">
        <v>8.9999999999999993E-3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2550.471</v>
      </c>
      <c r="R278" s="95">
        <v>0</v>
      </c>
      <c r="S278" s="95">
        <v>0</v>
      </c>
    </row>
    <row r="279" spans="1:19">
      <c r="A279" s="95" t="s">
        <v>660</v>
      </c>
      <c r="B279" s="96">
        <v>248507000000</v>
      </c>
      <c r="C279" s="95">
        <v>225786.889</v>
      </c>
      <c r="D279" s="95" t="s">
        <v>846</v>
      </c>
      <c r="E279" s="95">
        <v>44740.42</v>
      </c>
      <c r="F279" s="95">
        <v>41275.620000000003</v>
      </c>
      <c r="G279" s="95">
        <v>21576.45</v>
      </c>
      <c r="H279" s="95">
        <v>0</v>
      </c>
      <c r="I279" s="95">
        <v>115947.952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2246.4470000000001</v>
      </c>
      <c r="R279" s="95">
        <v>0</v>
      </c>
      <c r="S279" s="95">
        <v>0</v>
      </c>
    </row>
    <row r="280" spans="1:19">
      <c r="A280" s="95" t="s">
        <v>661</v>
      </c>
      <c r="B280" s="96">
        <v>247552000000</v>
      </c>
      <c r="C280" s="95">
        <v>213288.476</v>
      </c>
      <c r="D280" s="95" t="s">
        <v>847</v>
      </c>
      <c r="E280" s="95">
        <v>44740.42</v>
      </c>
      <c r="F280" s="95">
        <v>41275.620000000003</v>
      </c>
      <c r="G280" s="95">
        <v>19009.882000000001</v>
      </c>
      <c r="H280" s="95">
        <v>0</v>
      </c>
      <c r="I280" s="95">
        <v>106017.016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2245.5369999999998</v>
      </c>
      <c r="R280" s="95">
        <v>0</v>
      </c>
      <c r="S280" s="95">
        <v>0</v>
      </c>
    </row>
    <row r="281" spans="1:19">
      <c r="A281" s="95" t="s">
        <v>662</v>
      </c>
      <c r="B281" s="96">
        <v>279015000000</v>
      </c>
      <c r="C281" s="95">
        <v>277901.01299999998</v>
      </c>
      <c r="D281" s="95" t="s">
        <v>848</v>
      </c>
      <c r="E281" s="95">
        <v>80532.755999999994</v>
      </c>
      <c r="F281" s="95">
        <v>76410.952999999994</v>
      </c>
      <c r="G281" s="95">
        <v>19141.375</v>
      </c>
      <c r="H281" s="95">
        <v>0</v>
      </c>
      <c r="I281" s="95">
        <v>99252.044999999998</v>
      </c>
      <c r="J281" s="95">
        <v>0</v>
      </c>
      <c r="K281" s="95">
        <v>1.43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2562.4549999999999</v>
      </c>
      <c r="R281" s="95">
        <v>0</v>
      </c>
      <c r="S281" s="95">
        <v>0</v>
      </c>
    </row>
    <row r="282" spans="1:19">
      <c r="A282" s="95" t="s">
        <v>663</v>
      </c>
      <c r="B282" s="96">
        <v>267575000000</v>
      </c>
      <c r="C282" s="95">
        <v>254682.69399999999</v>
      </c>
      <c r="D282" s="95" t="s">
        <v>849</v>
      </c>
      <c r="E282" s="95">
        <v>80532.755999999994</v>
      </c>
      <c r="F282" s="95">
        <v>76410.952999999994</v>
      </c>
      <c r="G282" s="95">
        <v>22976.011999999999</v>
      </c>
      <c r="H282" s="95">
        <v>0</v>
      </c>
      <c r="I282" s="95">
        <v>72248.839000000007</v>
      </c>
      <c r="J282" s="95">
        <v>0</v>
      </c>
      <c r="K282" s="95">
        <v>5.7839999999999998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2508.3510000000001</v>
      </c>
      <c r="R282" s="95">
        <v>0</v>
      </c>
      <c r="S282" s="95">
        <v>0</v>
      </c>
    </row>
    <row r="283" spans="1:19">
      <c r="A283" s="95" t="s">
        <v>664</v>
      </c>
      <c r="B283" s="96">
        <v>259425000000</v>
      </c>
      <c r="C283" s="95">
        <v>201983.372</v>
      </c>
      <c r="D283" s="95" t="s">
        <v>850</v>
      </c>
      <c r="E283" s="95">
        <v>80532.755999999994</v>
      </c>
      <c r="F283" s="95">
        <v>80410.297999999995</v>
      </c>
      <c r="G283" s="95">
        <v>17803.101999999999</v>
      </c>
      <c r="H283" s="95">
        <v>0</v>
      </c>
      <c r="I283" s="95">
        <v>19454.078000000001</v>
      </c>
      <c r="J283" s="95">
        <v>0</v>
      </c>
      <c r="K283" s="95">
        <v>49.728000000000002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3733.4110000000001</v>
      </c>
      <c r="R283" s="95">
        <v>0</v>
      </c>
      <c r="S283" s="95">
        <v>0</v>
      </c>
    </row>
    <row r="284" spans="1:19">
      <c r="A284" s="95" t="s">
        <v>665</v>
      </c>
      <c r="B284" s="96">
        <v>267343000000</v>
      </c>
      <c r="C284" s="95">
        <v>186892.32</v>
      </c>
      <c r="D284" s="95" t="s">
        <v>851</v>
      </c>
      <c r="E284" s="95">
        <v>80532.755999999994</v>
      </c>
      <c r="F284" s="95">
        <v>80410.297999999995</v>
      </c>
      <c r="G284" s="95">
        <v>21540.7</v>
      </c>
      <c r="H284" s="95">
        <v>0</v>
      </c>
      <c r="I284" s="95">
        <v>0</v>
      </c>
      <c r="J284" s="95">
        <v>0</v>
      </c>
      <c r="K284" s="95">
        <v>930.22199999999998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3478.3449999999998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3214640000000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244611000000</v>
      </c>
      <c r="C287" s="95">
        <v>186892.32</v>
      </c>
      <c r="D287" s="95"/>
      <c r="E287" s="95">
        <v>44740.42</v>
      </c>
      <c r="F287" s="95">
        <v>41275.620000000003</v>
      </c>
      <c r="G287" s="95">
        <v>17803.101999999999</v>
      </c>
      <c r="H287" s="95">
        <v>0</v>
      </c>
      <c r="I287" s="95">
        <v>0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2245.5369999999998</v>
      </c>
      <c r="R287" s="95">
        <v>0</v>
      </c>
      <c r="S287" s="95">
        <v>0</v>
      </c>
    </row>
    <row r="288" spans="1:19">
      <c r="A288" s="95" t="s">
        <v>668</v>
      </c>
      <c r="B288" s="96">
        <v>313440000000</v>
      </c>
      <c r="C288" s="95">
        <v>326364.755</v>
      </c>
      <c r="D288" s="95"/>
      <c r="E288" s="95">
        <v>80532.755999999994</v>
      </c>
      <c r="F288" s="95">
        <v>81262.494999999995</v>
      </c>
      <c r="G288" s="95">
        <v>29089.485000000001</v>
      </c>
      <c r="H288" s="95">
        <v>0</v>
      </c>
      <c r="I288" s="95">
        <v>140881.86900000001</v>
      </c>
      <c r="J288" s="95">
        <v>3925</v>
      </c>
      <c r="K288" s="95">
        <v>1806.242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3743.1979999999999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69033.039999999994</v>
      </c>
      <c r="C291" s="95">
        <v>29834.639999999999</v>
      </c>
      <c r="D291" s="95">
        <v>0</v>
      </c>
      <c r="E291" s="95">
        <v>98867.68</v>
      </c>
    </row>
    <row r="292" spans="1:5">
      <c r="A292" s="95" t="s">
        <v>702</v>
      </c>
      <c r="B292" s="95">
        <v>10.050000000000001</v>
      </c>
      <c r="C292" s="95">
        <v>4.34</v>
      </c>
      <c r="D292" s="95">
        <v>0</v>
      </c>
      <c r="E292" s="95">
        <v>14.39</v>
      </c>
    </row>
    <row r="293" spans="1:5">
      <c r="A293" s="95" t="s">
        <v>703</v>
      </c>
      <c r="B293" s="95">
        <v>10.050000000000001</v>
      </c>
      <c r="C293" s="95">
        <v>4.34</v>
      </c>
      <c r="D293" s="95">
        <v>0</v>
      </c>
      <c r="E293" s="95">
        <v>14.39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/>
  <dimension ref="A1:S293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8325.76</v>
      </c>
      <c r="C2" s="95">
        <v>1211.72</v>
      </c>
      <c r="D2" s="95">
        <v>1211.72</v>
      </c>
    </row>
    <row r="3" spans="1:7">
      <c r="A3" s="95" t="s">
        <v>372</v>
      </c>
      <c r="B3" s="95">
        <v>8325.76</v>
      </c>
      <c r="C3" s="95">
        <v>1211.72</v>
      </c>
      <c r="D3" s="95">
        <v>1211.72</v>
      </c>
    </row>
    <row r="4" spans="1:7">
      <c r="A4" s="95" t="s">
        <v>373</v>
      </c>
      <c r="B4" s="95">
        <v>16446.53</v>
      </c>
      <c r="C4" s="95">
        <v>2393.62</v>
      </c>
      <c r="D4" s="95">
        <v>2393.62</v>
      </c>
    </row>
    <row r="5" spans="1:7">
      <c r="A5" s="95" t="s">
        <v>374</v>
      </c>
      <c r="B5" s="95">
        <v>16446.53</v>
      </c>
      <c r="C5" s="95">
        <v>2393.62</v>
      </c>
      <c r="D5" s="95">
        <v>2393.62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4654.46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278.02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61.57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226.54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5.3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173.89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75.7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3136.38</v>
      </c>
      <c r="C28" s="95">
        <v>5189.38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538</v>
      </c>
      <c r="C61" s="95">
        <v>0.3</v>
      </c>
      <c r="D61" s="95">
        <v>0.36399999999999999</v>
      </c>
      <c r="E61" s="95">
        <v>0.38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538</v>
      </c>
      <c r="C62" s="95">
        <v>0.3</v>
      </c>
      <c r="D62" s="95">
        <v>0.36399999999999999</v>
      </c>
      <c r="E62" s="95">
        <v>0.38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538</v>
      </c>
      <c r="C65" s="95">
        <v>0.3</v>
      </c>
      <c r="D65" s="95">
        <v>0.36399999999999999</v>
      </c>
      <c r="E65" s="95">
        <v>0.38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538</v>
      </c>
      <c r="C68" s="95">
        <v>0.3</v>
      </c>
      <c r="D68" s="95">
        <v>0.36399999999999999</v>
      </c>
      <c r="E68" s="95">
        <v>0.38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538</v>
      </c>
      <c r="C71" s="95">
        <v>0.3</v>
      </c>
      <c r="D71" s="95">
        <v>0.36399999999999999</v>
      </c>
      <c r="E71" s="95">
        <v>0.38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538</v>
      </c>
      <c r="C72" s="95">
        <v>0.3</v>
      </c>
      <c r="D72" s="95">
        <v>0.36399999999999999</v>
      </c>
      <c r="E72" s="95">
        <v>0.38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538</v>
      </c>
      <c r="C75" s="95">
        <v>0.3</v>
      </c>
      <c r="D75" s="95">
        <v>0.36399999999999999</v>
      </c>
      <c r="E75" s="95">
        <v>0.38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538</v>
      </c>
      <c r="C78" s="95">
        <v>0.3</v>
      </c>
      <c r="D78" s="95">
        <v>0.36399999999999999</v>
      </c>
      <c r="E78" s="95">
        <v>0.38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538</v>
      </c>
      <c r="C79" s="95">
        <v>0.3</v>
      </c>
      <c r="D79" s="95">
        <v>0.36399999999999999</v>
      </c>
      <c r="E79" s="95">
        <v>0.38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538</v>
      </c>
      <c r="C82" s="95">
        <v>0.3</v>
      </c>
      <c r="D82" s="95">
        <v>0.36399999999999999</v>
      </c>
      <c r="E82" s="95">
        <v>0.38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538</v>
      </c>
      <c r="C85" s="95">
        <v>0.3</v>
      </c>
      <c r="D85" s="95">
        <v>0.36399999999999999</v>
      </c>
      <c r="E85" s="95">
        <v>0.38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538</v>
      </c>
      <c r="C88" s="95">
        <v>0.3</v>
      </c>
      <c r="D88" s="95">
        <v>0.36399999999999999</v>
      </c>
      <c r="E88" s="95">
        <v>0.38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538</v>
      </c>
      <c r="C89" s="95">
        <v>0.3</v>
      </c>
      <c r="D89" s="95">
        <v>0.36399999999999999</v>
      </c>
      <c r="E89" s="95">
        <v>0.38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538</v>
      </c>
      <c r="C92" s="95">
        <v>0.3</v>
      </c>
      <c r="D92" s="95">
        <v>0.36399999999999999</v>
      </c>
      <c r="E92" s="95">
        <v>0.38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538</v>
      </c>
      <c r="C95" s="95">
        <v>0.3</v>
      </c>
      <c r="D95" s="95">
        <v>0.36399999999999999</v>
      </c>
      <c r="E95" s="95">
        <v>0.38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538</v>
      </c>
      <c r="C96" s="95">
        <v>0.3</v>
      </c>
      <c r="D96" s="95">
        <v>0.36399999999999999</v>
      </c>
      <c r="E96" s="95">
        <v>0.38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538</v>
      </c>
      <c r="C99" s="95">
        <v>0.3</v>
      </c>
      <c r="D99" s="95">
        <v>0.36399999999999999</v>
      </c>
      <c r="E99" s="95">
        <v>0.38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538</v>
      </c>
      <c r="C102" s="95">
        <v>0.3</v>
      </c>
      <c r="D102" s="95">
        <v>0.36399999999999999</v>
      </c>
      <c r="E102" s="95">
        <v>0.38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538</v>
      </c>
      <c r="C105" s="95">
        <v>0.3</v>
      </c>
      <c r="D105" s="95">
        <v>0.36399999999999999</v>
      </c>
      <c r="E105" s="95">
        <v>0.38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538</v>
      </c>
      <c r="C106" s="95">
        <v>0.3</v>
      </c>
      <c r="D106" s="95">
        <v>0.36399999999999999</v>
      </c>
      <c r="E106" s="95">
        <v>0.38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538</v>
      </c>
      <c r="C109" s="95">
        <v>0.3</v>
      </c>
      <c r="D109" s="95">
        <v>0.36399999999999999</v>
      </c>
      <c r="E109" s="95">
        <v>0.38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538</v>
      </c>
      <c r="C112" s="95">
        <v>0.3</v>
      </c>
      <c r="D112" s="95">
        <v>0.36399999999999999</v>
      </c>
      <c r="E112" s="95">
        <v>0.38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538</v>
      </c>
      <c r="C115" s="95">
        <v>0.3</v>
      </c>
      <c r="D115" s="95">
        <v>0.36399999999999999</v>
      </c>
      <c r="E115" s="95">
        <v>0.38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538</v>
      </c>
      <c r="C118" s="95">
        <v>0.3</v>
      </c>
      <c r="D118" s="95">
        <v>0.36399999999999999</v>
      </c>
      <c r="E118" s="95">
        <v>0.38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538</v>
      </c>
      <c r="C123" s="95">
        <v>0.3</v>
      </c>
      <c r="D123" s="95">
        <v>0.36399999999999999</v>
      </c>
      <c r="E123" s="95">
        <v>0.38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538</v>
      </c>
      <c r="C126" s="95">
        <v>0.3</v>
      </c>
      <c r="D126" s="95">
        <v>0.36399999999999999</v>
      </c>
      <c r="E126" s="95">
        <v>0.38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538</v>
      </c>
      <c r="C127" s="95">
        <v>0.3</v>
      </c>
      <c r="D127" s="95">
        <v>0.36399999999999999</v>
      </c>
      <c r="E127" s="95">
        <v>0.38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538</v>
      </c>
      <c r="C130" s="95">
        <v>0.3</v>
      </c>
      <c r="D130" s="95">
        <v>0.36399999999999999</v>
      </c>
      <c r="E130" s="95">
        <v>0.38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538</v>
      </c>
      <c r="C133" s="95">
        <v>0.3</v>
      </c>
      <c r="D133" s="95">
        <v>0.36399999999999999</v>
      </c>
      <c r="E133" s="95">
        <v>0.38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538</v>
      </c>
      <c r="C136" s="95">
        <v>0.3</v>
      </c>
      <c r="D136" s="95">
        <v>0.36399999999999999</v>
      </c>
      <c r="E136" s="95">
        <v>0.38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538</v>
      </c>
      <c r="C137" s="95">
        <v>0.3</v>
      </c>
      <c r="D137" s="95">
        <v>0.36399999999999999</v>
      </c>
      <c r="E137" s="95">
        <v>0.38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538</v>
      </c>
      <c r="C140" s="95">
        <v>0.3</v>
      </c>
      <c r="D140" s="95">
        <v>0.36399999999999999</v>
      </c>
      <c r="E140" s="95">
        <v>0.38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538</v>
      </c>
      <c r="C141" s="95">
        <v>0.3</v>
      </c>
      <c r="D141" s="95">
        <v>0.36399999999999999</v>
      </c>
      <c r="E141" s="95">
        <v>0.38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539</v>
      </c>
      <c r="C146" s="95">
        <v>15.4</v>
      </c>
      <c r="D146" s="95">
        <v>15.4</v>
      </c>
      <c r="E146" s="95">
        <v>3.18</v>
      </c>
      <c r="F146" s="95">
        <v>0.501</v>
      </c>
      <c r="G146" s="95">
        <v>0.49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540</v>
      </c>
      <c r="C147" s="95">
        <v>12.6</v>
      </c>
      <c r="D147" s="95">
        <v>12.6</v>
      </c>
      <c r="E147" s="95">
        <v>3.18</v>
      </c>
      <c r="F147" s="95">
        <v>0.501</v>
      </c>
      <c r="G147" s="95">
        <v>0.49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539</v>
      </c>
      <c r="C148" s="95">
        <v>74.2</v>
      </c>
      <c r="D148" s="95">
        <v>74.2</v>
      </c>
      <c r="E148" s="95">
        <v>3.18</v>
      </c>
      <c r="F148" s="95">
        <v>0.501</v>
      </c>
      <c r="G148" s="95">
        <v>0.49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540</v>
      </c>
      <c r="C149" s="95">
        <v>4.2</v>
      </c>
      <c r="D149" s="95">
        <v>4.2</v>
      </c>
      <c r="E149" s="95">
        <v>3.18</v>
      </c>
      <c r="F149" s="95">
        <v>0.501</v>
      </c>
      <c r="G149" s="95">
        <v>0.49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541</v>
      </c>
      <c r="C150" s="95">
        <v>15.4</v>
      </c>
      <c r="D150" s="95">
        <v>15.4</v>
      </c>
      <c r="E150" s="95">
        <v>3.18</v>
      </c>
      <c r="F150" s="95">
        <v>0.65100000000000002</v>
      </c>
      <c r="G150" s="95">
        <v>0.64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540</v>
      </c>
      <c r="C151" s="95">
        <v>12.6</v>
      </c>
      <c r="D151" s="95">
        <v>12.6</v>
      </c>
      <c r="E151" s="95">
        <v>3.18</v>
      </c>
      <c r="F151" s="95">
        <v>0.501</v>
      </c>
      <c r="G151" s="95">
        <v>0.49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541</v>
      </c>
      <c r="C152" s="95">
        <v>74.2</v>
      </c>
      <c r="D152" s="95">
        <v>74.2</v>
      </c>
      <c r="E152" s="95">
        <v>3.18</v>
      </c>
      <c r="F152" s="95">
        <v>0.65100000000000002</v>
      </c>
      <c r="G152" s="95">
        <v>0.64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539</v>
      </c>
      <c r="C153" s="95">
        <v>15.4</v>
      </c>
      <c r="D153" s="95">
        <v>15.4</v>
      </c>
      <c r="E153" s="95">
        <v>3.18</v>
      </c>
      <c r="F153" s="95">
        <v>0.501</v>
      </c>
      <c r="G153" s="95">
        <v>0.49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540</v>
      </c>
      <c r="C154" s="95">
        <v>12.6</v>
      </c>
      <c r="D154" s="95">
        <v>12.6</v>
      </c>
      <c r="E154" s="95">
        <v>3.18</v>
      </c>
      <c r="F154" s="95">
        <v>0.501</v>
      </c>
      <c r="G154" s="95">
        <v>0.49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539</v>
      </c>
      <c r="C155" s="95">
        <v>74.2</v>
      </c>
      <c r="D155" s="95">
        <v>74.2</v>
      </c>
      <c r="E155" s="95">
        <v>3.18</v>
      </c>
      <c r="F155" s="95">
        <v>0.501</v>
      </c>
      <c r="G155" s="95">
        <v>0.49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540</v>
      </c>
      <c r="C156" s="95">
        <v>4.2</v>
      </c>
      <c r="D156" s="95">
        <v>4.2</v>
      </c>
      <c r="E156" s="95">
        <v>3.18</v>
      </c>
      <c r="F156" s="95">
        <v>0.501</v>
      </c>
      <c r="G156" s="95">
        <v>0.49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541</v>
      </c>
      <c r="C157" s="95">
        <v>15.4</v>
      </c>
      <c r="D157" s="95">
        <v>15.4</v>
      </c>
      <c r="E157" s="95">
        <v>3.18</v>
      </c>
      <c r="F157" s="95">
        <v>0.65100000000000002</v>
      </c>
      <c r="G157" s="95">
        <v>0.64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540</v>
      </c>
      <c r="C158" s="95">
        <v>12.6</v>
      </c>
      <c r="D158" s="95">
        <v>12.6</v>
      </c>
      <c r="E158" s="95">
        <v>3.18</v>
      </c>
      <c r="F158" s="95">
        <v>0.501</v>
      </c>
      <c r="G158" s="95">
        <v>0.49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541</v>
      </c>
      <c r="C159" s="95">
        <v>74.2</v>
      </c>
      <c r="D159" s="95">
        <v>74.2</v>
      </c>
      <c r="E159" s="95">
        <v>3.18</v>
      </c>
      <c r="F159" s="95">
        <v>0.65100000000000002</v>
      </c>
      <c r="G159" s="95">
        <v>0.64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539</v>
      </c>
      <c r="C160" s="95">
        <v>15.4</v>
      </c>
      <c r="D160" s="95">
        <v>15.4</v>
      </c>
      <c r="E160" s="95">
        <v>3.18</v>
      </c>
      <c r="F160" s="95">
        <v>0.501</v>
      </c>
      <c r="G160" s="95">
        <v>0.49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540</v>
      </c>
      <c r="C161" s="95">
        <v>12.6</v>
      </c>
      <c r="D161" s="95">
        <v>12.6</v>
      </c>
      <c r="E161" s="95">
        <v>3.18</v>
      </c>
      <c r="F161" s="95">
        <v>0.501</v>
      </c>
      <c r="G161" s="95">
        <v>0.49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539</v>
      </c>
      <c r="C162" s="95">
        <v>74.2</v>
      </c>
      <c r="D162" s="95">
        <v>74.2</v>
      </c>
      <c r="E162" s="95">
        <v>3.18</v>
      </c>
      <c r="F162" s="95">
        <v>0.501</v>
      </c>
      <c r="G162" s="95">
        <v>0.49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540</v>
      </c>
      <c r="C163" s="95">
        <v>4.2</v>
      </c>
      <c r="D163" s="95">
        <v>4.2</v>
      </c>
      <c r="E163" s="95">
        <v>3.18</v>
      </c>
      <c r="F163" s="95">
        <v>0.501</v>
      </c>
      <c r="G163" s="95">
        <v>0.49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541</v>
      </c>
      <c r="C164" s="95">
        <v>15.4</v>
      </c>
      <c r="D164" s="95">
        <v>15.4</v>
      </c>
      <c r="E164" s="95">
        <v>3.18</v>
      </c>
      <c r="F164" s="95">
        <v>0.65100000000000002</v>
      </c>
      <c r="G164" s="95">
        <v>0.64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540</v>
      </c>
      <c r="C165" s="95">
        <v>12.6</v>
      </c>
      <c r="D165" s="95">
        <v>12.6</v>
      </c>
      <c r="E165" s="95">
        <v>3.18</v>
      </c>
      <c r="F165" s="95">
        <v>0.501</v>
      </c>
      <c r="G165" s="95">
        <v>0.49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541</v>
      </c>
      <c r="C166" s="95">
        <v>49</v>
      </c>
      <c r="D166" s="95">
        <v>49</v>
      </c>
      <c r="E166" s="95">
        <v>3.18</v>
      </c>
      <c r="F166" s="95">
        <v>0.65100000000000002</v>
      </c>
      <c r="G166" s="95">
        <v>0.64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541</v>
      </c>
      <c r="C167" s="95">
        <v>25.2</v>
      </c>
      <c r="D167" s="95">
        <v>25.2</v>
      </c>
      <c r="E167" s="95">
        <v>3.18</v>
      </c>
      <c r="F167" s="95">
        <v>0.65100000000000002</v>
      </c>
      <c r="G167" s="95">
        <v>0.64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540</v>
      </c>
      <c r="C168" s="95">
        <v>12.6</v>
      </c>
      <c r="D168" s="95">
        <v>12.6</v>
      </c>
      <c r="E168" s="95">
        <v>3.18</v>
      </c>
      <c r="F168" s="95">
        <v>0.501</v>
      </c>
      <c r="G168" s="95">
        <v>0.49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539</v>
      </c>
      <c r="C169" s="95">
        <v>26.6</v>
      </c>
      <c r="D169" s="95">
        <v>26.6</v>
      </c>
      <c r="E169" s="95">
        <v>3.18</v>
      </c>
      <c r="F169" s="95">
        <v>0.501</v>
      </c>
      <c r="G169" s="95">
        <v>0.49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540</v>
      </c>
      <c r="C170" s="95">
        <v>14</v>
      </c>
      <c r="D170" s="95">
        <v>14</v>
      </c>
      <c r="E170" s="95">
        <v>3.18</v>
      </c>
      <c r="F170" s="95">
        <v>0.501</v>
      </c>
      <c r="G170" s="95">
        <v>0.49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539</v>
      </c>
      <c r="C171" s="95">
        <v>29.4</v>
      </c>
      <c r="D171" s="95">
        <v>29.4</v>
      </c>
      <c r="E171" s="95">
        <v>3.18</v>
      </c>
      <c r="F171" s="95">
        <v>0.501</v>
      </c>
      <c r="G171" s="95">
        <v>0.49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542</v>
      </c>
      <c r="C172" s="95">
        <v>29.4</v>
      </c>
      <c r="D172" s="95">
        <v>29.4</v>
      </c>
      <c r="E172" s="95">
        <v>3.18</v>
      </c>
      <c r="F172" s="95">
        <v>0.501</v>
      </c>
      <c r="G172" s="95">
        <v>0.49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542</v>
      </c>
      <c r="C173" s="95">
        <v>23.8</v>
      </c>
      <c r="D173" s="95">
        <v>23.8</v>
      </c>
      <c r="E173" s="95">
        <v>3.18</v>
      </c>
      <c r="F173" s="95">
        <v>0.501</v>
      </c>
      <c r="G173" s="95">
        <v>0.49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543</v>
      </c>
      <c r="C174" s="95">
        <v>1.49</v>
      </c>
      <c r="D174" s="95">
        <v>1.49</v>
      </c>
      <c r="E174" s="95">
        <v>3.82</v>
      </c>
      <c r="F174" s="95">
        <v>0.5</v>
      </c>
      <c r="G174" s="95">
        <v>0.49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543</v>
      </c>
      <c r="C175" s="95">
        <v>1.49</v>
      </c>
      <c r="D175" s="95">
        <v>1.49</v>
      </c>
      <c r="E175" s="95">
        <v>3.82</v>
      </c>
      <c r="F175" s="95">
        <v>0.5</v>
      </c>
      <c r="G175" s="95">
        <v>0.49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543</v>
      </c>
      <c r="C176" s="95">
        <v>1.49</v>
      </c>
      <c r="D176" s="95">
        <v>1.49</v>
      </c>
      <c r="E176" s="95">
        <v>3.82</v>
      </c>
      <c r="F176" s="95">
        <v>0.5</v>
      </c>
      <c r="G176" s="95">
        <v>0.49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543</v>
      </c>
      <c r="C177" s="95">
        <v>1.49</v>
      </c>
      <c r="D177" s="95">
        <v>1.49</v>
      </c>
      <c r="E177" s="95">
        <v>3.82</v>
      </c>
      <c r="F177" s="95">
        <v>0.5</v>
      </c>
      <c r="G177" s="95">
        <v>0.49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543</v>
      </c>
      <c r="C178" s="95">
        <v>1.49</v>
      </c>
      <c r="D178" s="95">
        <v>1.49</v>
      </c>
      <c r="E178" s="95">
        <v>3.82</v>
      </c>
      <c r="F178" s="95">
        <v>0.5</v>
      </c>
      <c r="G178" s="95">
        <v>0.49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543</v>
      </c>
      <c r="C179" s="95">
        <v>1.49</v>
      </c>
      <c r="D179" s="95">
        <v>1.49</v>
      </c>
      <c r="E179" s="95">
        <v>3.82</v>
      </c>
      <c r="F179" s="95">
        <v>0.5</v>
      </c>
      <c r="G179" s="95">
        <v>0.49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543</v>
      </c>
      <c r="C180" s="95">
        <v>1.49</v>
      </c>
      <c r="D180" s="95">
        <v>1.49</v>
      </c>
      <c r="E180" s="95">
        <v>3.82</v>
      </c>
      <c r="F180" s="95">
        <v>0.5</v>
      </c>
      <c r="G180" s="95">
        <v>0.49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543</v>
      </c>
      <c r="C181" s="95">
        <v>1.49</v>
      </c>
      <c r="D181" s="95">
        <v>1.49</v>
      </c>
      <c r="E181" s="95">
        <v>3.82</v>
      </c>
      <c r="F181" s="95">
        <v>0.5</v>
      </c>
      <c r="G181" s="95">
        <v>0.49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543</v>
      </c>
      <c r="C182" s="95">
        <v>1.49</v>
      </c>
      <c r="D182" s="95">
        <v>1.49</v>
      </c>
      <c r="E182" s="95">
        <v>3.82</v>
      </c>
      <c r="F182" s="95">
        <v>0.5</v>
      </c>
      <c r="G182" s="95">
        <v>0.49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542</v>
      </c>
      <c r="C183" s="95">
        <v>11.2</v>
      </c>
      <c r="D183" s="95">
        <v>11.2</v>
      </c>
      <c r="E183" s="95">
        <v>3.18</v>
      </c>
      <c r="F183" s="95">
        <v>0.501</v>
      </c>
      <c r="G183" s="95">
        <v>0.49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542</v>
      </c>
      <c r="C184" s="95">
        <v>21</v>
      </c>
      <c r="D184" s="95">
        <v>21</v>
      </c>
      <c r="E184" s="95">
        <v>3.18</v>
      </c>
      <c r="F184" s="95">
        <v>0.501</v>
      </c>
      <c r="G184" s="95">
        <v>0.49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541</v>
      </c>
      <c r="C185" s="95">
        <v>29.4</v>
      </c>
      <c r="D185" s="95">
        <v>29.4</v>
      </c>
      <c r="E185" s="95">
        <v>3.18</v>
      </c>
      <c r="F185" s="95">
        <v>0.65100000000000002</v>
      </c>
      <c r="G185" s="95">
        <v>0.64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542</v>
      </c>
      <c r="C186" s="95">
        <v>29.4</v>
      </c>
      <c r="D186" s="95">
        <v>29.4</v>
      </c>
      <c r="E186" s="95">
        <v>3.18</v>
      </c>
      <c r="F186" s="95">
        <v>0.501</v>
      </c>
      <c r="G186" s="95">
        <v>0.49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541</v>
      </c>
      <c r="C187" s="95">
        <v>26.6</v>
      </c>
      <c r="D187" s="95">
        <v>26.6</v>
      </c>
      <c r="E187" s="95">
        <v>3.18</v>
      </c>
      <c r="F187" s="95">
        <v>0.65100000000000002</v>
      </c>
      <c r="G187" s="95">
        <v>0.64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3.19</v>
      </c>
      <c r="F188" s="95">
        <v>0.55600000000000005</v>
      </c>
      <c r="G188" s="95">
        <v>0.54400000000000004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0.65100000000000002</v>
      </c>
      <c r="G189" s="95">
        <v>0.64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3.19</v>
      </c>
      <c r="F190" s="95">
        <v>0.501</v>
      </c>
      <c r="G190" s="95">
        <v>0.49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1431393.05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254561.53</v>
      </c>
      <c r="D196" s="95">
        <v>203306.9</v>
      </c>
      <c r="E196" s="95">
        <v>51254.62</v>
      </c>
      <c r="F196" s="95">
        <v>0.8</v>
      </c>
      <c r="G196" s="95">
        <v>4.59</v>
      </c>
    </row>
    <row r="197" spans="1:7">
      <c r="A197" s="95" t="s">
        <v>273</v>
      </c>
      <c r="B197" s="95" t="s">
        <v>647</v>
      </c>
      <c r="C197" s="95">
        <v>197852.19</v>
      </c>
      <c r="D197" s="95">
        <v>158015.69</v>
      </c>
      <c r="E197" s="95">
        <v>39836.5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205907.17</v>
      </c>
      <c r="D198" s="95">
        <v>164448.84</v>
      </c>
      <c r="E198" s="95">
        <v>41458.33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265656.59999999998</v>
      </c>
      <c r="D199" s="95">
        <v>212168.04</v>
      </c>
      <c r="E199" s="95">
        <v>53488.56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54393.06</v>
      </c>
      <c r="D200" s="95">
        <v>43441.3</v>
      </c>
      <c r="E200" s="95">
        <v>10951.76</v>
      </c>
      <c r="F200" s="95">
        <v>0.8</v>
      </c>
      <c r="G200" s="95">
        <v>3.47</v>
      </c>
    </row>
    <row r="201" spans="1:7">
      <c r="A201" s="95" t="s">
        <v>277</v>
      </c>
      <c r="B201" s="95" t="s">
        <v>521</v>
      </c>
      <c r="C201" s="95">
        <v>73439.210000000006</v>
      </c>
      <c r="D201" s="95">
        <v>52773.9</v>
      </c>
      <c r="E201" s="95">
        <v>20665.310000000001</v>
      </c>
      <c r="F201" s="95">
        <v>0.72</v>
      </c>
      <c r="G201" s="95">
        <v>3.2</v>
      </c>
    </row>
    <row r="202" spans="1:7">
      <c r="A202" s="95" t="s">
        <v>278</v>
      </c>
      <c r="B202" s="95" t="s">
        <v>521</v>
      </c>
      <c r="C202" s="95">
        <v>68756.75</v>
      </c>
      <c r="D202" s="95">
        <v>50677.84</v>
      </c>
      <c r="E202" s="95">
        <v>18078.91</v>
      </c>
      <c r="F202" s="95">
        <v>0.74</v>
      </c>
      <c r="G202" s="95">
        <v>3.32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84943.16</v>
      </c>
      <c r="D231" s="95">
        <v>0.78</v>
      </c>
    </row>
    <row r="232" spans="1:8">
      <c r="A232" s="95" t="s">
        <v>286</v>
      </c>
      <c r="B232" s="95" t="s">
        <v>618</v>
      </c>
      <c r="C232" s="95">
        <v>187155.71</v>
      </c>
      <c r="D232" s="95">
        <v>0.78</v>
      </c>
    </row>
    <row r="233" spans="1:8">
      <c r="A233" s="95" t="s">
        <v>287</v>
      </c>
      <c r="B233" s="95" t="s">
        <v>618</v>
      </c>
      <c r="C233" s="95">
        <v>179280.03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</v>
      </c>
      <c r="D239" s="95">
        <v>1388.3</v>
      </c>
      <c r="E239" s="95">
        <v>15.38</v>
      </c>
      <c r="F239" s="95">
        <v>35317.49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11.95</v>
      </c>
      <c r="F240" s="95">
        <v>27449.72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12.44</v>
      </c>
      <c r="F241" s="95">
        <v>28567.26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16.05</v>
      </c>
      <c r="F242" s="95">
        <v>36620.550000000003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0.56999999999999995</v>
      </c>
      <c r="D243" s="95">
        <v>622</v>
      </c>
      <c r="E243" s="95">
        <v>3.29</v>
      </c>
      <c r="F243" s="95">
        <v>3593.53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0.56999999999999995</v>
      </c>
      <c r="D244" s="95">
        <v>622</v>
      </c>
      <c r="E244" s="95">
        <v>3.47</v>
      </c>
      <c r="F244" s="95">
        <v>3795.46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0.56999999999999995</v>
      </c>
      <c r="D245" s="95">
        <v>622</v>
      </c>
      <c r="E245" s="95">
        <v>3.46</v>
      </c>
      <c r="F245" s="95">
        <v>3781.45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7953.51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118300.8106</v>
      </c>
      <c r="C255" s="95">
        <v>162.7509</v>
      </c>
      <c r="D255" s="95">
        <v>180.83459999999999</v>
      </c>
      <c r="E255" s="95">
        <v>0</v>
      </c>
      <c r="F255" s="95">
        <v>1.4E-3</v>
      </c>
      <c r="G255" s="95">
        <v>118674.8747</v>
      </c>
      <c r="H255" s="95">
        <v>46236.616399999999</v>
      </c>
    </row>
    <row r="256" spans="1:8">
      <c r="A256" s="95" t="s">
        <v>656</v>
      </c>
      <c r="B256" s="95">
        <v>99558.365000000005</v>
      </c>
      <c r="C256" s="95">
        <v>139.7407</v>
      </c>
      <c r="D256" s="95">
        <v>161.21899999999999</v>
      </c>
      <c r="E256" s="95">
        <v>0</v>
      </c>
      <c r="F256" s="95">
        <v>1.2999999999999999E-3</v>
      </c>
      <c r="G256" s="95">
        <v>105821.9069</v>
      </c>
      <c r="H256" s="95">
        <v>39176.531499999997</v>
      </c>
    </row>
    <row r="257" spans="1:19">
      <c r="A257" s="95" t="s">
        <v>657</v>
      </c>
      <c r="B257" s="95">
        <v>92037.733500000002</v>
      </c>
      <c r="C257" s="95">
        <v>138.76650000000001</v>
      </c>
      <c r="D257" s="95">
        <v>180.2405</v>
      </c>
      <c r="E257" s="95">
        <v>0</v>
      </c>
      <c r="F257" s="95">
        <v>1.4E-3</v>
      </c>
      <c r="G257" s="95">
        <v>118372.6363</v>
      </c>
      <c r="H257" s="95">
        <v>37133.034800000001</v>
      </c>
    </row>
    <row r="258" spans="1:19">
      <c r="A258" s="95" t="s">
        <v>658</v>
      </c>
      <c r="B258" s="95">
        <v>66699.348800000007</v>
      </c>
      <c r="C258" s="95">
        <v>109.7133</v>
      </c>
      <c r="D258" s="95">
        <v>160.41290000000001</v>
      </c>
      <c r="E258" s="95">
        <v>0</v>
      </c>
      <c r="F258" s="95">
        <v>1.1999999999999999E-3</v>
      </c>
      <c r="G258" s="95">
        <v>105402.4461</v>
      </c>
      <c r="H258" s="95">
        <v>27784.754799999999</v>
      </c>
    </row>
    <row r="259" spans="1:19">
      <c r="A259" s="95" t="s">
        <v>343</v>
      </c>
      <c r="B259" s="95">
        <v>66263.498699999996</v>
      </c>
      <c r="C259" s="95">
        <v>113.7937</v>
      </c>
      <c r="D259" s="95">
        <v>174.9854</v>
      </c>
      <c r="E259" s="95">
        <v>0</v>
      </c>
      <c r="F259" s="95">
        <v>1.2999999999999999E-3</v>
      </c>
      <c r="G259" s="95">
        <v>114999.5931</v>
      </c>
      <c r="H259" s="95">
        <v>28061.7503</v>
      </c>
    </row>
    <row r="260" spans="1:19">
      <c r="A260" s="95" t="s">
        <v>659</v>
      </c>
      <c r="B260" s="95">
        <v>70586.756299999994</v>
      </c>
      <c r="C260" s="95">
        <v>124.9888</v>
      </c>
      <c r="D260" s="95">
        <v>198.68039999999999</v>
      </c>
      <c r="E260" s="95">
        <v>0</v>
      </c>
      <c r="F260" s="95">
        <v>1.5E-3</v>
      </c>
      <c r="G260" s="95">
        <v>130587.52929999999</v>
      </c>
      <c r="H260" s="95">
        <v>30253.0314</v>
      </c>
    </row>
    <row r="261" spans="1:19">
      <c r="A261" s="95" t="s">
        <v>660</v>
      </c>
      <c r="B261" s="95">
        <v>59239.75</v>
      </c>
      <c r="C261" s="95">
        <v>104.1358</v>
      </c>
      <c r="D261" s="95">
        <v>164.26509999999999</v>
      </c>
      <c r="E261" s="95">
        <v>0</v>
      </c>
      <c r="F261" s="95">
        <v>1.1999999999999999E-3</v>
      </c>
      <c r="G261" s="95">
        <v>107964.3002</v>
      </c>
      <c r="H261" s="95">
        <v>25317.0681</v>
      </c>
    </row>
    <row r="262" spans="1:19">
      <c r="A262" s="95" t="s">
        <v>661</v>
      </c>
      <c r="B262" s="95">
        <v>58326.616800000003</v>
      </c>
      <c r="C262" s="95">
        <v>100.33329999999999</v>
      </c>
      <c r="D262" s="95">
        <v>154.57830000000001</v>
      </c>
      <c r="E262" s="95">
        <v>0</v>
      </c>
      <c r="F262" s="95">
        <v>1.1000000000000001E-3</v>
      </c>
      <c r="G262" s="95">
        <v>101588.79369999999</v>
      </c>
      <c r="H262" s="95">
        <v>24716.790099999998</v>
      </c>
    </row>
    <row r="263" spans="1:19">
      <c r="A263" s="95" t="s">
        <v>662</v>
      </c>
      <c r="B263" s="95">
        <v>62973.209000000003</v>
      </c>
      <c r="C263" s="95">
        <v>109.02209999999999</v>
      </c>
      <c r="D263" s="95">
        <v>169.15819999999999</v>
      </c>
      <c r="E263" s="95">
        <v>0</v>
      </c>
      <c r="F263" s="95">
        <v>1.1999999999999999E-3</v>
      </c>
      <c r="G263" s="95">
        <v>111173.6268</v>
      </c>
      <c r="H263" s="95">
        <v>26752.3583</v>
      </c>
    </row>
    <row r="264" spans="1:19">
      <c r="A264" s="95" t="s">
        <v>663</v>
      </c>
      <c r="B264" s="95">
        <v>67450.844299999997</v>
      </c>
      <c r="C264" s="95">
        <v>112.6157</v>
      </c>
      <c r="D264" s="95">
        <v>167.64590000000001</v>
      </c>
      <c r="E264" s="95">
        <v>0</v>
      </c>
      <c r="F264" s="95">
        <v>1.1999999999999999E-3</v>
      </c>
      <c r="G264" s="95">
        <v>110162.65760000001</v>
      </c>
      <c r="H264" s="95">
        <v>28257.0756</v>
      </c>
    </row>
    <row r="265" spans="1:19">
      <c r="A265" s="95" t="s">
        <v>664</v>
      </c>
      <c r="B265" s="95">
        <v>85486.866099999999</v>
      </c>
      <c r="C265" s="95">
        <v>129.31979999999999</v>
      </c>
      <c r="D265" s="95">
        <v>168.81219999999999</v>
      </c>
      <c r="E265" s="95">
        <v>0</v>
      </c>
      <c r="F265" s="95">
        <v>1.2999999999999999E-3</v>
      </c>
      <c r="G265" s="95">
        <v>110869.51179999999</v>
      </c>
      <c r="H265" s="95">
        <v>34531.168599999997</v>
      </c>
    </row>
    <row r="266" spans="1:19">
      <c r="A266" s="95" t="s">
        <v>665</v>
      </c>
      <c r="B266" s="95">
        <v>110936.6756</v>
      </c>
      <c r="C266" s="95">
        <v>154.82740000000001</v>
      </c>
      <c r="D266" s="95">
        <v>176.76609999999999</v>
      </c>
      <c r="E266" s="95">
        <v>0</v>
      </c>
      <c r="F266" s="95">
        <v>1.4E-3</v>
      </c>
      <c r="G266" s="95">
        <v>116020.773</v>
      </c>
      <c r="H266" s="95">
        <v>43569.438699999999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957860.47470000002</v>
      </c>
      <c r="C268" s="95">
        <v>1500.0081</v>
      </c>
      <c r="D268" s="95">
        <v>2057.5985999999998</v>
      </c>
      <c r="E268" s="95">
        <v>0</v>
      </c>
      <c r="F268" s="95">
        <v>1.5599999999999999E-2</v>
      </c>
      <c r="G268" s="96">
        <v>1351640</v>
      </c>
      <c r="H268" s="95">
        <v>391789.61869999999</v>
      </c>
    </row>
    <row r="269" spans="1:19">
      <c r="A269" s="95" t="s">
        <v>667</v>
      </c>
      <c r="B269" s="95">
        <v>58326.616800000003</v>
      </c>
      <c r="C269" s="95">
        <v>100.33329999999999</v>
      </c>
      <c r="D269" s="95">
        <v>154.57830000000001</v>
      </c>
      <c r="E269" s="95">
        <v>0</v>
      </c>
      <c r="F269" s="95">
        <v>1.1000000000000001E-3</v>
      </c>
      <c r="G269" s="95">
        <v>101588.79369999999</v>
      </c>
      <c r="H269" s="95">
        <v>24716.790099999998</v>
      </c>
    </row>
    <row r="270" spans="1:19">
      <c r="A270" s="95" t="s">
        <v>668</v>
      </c>
      <c r="B270" s="95">
        <v>118300.8106</v>
      </c>
      <c r="C270" s="95">
        <v>162.7509</v>
      </c>
      <c r="D270" s="95">
        <v>198.68039999999999</v>
      </c>
      <c r="E270" s="95">
        <v>0</v>
      </c>
      <c r="F270" s="95">
        <v>1.5E-3</v>
      </c>
      <c r="G270" s="95">
        <v>130587.52929999999</v>
      </c>
      <c r="H270" s="95">
        <v>46236.616399999999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275376000000</v>
      </c>
      <c r="C273" s="95">
        <v>183042.641</v>
      </c>
      <c r="D273" s="95" t="s">
        <v>852</v>
      </c>
      <c r="E273" s="95">
        <v>80532.755999999994</v>
      </c>
      <c r="F273" s="95">
        <v>81262.494999999995</v>
      </c>
      <c r="G273" s="95">
        <v>16032.982</v>
      </c>
      <c r="H273" s="95">
        <v>0</v>
      </c>
      <c r="I273" s="95">
        <v>0</v>
      </c>
      <c r="J273" s="95">
        <v>0</v>
      </c>
      <c r="K273" s="95">
        <v>1728.0050000000001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3486.404</v>
      </c>
      <c r="R273" s="95">
        <v>0</v>
      </c>
      <c r="S273" s="95">
        <v>0</v>
      </c>
    </row>
    <row r="274" spans="1:19">
      <c r="A274" s="95" t="s">
        <v>656</v>
      </c>
      <c r="B274" s="96">
        <v>245552000000</v>
      </c>
      <c r="C274" s="95">
        <v>182659.67</v>
      </c>
      <c r="D274" s="95" t="s">
        <v>853</v>
      </c>
      <c r="E274" s="95">
        <v>80532.755999999994</v>
      </c>
      <c r="F274" s="95">
        <v>81262.494999999995</v>
      </c>
      <c r="G274" s="95">
        <v>12385.972</v>
      </c>
      <c r="H274" s="95">
        <v>0</v>
      </c>
      <c r="I274" s="95">
        <v>4568.1000000000004</v>
      </c>
      <c r="J274" s="95">
        <v>0</v>
      </c>
      <c r="K274" s="95">
        <v>176.57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3733.7779999999998</v>
      </c>
      <c r="R274" s="95">
        <v>0</v>
      </c>
      <c r="S274" s="95">
        <v>0</v>
      </c>
    </row>
    <row r="275" spans="1:19">
      <c r="A275" s="95" t="s">
        <v>657</v>
      </c>
      <c r="B275" s="96">
        <v>274675000000</v>
      </c>
      <c r="C275" s="95">
        <v>183588.04699999999</v>
      </c>
      <c r="D275" s="95" t="s">
        <v>854</v>
      </c>
      <c r="E275" s="95">
        <v>80532.755999999994</v>
      </c>
      <c r="F275" s="95">
        <v>81262.494999999995</v>
      </c>
      <c r="G275" s="95">
        <v>12567.992</v>
      </c>
      <c r="H275" s="95">
        <v>0</v>
      </c>
      <c r="I275" s="95">
        <v>5362.2960000000003</v>
      </c>
      <c r="J275" s="95">
        <v>0</v>
      </c>
      <c r="K275" s="95">
        <v>128.738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3733.7710000000002</v>
      </c>
      <c r="R275" s="95">
        <v>0</v>
      </c>
      <c r="S275" s="95">
        <v>0</v>
      </c>
    </row>
    <row r="276" spans="1:19">
      <c r="A276" s="95" t="s">
        <v>658</v>
      </c>
      <c r="B276" s="96">
        <v>244578000000</v>
      </c>
      <c r="C276" s="95">
        <v>213811.568</v>
      </c>
      <c r="D276" s="95" t="s">
        <v>855</v>
      </c>
      <c r="E276" s="95">
        <v>80532.755999999994</v>
      </c>
      <c r="F276" s="95">
        <v>75263.476999999999</v>
      </c>
      <c r="G276" s="95">
        <v>14087.825000000001</v>
      </c>
      <c r="H276" s="95">
        <v>0</v>
      </c>
      <c r="I276" s="95">
        <v>41435.559000000001</v>
      </c>
      <c r="J276" s="95">
        <v>0</v>
      </c>
      <c r="K276" s="95">
        <v>5.5759999999999996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2486.375</v>
      </c>
      <c r="R276" s="95">
        <v>0</v>
      </c>
      <c r="S276" s="95">
        <v>0</v>
      </c>
    </row>
    <row r="277" spans="1:19">
      <c r="A277" s="95" t="s">
        <v>343</v>
      </c>
      <c r="B277" s="96">
        <v>266848000000</v>
      </c>
      <c r="C277" s="95">
        <v>251147.23800000001</v>
      </c>
      <c r="D277" s="95" t="s">
        <v>833</v>
      </c>
      <c r="E277" s="95">
        <v>80532.755999999994</v>
      </c>
      <c r="F277" s="95">
        <v>81262.494999999995</v>
      </c>
      <c r="G277" s="95">
        <v>16649.036</v>
      </c>
      <c r="H277" s="95">
        <v>0</v>
      </c>
      <c r="I277" s="95">
        <v>70239.683999999994</v>
      </c>
      <c r="J277" s="95">
        <v>0</v>
      </c>
      <c r="K277" s="95">
        <v>4.3620000000000001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2458.9050000000002</v>
      </c>
      <c r="R277" s="95">
        <v>0</v>
      </c>
      <c r="S277" s="95">
        <v>0</v>
      </c>
    </row>
    <row r="278" spans="1:19">
      <c r="A278" s="95" t="s">
        <v>659</v>
      </c>
      <c r="B278" s="96">
        <v>303019000000</v>
      </c>
      <c r="C278" s="95">
        <v>307082.21100000001</v>
      </c>
      <c r="D278" s="95" t="s">
        <v>856</v>
      </c>
      <c r="E278" s="95">
        <v>80532.755999999994</v>
      </c>
      <c r="F278" s="95">
        <v>77263.149000000005</v>
      </c>
      <c r="G278" s="95">
        <v>15976.005999999999</v>
      </c>
      <c r="H278" s="95">
        <v>0</v>
      </c>
      <c r="I278" s="95">
        <v>130756.67</v>
      </c>
      <c r="J278" s="95">
        <v>0</v>
      </c>
      <c r="K278" s="95">
        <v>2E-3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2553.627</v>
      </c>
      <c r="R278" s="95">
        <v>0</v>
      </c>
      <c r="S278" s="95">
        <v>0</v>
      </c>
    </row>
    <row r="279" spans="1:19">
      <c r="A279" s="95" t="s">
        <v>660</v>
      </c>
      <c r="B279" s="96">
        <v>250523000000</v>
      </c>
      <c r="C279" s="95">
        <v>235407.98</v>
      </c>
      <c r="D279" s="95" t="s">
        <v>857</v>
      </c>
      <c r="E279" s="95">
        <v>44740.42</v>
      </c>
      <c r="F279" s="95">
        <v>47274.637999999999</v>
      </c>
      <c r="G279" s="95">
        <v>15189.897000000001</v>
      </c>
      <c r="H279" s="95">
        <v>0</v>
      </c>
      <c r="I279" s="95">
        <v>124454.618</v>
      </c>
      <c r="J279" s="95">
        <v>0</v>
      </c>
      <c r="K279" s="95">
        <v>3.3490000000000002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3745.0590000000002</v>
      </c>
      <c r="R279" s="95">
        <v>0</v>
      </c>
      <c r="S279" s="95">
        <v>0</v>
      </c>
    </row>
    <row r="280" spans="1:19">
      <c r="A280" s="95" t="s">
        <v>661</v>
      </c>
      <c r="B280" s="96">
        <v>235729000000</v>
      </c>
      <c r="C280" s="95">
        <v>225300.73</v>
      </c>
      <c r="D280" s="95" t="s">
        <v>858</v>
      </c>
      <c r="E280" s="95">
        <v>44740.42</v>
      </c>
      <c r="F280" s="95">
        <v>47274.637999999999</v>
      </c>
      <c r="G280" s="95">
        <v>14121.65</v>
      </c>
      <c r="H280" s="95">
        <v>0</v>
      </c>
      <c r="I280" s="95">
        <v>116841.993</v>
      </c>
      <c r="J280" s="95">
        <v>0</v>
      </c>
      <c r="K280" s="95">
        <v>9.141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2312.8879999999999</v>
      </c>
      <c r="R280" s="95">
        <v>0</v>
      </c>
      <c r="S280" s="95">
        <v>0</v>
      </c>
    </row>
    <row r="281" spans="1:19">
      <c r="A281" s="95" t="s">
        <v>662</v>
      </c>
      <c r="B281" s="96">
        <v>257970000000</v>
      </c>
      <c r="C281" s="95">
        <v>292092.49599999998</v>
      </c>
      <c r="D281" s="95" t="s">
        <v>859</v>
      </c>
      <c r="E281" s="95">
        <v>80532.755999999994</v>
      </c>
      <c r="F281" s="95">
        <v>80410.297999999995</v>
      </c>
      <c r="G281" s="95">
        <v>15499.504999999999</v>
      </c>
      <c r="H281" s="95">
        <v>0</v>
      </c>
      <c r="I281" s="95">
        <v>113085.746</v>
      </c>
      <c r="J281" s="95">
        <v>0</v>
      </c>
      <c r="K281" s="95">
        <v>13.977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2550.2150000000001</v>
      </c>
      <c r="R281" s="95">
        <v>0</v>
      </c>
      <c r="S281" s="95">
        <v>0</v>
      </c>
    </row>
    <row r="282" spans="1:19">
      <c r="A282" s="95" t="s">
        <v>663</v>
      </c>
      <c r="B282" s="96">
        <v>255624000000</v>
      </c>
      <c r="C282" s="95">
        <v>226444.72399999999</v>
      </c>
      <c r="D282" s="95" t="s">
        <v>860</v>
      </c>
      <c r="E282" s="95">
        <v>80532.755999999994</v>
      </c>
      <c r="F282" s="95">
        <v>80410.297999999995</v>
      </c>
      <c r="G282" s="95">
        <v>15788.069</v>
      </c>
      <c r="H282" s="95">
        <v>0</v>
      </c>
      <c r="I282" s="95">
        <v>47225.322999999997</v>
      </c>
      <c r="J282" s="95">
        <v>0</v>
      </c>
      <c r="K282" s="95">
        <v>18.776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2469.502</v>
      </c>
      <c r="R282" s="95">
        <v>0</v>
      </c>
      <c r="S282" s="95">
        <v>0</v>
      </c>
    </row>
    <row r="283" spans="1:19">
      <c r="A283" s="95" t="s">
        <v>664</v>
      </c>
      <c r="B283" s="96">
        <v>257264000000</v>
      </c>
      <c r="C283" s="95">
        <v>181732.46799999999</v>
      </c>
      <c r="D283" s="95" t="s">
        <v>861</v>
      </c>
      <c r="E283" s="95">
        <v>80532.755999999994</v>
      </c>
      <c r="F283" s="95">
        <v>80410.297999999995</v>
      </c>
      <c r="G283" s="95">
        <v>13294.314</v>
      </c>
      <c r="H283" s="95">
        <v>0</v>
      </c>
      <c r="I283" s="95">
        <v>4960.5010000000002</v>
      </c>
      <c r="J283" s="95">
        <v>0</v>
      </c>
      <c r="K283" s="95">
        <v>52.41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2482.1889999999999</v>
      </c>
      <c r="R283" s="95">
        <v>0</v>
      </c>
      <c r="S283" s="95">
        <v>0</v>
      </c>
    </row>
    <row r="284" spans="1:19">
      <c r="A284" s="95" t="s">
        <v>665</v>
      </c>
      <c r="B284" s="96">
        <v>269217000000</v>
      </c>
      <c r="C284" s="95">
        <v>181000.36900000001</v>
      </c>
      <c r="D284" s="95" t="s">
        <v>862</v>
      </c>
      <c r="E284" s="95">
        <v>80532.755999999994</v>
      </c>
      <c r="F284" s="95">
        <v>80410.297999999995</v>
      </c>
      <c r="G284" s="95">
        <v>12227.795</v>
      </c>
      <c r="H284" s="95">
        <v>0</v>
      </c>
      <c r="I284" s="95">
        <v>3865.4479999999999</v>
      </c>
      <c r="J284" s="95">
        <v>0</v>
      </c>
      <c r="K284" s="95">
        <v>230.29499999999999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3733.777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3136380000000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235729000000</v>
      </c>
      <c r="C287" s="95">
        <v>181000.36900000001</v>
      </c>
      <c r="D287" s="95"/>
      <c r="E287" s="95">
        <v>44740.42</v>
      </c>
      <c r="F287" s="95">
        <v>47274.637999999999</v>
      </c>
      <c r="G287" s="95">
        <v>12227.795</v>
      </c>
      <c r="H287" s="95">
        <v>0</v>
      </c>
      <c r="I287" s="95">
        <v>0</v>
      </c>
      <c r="J287" s="95">
        <v>0</v>
      </c>
      <c r="K287" s="95">
        <v>2E-3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2312.8879999999999</v>
      </c>
      <c r="R287" s="95">
        <v>0</v>
      </c>
      <c r="S287" s="95">
        <v>0</v>
      </c>
    </row>
    <row r="288" spans="1:19">
      <c r="A288" s="95" t="s">
        <v>668</v>
      </c>
      <c r="B288" s="96">
        <v>303019000000</v>
      </c>
      <c r="C288" s="95">
        <v>307082.21100000001</v>
      </c>
      <c r="D288" s="95"/>
      <c r="E288" s="95">
        <v>80532.755999999994</v>
      </c>
      <c r="F288" s="95">
        <v>81262.494999999995</v>
      </c>
      <c r="G288" s="95">
        <v>16649.036</v>
      </c>
      <c r="H288" s="95">
        <v>0</v>
      </c>
      <c r="I288" s="95">
        <v>130756.67</v>
      </c>
      <c r="J288" s="95">
        <v>0</v>
      </c>
      <c r="K288" s="95">
        <v>1728.0050000000001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3745.0590000000002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52305.62</v>
      </c>
      <c r="C291" s="95">
        <v>41017.83</v>
      </c>
      <c r="D291" s="95">
        <v>0</v>
      </c>
      <c r="E291" s="95">
        <v>93323.45</v>
      </c>
    </row>
    <row r="292" spans="1:5">
      <c r="A292" s="95" t="s">
        <v>702</v>
      </c>
      <c r="B292" s="95">
        <v>7.61</v>
      </c>
      <c r="C292" s="95">
        <v>5.97</v>
      </c>
      <c r="D292" s="95">
        <v>0</v>
      </c>
      <c r="E292" s="95">
        <v>13.58</v>
      </c>
    </row>
    <row r="293" spans="1:5">
      <c r="A293" s="95" t="s">
        <v>703</v>
      </c>
      <c r="B293" s="95">
        <v>7.61</v>
      </c>
      <c r="C293" s="95">
        <v>5.97</v>
      </c>
      <c r="D293" s="95">
        <v>0</v>
      </c>
      <c r="E293" s="95">
        <v>13.58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1"/>
  <dimension ref="A1:S293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11432.35</v>
      </c>
      <c r="C2" s="95">
        <v>1663.86</v>
      </c>
      <c r="D2" s="95">
        <v>1663.86</v>
      </c>
    </row>
    <row r="3" spans="1:7">
      <c r="A3" s="95" t="s">
        <v>372</v>
      </c>
      <c r="B3" s="95">
        <v>11432.35</v>
      </c>
      <c r="C3" s="95">
        <v>1663.86</v>
      </c>
      <c r="D3" s="95">
        <v>1663.86</v>
      </c>
    </row>
    <row r="4" spans="1:7">
      <c r="A4" s="95" t="s">
        <v>373</v>
      </c>
      <c r="B4" s="95">
        <v>19948.47</v>
      </c>
      <c r="C4" s="95">
        <v>2903.28</v>
      </c>
      <c r="D4" s="95">
        <v>2903.28</v>
      </c>
    </row>
    <row r="5" spans="1:7">
      <c r="A5" s="95" t="s">
        <v>374</v>
      </c>
      <c r="B5" s="95">
        <v>19948.47</v>
      </c>
      <c r="C5" s="95">
        <v>2903.28</v>
      </c>
      <c r="D5" s="95">
        <v>2903.28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7865.89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166.9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61.19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207.39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10.87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195.62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74.2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3009.81</v>
      </c>
      <c r="C28" s="95">
        <v>8422.5400000000009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538</v>
      </c>
      <c r="C61" s="95">
        <v>0.3</v>
      </c>
      <c r="D61" s="95">
        <v>0.36399999999999999</v>
      </c>
      <c r="E61" s="95">
        <v>0.38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538</v>
      </c>
      <c r="C62" s="95">
        <v>0.3</v>
      </c>
      <c r="D62" s="95">
        <v>0.36399999999999999</v>
      </c>
      <c r="E62" s="95">
        <v>0.38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544</v>
      </c>
      <c r="C64" s="95">
        <v>0.3</v>
      </c>
      <c r="D64" s="95">
        <v>0.27300000000000002</v>
      </c>
      <c r="E64" s="95">
        <v>0.28999999999999998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538</v>
      </c>
      <c r="C65" s="95">
        <v>0.3</v>
      </c>
      <c r="D65" s="95">
        <v>0.36399999999999999</v>
      </c>
      <c r="E65" s="95">
        <v>0.38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544</v>
      </c>
      <c r="C67" s="95">
        <v>0.3</v>
      </c>
      <c r="D67" s="95">
        <v>0.27300000000000002</v>
      </c>
      <c r="E67" s="95">
        <v>0.28999999999999998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538</v>
      </c>
      <c r="C68" s="95">
        <v>0.3</v>
      </c>
      <c r="D68" s="95">
        <v>0.36399999999999999</v>
      </c>
      <c r="E68" s="95">
        <v>0.38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544</v>
      </c>
      <c r="C70" s="95">
        <v>0.3</v>
      </c>
      <c r="D70" s="95">
        <v>0.27300000000000002</v>
      </c>
      <c r="E70" s="95">
        <v>0.28999999999999998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538</v>
      </c>
      <c r="C71" s="95">
        <v>0.3</v>
      </c>
      <c r="D71" s="95">
        <v>0.36399999999999999</v>
      </c>
      <c r="E71" s="95">
        <v>0.38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538</v>
      </c>
      <c r="C72" s="95">
        <v>0.3</v>
      </c>
      <c r="D72" s="95">
        <v>0.36399999999999999</v>
      </c>
      <c r="E72" s="95">
        <v>0.38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544</v>
      </c>
      <c r="C74" s="95">
        <v>0.3</v>
      </c>
      <c r="D74" s="95">
        <v>0.27300000000000002</v>
      </c>
      <c r="E74" s="95">
        <v>0.28999999999999998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538</v>
      </c>
      <c r="C75" s="95">
        <v>0.3</v>
      </c>
      <c r="D75" s="95">
        <v>0.36399999999999999</v>
      </c>
      <c r="E75" s="95">
        <v>0.38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544</v>
      </c>
      <c r="C77" s="95">
        <v>0.3</v>
      </c>
      <c r="D77" s="95">
        <v>0.27300000000000002</v>
      </c>
      <c r="E77" s="95">
        <v>0.28999999999999998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538</v>
      </c>
      <c r="C78" s="95">
        <v>0.3</v>
      </c>
      <c r="D78" s="95">
        <v>0.36399999999999999</v>
      </c>
      <c r="E78" s="95">
        <v>0.38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538</v>
      </c>
      <c r="C79" s="95">
        <v>0.3</v>
      </c>
      <c r="D79" s="95">
        <v>0.36399999999999999</v>
      </c>
      <c r="E79" s="95">
        <v>0.38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544</v>
      </c>
      <c r="C81" s="95">
        <v>0.3</v>
      </c>
      <c r="D81" s="95">
        <v>0.27300000000000002</v>
      </c>
      <c r="E81" s="95">
        <v>0.28999999999999998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538</v>
      </c>
      <c r="C82" s="95">
        <v>0.3</v>
      </c>
      <c r="D82" s="95">
        <v>0.36399999999999999</v>
      </c>
      <c r="E82" s="95">
        <v>0.38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544</v>
      </c>
      <c r="C84" s="95">
        <v>0.3</v>
      </c>
      <c r="D84" s="95">
        <v>0.27300000000000002</v>
      </c>
      <c r="E84" s="95">
        <v>0.28999999999999998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538</v>
      </c>
      <c r="C85" s="95">
        <v>0.3</v>
      </c>
      <c r="D85" s="95">
        <v>0.36399999999999999</v>
      </c>
      <c r="E85" s="95">
        <v>0.38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544</v>
      </c>
      <c r="C87" s="95">
        <v>0.3</v>
      </c>
      <c r="D87" s="95">
        <v>0.27300000000000002</v>
      </c>
      <c r="E87" s="95">
        <v>0.28999999999999998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538</v>
      </c>
      <c r="C88" s="95">
        <v>0.3</v>
      </c>
      <c r="D88" s="95">
        <v>0.36399999999999999</v>
      </c>
      <c r="E88" s="95">
        <v>0.38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538</v>
      </c>
      <c r="C89" s="95">
        <v>0.3</v>
      </c>
      <c r="D89" s="95">
        <v>0.36399999999999999</v>
      </c>
      <c r="E89" s="95">
        <v>0.38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544</v>
      </c>
      <c r="C91" s="95">
        <v>0.3</v>
      </c>
      <c r="D91" s="95">
        <v>0.27300000000000002</v>
      </c>
      <c r="E91" s="95">
        <v>0.28999999999999998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538</v>
      </c>
      <c r="C92" s="95">
        <v>0.3</v>
      </c>
      <c r="D92" s="95">
        <v>0.36399999999999999</v>
      </c>
      <c r="E92" s="95">
        <v>0.38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544</v>
      </c>
      <c r="C94" s="95">
        <v>0.3</v>
      </c>
      <c r="D94" s="95">
        <v>0.27300000000000002</v>
      </c>
      <c r="E94" s="95">
        <v>0.28999999999999998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538</v>
      </c>
      <c r="C95" s="95">
        <v>0.3</v>
      </c>
      <c r="D95" s="95">
        <v>0.36399999999999999</v>
      </c>
      <c r="E95" s="95">
        <v>0.38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538</v>
      </c>
      <c r="C96" s="95">
        <v>0.3</v>
      </c>
      <c r="D96" s="95">
        <v>0.36399999999999999</v>
      </c>
      <c r="E96" s="95">
        <v>0.38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544</v>
      </c>
      <c r="C98" s="95">
        <v>0.3</v>
      </c>
      <c r="D98" s="95">
        <v>0.27300000000000002</v>
      </c>
      <c r="E98" s="95">
        <v>0.28999999999999998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538</v>
      </c>
      <c r="C99" s="95">
        <v>0.3</v>
      </c>
      <c r="D99" s="95">
        <v>0.36399999999999999</v>
      </c>
      <c r="E99" s="95">
        <v>0.38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544</v>
      </c>
      <c r="C101" s="95">
        <v>0.3</v>
      </c>
      <c r="D101" s="95">
        <v>0.27300000000000002</v>
      </c>
      <c r="E101" s="95">
        <v>0.28999999999999998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538</v>
      </c>
      <c r="C102" s="95">
        <v>0.3</v>
      </c>
      <c r="D102" s="95">
        <v>0.36399999999999999</v>
      </c>
      <c r="E102" s="95">
        <v>0.38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544</v>
      </c>
      <c r="C104" s="95">
        <v>0.3</v>
      </c>
      <c r="D104" s="95">
        <v>0.27300000000000002</v>
      </c>
      <c r="E104" s="95">
        <v>0.28999999999999998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538</v>
      </c>
      <c r="C105" s="95">
        <v>0.3</v>
      </c>
      <c r="D105" s="95">
        <v>0.36399999999999999</v>
      </c>
      <c r="E105" s="95">
        <v>0.38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538</v>
      </c>
      <c r="C106" s="95">
        <v>0.3</v>
      </c>
      <c r="D106" s="95">
        <v>0.36399999999999999</v>
      </c>
      <c r="E106" s="95">
        <v>0.38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544</v>
      </c>
      <c r="C108" s="95">
        <v>0.3</v>
      </c>
      <c r="D108" s="95">
        <v>0.27300000000000002</v>
      </c>
      <c r="E108" s="95">
        <v>0.28999999999999998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538</v>
      </c>
      <c r="C109" s="95">
        <v>0.3</v>
      </c>
      <c r="D109" s="95">
        <v>0.36399999999999999</v>
      </c>
      <c r="E109" s="95">
        <v>0.38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544</v>
      </c>
      <c r="C111" s="95">
        <v>0.3</v>
      </c>
      <c r="D111" s="95">
        <v>0.27300000000000002</v>
      </c>
      <c r="E111" s="95">
        <v>0.28999999999999998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538</v>
      </c>
      <c r="C112" s="95">
        <v>0.3</v>
      </c>
      <c r="D112" s="95">
        <v>0.36399999999999999</v>
      </c>
      <c r="E112" s="95">
        <v>0.38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544</v>
      </c>
      <c r="C114" s="95">
        <v>0.3</v>
      </c>
      <c r="D114" s="95">
        <v>0.27300000000000002</v>
      </c>
      <c r="E114" s="95">
        <v>0.28999999999999998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538</v>
      </c>
      <c r="C115" s="95">
        <v>0.3</v>
      </c>
      <c r="D115" s="95">
        <v>0.36399999999999999</v>
      </c>
      <c r="E115" s="95">
        <v>0.38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544</v>
      </c>
      <c r="C117" s="95">
        <v>0.3</v>
      </c>
      <c r="D117" s="95">
        <v>0.27300000000000002</v>
      </c>
      <c r="E117" s="95">
        <v>0.28999999999999998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538</v>
      </c>
      <c r="C118" s="95">
        <v>0.3</v>
      </c>
      <c r="D118" s="95">
        <v>0.36399999999999999</v>
      </c>
      <c r="E118" s="95">
        <v>0.38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544</v>
      </c>
      <c r="C120" s="95">
        <v>0.3</v>
      </c>
      <c r="D120" s="95">
        <v>0.27300000000000002</v>
      </c>
      <c r="E120" s="95">
        <v>0.28999999999999998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544</v>
      </c>
      <c r="C122" s="95">
        <v>0.3</v>
      </c>
      <c r="D122" s="95">
        <v>0.27300000000000002</v>
      </c>
      <c r="E122" s="95">
        <v>0.28999999999999998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538</v>
      </c>
      <c r="C123" s="95">
        <v>0.3</v>
      </c>
      <c r="D123" s="95">
        <v>0.36399999999999999</v>
      </c>
      <c r="E123" s="95">
        <v>0.38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544</v>
      </c>
      <c r="C125" s="95">
        <v>0.3</v>
      </c>
      <c r="D125" s="95">
        <v>0.27300000000000002</v>
      </c>
      <c r="E125" s="95">
        <v>0.28999999999999998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538</v>
      </c>
      <c r="C126" s="95">
        <v>0.3</v>
      </c>
      <c r="D126" s="95">
        <v>0.36399999999999999</v>
      </c>
      <c r="E126" s="95">
        <v>0.38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538</v>
      </c>
      <c r="C127" s="95">
        <v>0.3</v>
      </c>
      <c r="D127" s="95">
        <v>0.36399999999999999</v>
      </c>
      <c r="E127" s="95">
        <v>0.38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544</v>
      </c>
      <c r="C129" s="95">
        <v>0.3</v>
      </c>
      <c r="D129" s="95">
        <v>0.27300000000000002</v>
      </c>
      <c r="E129" s="95">
        <v>0.28999999999999998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538</v>
      </c>
      <c r="C130" s="95">
        <v>0.3</v>
      </c>
      <c r="D130" s="95">
        <v>0.36399999999999999</v>
      </c>
      <c r="E130" s="95">
        <v>0.38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544</v>
      </c>
      <c r="C132" s="95">
        <v>0.3</v>
      </c>
      <c r="D132" s="95">
        <v>0.27300000000000002</v>
      </c>
      <c r="E132" s="95">
        <v>0.28999999999999998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538</v>
      </c>
      <c r="C133" s="95">
        <v>0.3</v>
      </c>
      <c r="D133" s="95">
        <v>0.36399999999999999</v>
      </c>
      <c r="E133" s="95">
        <v>0.38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544</v>
      </c>
      <c r="C135" s="95">
        <v>0.3</v>
      </c>
      <c r="D135" s="95">
        <v>0.27300000000000002</v>
      </c>
      <c r="E135" s="95">
        <v>0.28999999999999998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538</v>
      </c>
      <c r="C136" s="95">
        <v>0.3</v>
      </c>
      <c r="D136" s="95">
        <v>0.36399999999999999</v>
      </c>
      <c r="E136" s="95">
        <v>0.38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538</v>
      </c>
      <c r="C137" s="95">
        <v>0.3</v>
      </c>
      <c r="D137" s="95">
        <v>0.36399999999999999</v>
      </c>
      <c r="E137" s="95">
        <v>0.38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544</v>
      </c>
      <c r="C139" s="95">
        <v>0.3</v>
      </c>
      <c r="D139" s="95">
        <v>0.27300000000000002</v>
      </c>
      <c r="E139" s="95">
        <v>0.28999999999999998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538</v>
      </c>
      <c r="C140" s="95">
        <v>0.3</v>
      </c>
      <c r="D140" s="95">
        <v>0.36399999999999999</v>
      </c>
      <c r="E140" s="95">
        <v>0.38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538</v>
      </c>
      <c r="C141" s="95">
        <v>0.3</v>
      </c>
      <c r="D141" s="95">
        <v>0.36399999999999999</v>
      </c>
      <c r="E141" s="95">
        <v>0.38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544</v>
      </c>
      <c r="C143" s="95">
        <v>0.3</v>
      </c>
      <c r="D143" s="95">
        <v>0.27300000000000002</v>
      </c>
      <c r="E143" s="95">
        <v>0.28999999999999998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545</v>
      </c>
      <c r="C146" s="95">
        <v>15.4</v>
      </c>
      <c r="D146" s="95">
        <v>15.4</v>
      </c>
      <c r="E146" s="95">
        <v>2.58</v>
      </c>
      <c r="F146" s="95">
        <v>0.504</v>
      </c>
      <c r="G146" s="95">
        <v>0.49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546</v>
      </c>
      <c r="C147" s="95">
        <v>12.6</v>
      </c>
      <c r="D147" s="95">
        <v>12.6</v>
      </c>
      <c r="E147" s="95">
        <v>2.58</v>
      </c>
      <c r="F147" s="95">
        <v>0.504</v>
      </c>
      <c r="G147" s="95">
        <v>0.49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545</v>
      </c>
      <c r="C148" s="95">
        <v>74.2</v>
      </c>
      <c r="D148" s="95">
        <v>74.2</v>
      </c>
      <c r="E148" s="95">
        <v>2.58</v>
      </c>
      <c r="F148" s="95">
        <v>0.504</v>
      </c>
      <c r="G148" s="95">
        <v>0.49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546</v>
      </c>
      <c r="C149" s="95">
        <v>4.2</v>
      </c>
      <c r="D149" s="95">
        <v>4.2</v>
      </c>
      <c r="E149" s="95">
        <v>2.58</v>
      </c>
      <c r="F149" s="95">
        <v>0.504</v>
      </c>
      <c r="G149" s="95">
        <v>0.49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547</v>
      </c>
      <c r="C150" s="95">
        <v>15.4</v>
      </c>
      <c r="D150" s="95">
        <v>15.4</v>
      </c>
      <c r="E150" s="95">
        <v>2.58</v>
      </c>
      <c r="F150" s="95">
        <v>0.65400000000000003</v>
      </c>
      <c r="G150" s="95">
        <v>0.64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546</v>
      </c>
      <c r="C151" s="95">
        <v>12.6</v>
      </c>
      <c r="D151" s="95">
        <v>12.6</v>
      </c>
      <c r="E151" s="95">
        <v>2.58</v>
      </c>
      <c r="F151" s="95">
        <v>0.504</v>
      </c>
      <c r="G151" s="95">
        <v>0.49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547</v>
      </c>
      <c r="C152" s="95">
        <v>74.2</v>
      </c>
      <c r="D152" s="95">
        <v>74.2</v>
      </c>
      <c r="E152" s="95">
        <v>2.58</v>
      </c>
      <c r="F152" s="95">
        <v>0.65400000000000003</v>
      </c>
      <c r="G152" s="95">
        <v>0.64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545</v>
      </c>
      <c r="C153" s="95">
        <v>15.4</v>
      </c>
      <c r="D153" s="95">
        <v>15.4</v>
      </c>
      <c r="E153" s="95">
        <v>2.58</v>
      </c>
      <c r="F153" s="95">
        <v>0.504</v>
      </c>
      <c r="G153" s="95">
        <v>0.49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546</v>
      </c>
      <c r="C154" s="95">
        <v>12.6</v>
      </c>
      <c r="D154" s="95">
        <v>12.6</v>
      </c>
      <c r="E154" s="95">
        <v>2.58</v>
      </c>
      <c r="F154" s="95">
        <v>0.504</v>
      </c>
      <c r="G154" s="95">
        <v>0.49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545</v>
      </c>
      <c r="C155" s="95">
        <v>74.2</v>
      </c>
      <c r="D155" s="95">
        <v>74.2</v>
      </c>
      <c r="E155" s="95">
        <v>2.58</v>
      </c>
      <c r="F155" s="95">
        <v>0.504</v>
      </c>
      <c r="G155" s="95">
        <v>0.49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546</v>
      </c>
      <c r="C156" s="95">
        <v>4.2</v>
      </c>
      <c r="D156" s="95">
        <v>4.2</v>
      </c>
      <c r="E156" s="95">
        <v>2.58</v>
      </c>
      <c r="F156" s="95">
        <v>0.504</v>
      </c>
      <c r="G156" s="95">
        <v>0.49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547</v>
      </c>
      <c r="C157" s="95">
        <v>15.4</v>
      </c>
      <c r="D157" s="95">
        <v>15.4</v>
      </c>
      <c r="E157" s="95">
        <v>2.58</v>
      </c>
      <c r="F157" s="95">
        <v>0.65400000000000003</v>
      </c>
      <c r="G157" s="95">
        <v>0.64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546</v>
      </c>
      <c r="C158" s="95">
        <v>12.6</v>
      </c>
      <c r="D158" s="95">
        <v>12.6</v>
      </c>
      <c r="E158" s="95">
        <v>2.58</v>
      </c>
      <c r="F158" s="95">
        <v>0.504</v>
      </c>
      <c r="G158" s="95">
        <v>0.49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547</v>
      </c>
      <c r="C159" s="95">
        <v>74.2</v>
      </c>
      <c r="D159" s="95">
        <v>74.2</v>
      </c>
      <c r="E159" s="95">
        <v>2.58</v>
      </c>
      <c r="F159" s="95">
        <v>0.65400000000000003</v>
      </c>
      <c r="G159" s="95">
        <v>0.64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545</v>
      </c>
      <c r="C160" s="95">
        <v>15.4</v>
      </c>
      <c r="D160" s="95">
        <v>15.4</v>
      </c>
      <c r="E160" s="95">
        <v>2.58</v>
      </c>
      <c r="F160" s="95">
        <v>0.504</v>
      </c>
      <c r="G160" s="95">
        <v>0.49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546</v>
      </c>
      <c r="C161" s="95">
        <v>12.6</v>
      </c>
      <c r="D161" s="95">
        <v>12.6</v>
      </c>
      <c r="E161" s="95">
        <v>2.58</v>
      </c>
      <c r="F161" s="95">
        <v>0.504</v>
      </c>
      <c r="G161" s="95">
        <v>0.49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545</v>
      </c>
      <c r="C162" s="95">
        <v>74.2</v>
      </c>
      <c r="D162" s="95">
        <v>74.2</v>
      </c>
      <c r="E162" s="95">
        <v>2.58</v>
      </c>
      <c r="F162" s="95">
        <v>0.504</v>
      </c>
      <c r="G162" s="95">
        <v>0.49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546</v>
      </c>
      <c r="C163" s="95">
        <v>4.2</v>
      </c>
      <c r="D163" s="95">
        <v>4.2</v>
      </c>
      <c r="E163" s="95">
        <v>2.58</v>
      </c>
      <c r="F163" s="95">
        <v>0.504</v>
      </c>
      <c r="G163" s="95">
        <v>0.49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547</v>
      </c>
      <c r="C164" s="95">
        <v>15.4</v>
      </c>
      <c r="D164" s="95">
        <v>15.4</v>
      </c>
      <c r="E164" s="95">
        <v>2.58</v>
      </c>
      <c r="F164" s="95">
        <v>0.65400000000000003</v>
      </c>
      <c r="G164" s="95">
        <v>0.64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546</v>
      </c>
      <c r="C165" s="95">
        <v>12.6</v>
      </c>
      <c r="D165" s="95">
        <v>12.6</v>
      </c>
      <c r="E165" s="95">
        <v>2.58</v>
      </c>
      <c r="F165" s="95">
        <v>0.504</v>
      </c>
      <c r="G165" s="95">
        <v>0.49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547</v>
      </c>
      <c r="C166" s="95">
        <v>49</v>
      </c>
      <c r="D166" s="95">
        <v>49</v>
      </c>
      <c r="E166" s="95">
        <v>2.58</v>
      </c>
      <c r="F166" s="95">
        <v>0.65400000000000003</v>
      </c>
      <c r="G166" s="95">
        <v>0.64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547</v>
      </c>
      <c r="C167" s="95">
        <v>25.2</v>
      </c>
      <c r="D167" s="95">
        <v>25.2</v>
      </c>
      <c r="E167" s="95">
        <v>2.58</v>
      </c>
      <c r="F167" s="95">
        <v>0.65400000000000003</v>
      </c>
      <c r="G167" s="95">
        <v>0.64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546</v>
      </c>
      <c r="C168" s="95">
        <v>12.6</v>
      </c>
      <c r="D168" s="95">
        <v>12.6</v>
      </c>
      <c r="E168" s="95">
        <v>2.58</v>
      </c>
      <c r="F168" s="95">
        <v>0.504</v>
      </c>
      <c r="G168" s="95">
        <v>0.49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545</v>
      </c>
      <c r="C169" s="95">
        <v>26.6</v>
      </c>
      <c r="D169" s="95">
        <v>26.6</v>
      </c>
      <c r="E169" s="95">
        <v>2.58</v>
      </c>
      <c r="F169" s="95">
        <v>0.504</v>
      </c>
      <c r="G169" s="95">
        <v>0.49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546</v>
      </c>
      <c r="C170" s="95">
        <v>14</v>
      </c>
      <c r="D170" s="95">
        <v>14</v>
      </c>
      <c r="E170" s="95">
        <v>2.58</v>
      </c>
      <c r="F170" s="95">
        <v>0.504</v>
      </c>
      <c r="G170" s="95">
        <v>0.49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545</v>
      </c>
      <c r="C171" s="95">
        <v>29.4</v>
      </c>
      <c r="D171" s="95">
        <v>29.4</v>
      </c>
      <c r="E171" s="95">
        <v>2.58</v>
      </c>
      <c r="F171" s="95">
        <v>0.504</v>
      </c>
      <c r="G171" s="95">
        <v>0.49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548</v>
      </c>
      <c r="C172" s="95">
        <v>29.4</v>
      </c>
      <c r="D172" s="95">
        <v>29.4</v>
      </c>
      <c r="E172" s="95">
        <v>2.58</v>
      </c>
      <c r="F172" s="95">
        <v>0.504</v>
      </c>
      <c r="G172" s="95">
        <v>0.49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548</v>
      </c>
      <c r="C173" s="95">
        <v>23.8</v>
      </c>
      <c r="D173" s="95">
        <v>23.8</v>
      </c>
      <c r="E173" s="95">
        <v>2.58</v>
      </c>
      <c r="F173" s="95">
        <v>0.504</v>
      </c>
      <c r="G173" s="95">
        <v>0.49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549</v>
      </c>
      <c r="C174" s="95">
        <v>1.49</v>
      </c>
      <c r="D174" s="95">
        <v>1.49</v>
      </c>
      <c r="E174" s="95">
        <v>3.23</v>
      </c>
      <c r="F174" s="95">
        <v>0.501</v>
      </c>
      <c r="G174" s="95">
        <v>0.49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549</v>
      </c>
      <c r="C175" s="95">
        <v>1.49</v>
      </c>
      <c r="D175" s="95">
        <v>1.49</v>
      </c>
      <c r="E175" s="95">
        <v>3.23</v>
      </c>
      <c r="F175" s="95">
        <v>0.501</v>
      </c>
      <c r="G175" s="95">
        <v>0.49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549</v>
      </c>
      <c r="C176" s="95">
        <v>1.49</v>
      </c>
      <c r="D176" s="95">
        <v>1.49</v>
      </c>
      <c r="E176" s="95">
        <v>3.23</v>
      </c>
      <c r="F176" s="95">
        <v>0.501</v>
      </c>
      <c r="G176" s="95">
        <v>0.49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549</v>
      </c>
      <c r="C177" s="95">
        <v>1.49</v>
      </c>
      <c r="D177" s="95">
        <v>1.49</v>
      </c>
      <c r="E177" s="95">
        <v>3.23</v>
      </c>
      <c r="F177" s="95">
        <v>0.501</v>
      </c>
      <c r="G177" s="95">
        <v>0.49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549</v>
      </c>
      <c r="C178" s="95">
        <v>1.49</v>
      </c>
      <c r="D178" s="95">
        <v>1.49</v>
      </c>
      <c r="E178" s="95">
        <v>3.23</v>
      </c>
      <c r="F178" s="95">
        <v>0.501</v>
      </c>
      <c r="G178" s="95">
        <v>0.49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549</v>
      </c>
      <c r="C179" s="95">
        <v>1.49</v>
      </c>
      <c r="D179" s="95">
        <v>1.49</v>
      </c>
      <c r="E179" s="95">
        <v>3.23</v>
      </c>
      <c r="F179" s="95">
        <v>0.501</v>
      </c>
      <c r="G179" s="95">
        <v>0.49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549</v>
      </c>
      <c r="C180" s="95">
        <v>1.49</v>
      </c>
      <c r="D180" s="95">
        <v>1.49</v>
      </c>
      <c r="E180" s="95">
        <v>3.23</v>
      </c>
      <c r="F180" s="95">
        <v>0.501</v>
      </c>
      <c r="G180" s="95">
        <v>0.49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549</v>
      </c>
      <c r="C181" s="95">
        <v>1.49</v>
      </c>
      <c r="D181" s="95">
        <v>1.49</v>
      </c>
      <c r="E181" s="95">
        <v>3.23</v>
      </c>
      <c r="F181" s="95">
        <v>0.501</v>
      </c>
      <c r="G181" s="95">
        <v>0.49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549</v>
      </c>
      <c r="C182" s="95">
        <v>1.49</v>
      </c>
      <c r="D182" s="95">
        <v>1.49</v>
      </c>
      <c r="E182" s="95">
        <v>3.23</v>
      </c>
      <c r="F182" s="95">
        <v>0.501</v>
      </c>
      <c r="G182" s="95">
        <v>0.49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548</v>
      </c>
      <c r="C183" s="95">
        <v>11.2</v>
      </c>
      <c r="D183" s="95">
        <v>11.2</v>
      </c>
      <c r="E183" s="95">
        <v>2.58</v>
      </c>
      <c r="F183" s="95">
        <v>0.504</v>
      </c>
      <c r="G183" s="95">
        <v>0.49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548</v>
      </c>
      <c r="C184" s="95">
        <v>21</v>
      </c>
      <c r="D184" s="95">
        <v>21</v>
      </c>
      <c r="E184" s="95">
        <v>2.58</v>
      </c>
      <c r="F184" s="95">
        <v>0.504</v>
      </c>
      <c r="G184" s="95">
        <v>0.49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547</v>
      </c>
      <c r="C185" s="95">
        <v>29.4</v>
      </c>
      <c r="D185" s="95">
        <v>29.4</v>
      </c>
      <c r="E185" s="95">
        <v>2.58</v>
      </c>
      <c r="F185" s="95">
        <v>0.65400000000000003</v>
      </c>
      <c r="G185" s="95">
        <v>0.64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548</v>
      </c>
      <c r="C186" s="95">
        <v>29.4</v>
      </c>
      <c r="D186" s="95">
        <v>29.4</v>
      </c>
      <c r="E186" s="95">
        <v>2.58</v>
      </c>
      <c r="F186" s="95">
        <v>0.504</v>
      </c>
      <c r="G186" s="95">
        <v>0.49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547</v>
      </c>
      <c r="C187" s="95">
        <v>26.6</v>
      </c>
      <c r="D187" s="95">
        <v>26.6</v>
      </c>
      <c r="E187" s="95">
        <v>2.58</v>
      </c>
      <c r="F187" s="95">
        <v>0.65400000000000003</v>
      </c>
      <c r="G187" s="95">
        <v>0.64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2.59</v>
      </c>
      <c r="F188" s="95">
        <v>0.55800000000000005</v>
      </c>
      <c r="G188" s="95">
        <v>0.54400000000000004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2.58</v>
      </c>
      <c r="F189" s="95">
        <v>0.65400000000000003</v>
      </c>
      <c r="G189" s="95">
        <v>0.64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2.6</v>
      </c>
      <c r="F190" s="95">
        <v>0.504</v>
      </c>
      <c r="G190" s="95">
        <v>0.49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1477921.2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223352.92</v>
      </c>
      <c r="D196" s="95">
        <v>178381.98</v>
      </c>
      <c r="E196" s="95">
        <v>44970.93</v>
      </c>
      <c r="F196" s="95">
        <v>0.8</v>
      </c>
      <c r="G196" s="95">
        <v>4.58</v>
      </c>
    </row>
    <row r="197" spans="1:7">
      <c r="A197" s="95" t="s">
        <v>273</v>
      </c>
      <c r="B197" s="95" t="s">
        <v>647</v>
      </c>
      <c r="C197" s="95">
        <v>169006.42</v>
      </c>
      <c r="D197" s="95">
        <v>134977.87</v>
      </c>
      <c r="E197" s="95">
        <v>34028.550000000003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180880.1</v>
      </c>
      <c r="D198" s="95">
        <v>144460.85</v>
      </c>
      <c r="E198" s="95">
        <v>36419.26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206992.3</v>
      </c>
      <c r="D199" s="95">
        <v>165315.49</v>
      </c>
      <c r="E199" s="95">
        <v>41676.81</v>
      </c>
      <c r="F199" s="95">
        <v>0.8</v>
      </c>
      <c r="G199" s="95">
        <v>4.8600000000000003</v>
      </c>
    </row>
    <row r="200" spans="1:7">
      <c r="A200" s="95" t="s">
        <v>276</v>
      </c>
      <c r="B200" s="95" t="s">
        <v>521</v>
      </c>
      <c r="C200" s="95">
        <v>43795.66</v>
      </c>
      <c r="D200" s="95">
        <v>34977.629999999997</v>
      </c>
      <c r="E200" s="95">
        <v>8818.02</v>
      </c>
      <c r="F200" s="95">
        <v>0.8</v>
      </c>
      <c r="G200" s="95">
        <v>3.47</v>
      </c>
    </row>
    <row r="201" spans="1:7">
      <c r="A201" s="95" t="s">
        <v>277</v>
      </c>
      <c r="B201" s="95" t="s">
        <v>521</v>
      </c>
      <c r="C201" s="95">
        <v>53797.96</v>
      </c>
      <c r="D201" s="95">
        <v>42966.02</v>
      </c>
      <c r="E201" s="95">
        <v>10831.94</v>
      </c>
      <c r="F201" s="95">
        <v>0.8</v>
      </c>
      <c r="G201" s="95">
        <v>3.47</v>
      </c>
    </row>
    <row r="202" spans="1:7">
      <c r="A202" s="95" t="s">
        <v>278</v>
      </c>
      <c r="B202" s="95" t="s">
        <v>521</v>
      </c>
      <c r="C202" s="95">
        <v>45305.32</v>
      </c>
      <c r="D202" s="95">
        <v>36183.33</v>
      </c>
      <c r="E202" s="95">
        <v>9121.99</v>
      </c>
      <c r="F202" s="95">
        <v>0.8</v>
      </c>
      <c r="G202" s="95">
        <v>3.47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108210.51</v>
      </c>
      <c r="D231" s="95">
        <v>0.78</v>
      </c>
    </row>
    <row r="232" spans="1:8">
      <c r="A232" s="95" t="s">
        <v>286</v>
      </c>
      <c r="B232" s="95" t="s">
        <v>618</v>
      </c>
      <c r="C232" s="95">
        <v>231763.01</v>
      </c>
      <c r="D232" s="95">
        <v>0.78</v>
      </c>
    </row>
    <row r="233" spans="1:8">
      <c r="A233" s="95" t="s">
        <v>287</v>
      </c>
      <c r="B233" s="95" t="s">
        <v>618</v>
      </c>
      <c r="C233" s="95">
        <v>222010.22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</v>
      </c>
      <c r="D239" s="95">
        <v>1388.3</v>
      </c>
      <c r="E239" s="95">
        <v>13.49</v>
      </c>
      <c r="F239" s="95">
        <v>30987.66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10.210000000000001</v>
      </c>
      <c r="F240" s="95">
        <v>23447.7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10.93</v>
      </c>
      <c r="F241" s="95">
        <v>25095.040000000001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</v>
      </c>
      <c r="D242" s="95">
        <v>1388.3</v>
      </c>
      <c r="E242" s="95">
        <v>12.5</v>
      </c>
      <c r="F242" s="95">
        <v>28717.81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0.56999999999999995</v>
      </c>
      <c r="D243" s="95">
        <v>622</v>
      </c>
      <c r="E243" s="95">
        <v>2.65</v>
      </c>
      <c r="F243" s="95">
        <v>2893.4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0.56999999999999995</v>
      </c>
      <c r="D244" s="95">
        <v>622</v>
      </c>
      <c r="E244" s="95">
        <v>3.25</v>
      </c>
      <c r="F244" s="95">
        <v>3554.21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0.56999999999999995</v>
      </c>
      <c r="D245" s="95">
        <v>622</v>
      </c>
      <c r="E245" s="95">
        <v>2.74</v>
      </c>
      <c r="F245" s="95">
        <v>2993.14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8212.0400000000009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142015.51629999999</v>
      </c>
      <c r="C255" s="95">
        <v>147.30789999999999</v>
      </c>
      <c r="D255" s="95">
        <v>385.18360000000001</v>
      </c>
      <c r="E255" s="95">
        <v>0</v>
      </c>
      <c r="F255" s="95">
        <v>1.5E-3</v>
      </c>
      <c r="G255" s="95">
        <v>77217.513999999996</v>
      </c>
      <c r="H255" s="95">
        <v>51981.907200000001</v>
      </c>
    </row>
    <row r="256" spans="1:8">
      <c r="A256" s="95" t="s">
        <v>656</v>
      </c>
      <c r="B256" s="95">
        <v>120852.5113</v>
      </c>
      <c r="C256" s="95">
        <v>126.25539999999999</v>
      </c>
      <c r="D256" s="95">
        <v>346.59629999999999</v>
      </c>
      <c r="E256" s="95">
        <v>0</v>
      </c>
      <c r="F256" s="95">
        <v>1.2999999999999999E-3</v>
      </c>
      <c r="G256" s="95">
        <v>69489.101500000004</v>
      </c>
      <c r="H256" s="95">
        <v>44373.9925</v>
      </c>
    </row>
    <row r="257" spans="1:19">
      <c r="A257" s="95" t="s">
        <v>657</v>
      </c>
      <c r="B257" s="95">
        <v>105790.9924</v>
      </c>
      <c r="C257" s="95">
        <v>114.67870000000001</v>
      </c>
      <c r="D257" s="95">
        <v>390.39420000000001</v>
      </c>
      <c r="E257" s="95">
        <v>0</v>
      </c>
      <c r="F257" s="95">
        <v>1.4E-3</v>
      </c>
      <c r="G257" s="95">
        <v>78301.486399999994</v>
      </c>
      <c r="H257" s="95">
        <v>39483.667099999999</v>
      </c>
    </row>
    <row r="258" spans="1:19">
      <c r="A258" s="95" t="s">
        <v>658</v>
      </c>
      <c r="B258" s="95">
        <v>69906.810800000007</v>
      </c>
      <c r="C258" s="95">
        <v>79.880399999999995</v>
      </c>
      <c r="D258" s="95">
        <v>343.76220000000001</v>
      </c>
      <c r="E258" s="95">
        <v>0</v>
      </c>
      <c r="F258" s="95">
        <v>1.1999999999999999E-3</v>
      </c>
      <c r="G258" s="95">
        <v>68972.511100000003</v>
      </c>
      <c r="H258" s="95">
        <v>26721.881399999998</v>
      </c>
    </row>
    <row r="259" spans="1:19">
      <c r="A259" s="95" t="s">
        <v>343</v>
      </c>
      <c r="B259" s="95">
        <v>57095.4496</v>
      </c>
      <c r="C259" s="95">
        <v>69.358400000000003</v>
      </c>
      <c r="D259" s="95">
        <v>366.89800000000002</v>
      </c>
      <c r="E259" s="95">
        <v>0</v>
      </c>
      <c r="F259" s="95">
        <v>1.2999999999999999E-3</v>
      </c>
      <c r="G259" s="95">
        <v>73632.585900000005</v>
      </c>
      <c r="H259" s="95">
        <v>22458.308400000002</v>
      </c>
    </row>
    <row r="260" spans="1:19">
      <c r="A260" s="95" t="s">
        <v>659</v>
      </c>
      <c r="B260" s="95">
        <v>59427.440399999999</v>
      </c>
      <c r="C260" s="95">
        <v>73.115899999999996</v>
      </c>
      <c r="D260" s="95">
        <v>401.22879999999998</v>
      </c>
      <c r="E260" s="95">
        <v>0</v>
      </c>
      <c r="F260" s="95">
        <v>1.4E-3</v>
      </c>
      <c r="G260" s="95">
        <v>80525.526100000003</v>
      </c>
      <c r="H260" s="95">
        <v>23517.884900000001</v>
      </c>
    </row>
    <row r="261" spans="1:19">
      <c r="A261" s="95" t="s">
        <v>660</v>
      </c>
      <c r="B261" s="95">
        <v>45089.0844</v>
      </c>
      <c r="C261" s="95">
        <v>54.833500000000001</v>
      </c>
      <c r="D261" s="95">
        <v>291.00279999999998</v>
      </c>
      <c r="E261" s="95">
        <v>0</v>
      </c>
      <c r="F261" s="95">
        <v>1E-3</v>
      </c>
      <c r="G261" s="95">
        <v>58401.416899999997</v>
      </c>
      <c r="H261" s="95">
        <v>17744.899099999999</v>
      </c>
    </row>
    <row r="262" spans="1:19">
      <c r="A262" s="95" t="s">
        <v>661</v>
      </c>
      <c r="B262" s="95">
        <v>46955.780599999998</v>
      </c>
      <c r="C262" s="95">
        <v>55.925699999999999</v>
      </c>
      <c r="D262" s="95">
        <v>278.40870000000001</v>
      </c>
      <c r="E262" s="95">
        <v>0</v>
      </c>
      <c r="F262" s="95">
        <v>1E-3</v>
      </c>
      <c r="G262" s="95">
        <v>55869.953300000001</v>
      </c>
      <c r="H262" s="95">
        <v>18298.287499999999</v>
      </c>
    </row>
    <row r="263" spans="1:19">
      <c r="A263" s="95" t="s">
        <v>662</v>
      </c>
      <c r="B263" s="95">
        <v>56187.2503</v>
      </c>
      <c r="C263" s="95">
        <v>66.984399999999994</v>
      </c>
      <c r="D263" s="95">
        <v>334.47699999999998</v>
      </c>
      <c r="E263" s="95">
        <v>0</v>
      </c>
      <c r="F263" s="95">
        <v>1.1999999999999999E-3</v>
      </c>
      <c r="G263" s="95">
        <v>67121.745200000005</v>
      </c>
      <c r="H263" s="95">
        <v>21905.524000000001</v>
      </c>
    </row>
    <row r="264" spans="1:19">
      <c r="A264" s="95" t="s">
        <v>663</v>
      </c>
      <c r="B264" s="95">
        <v>81835.086800000005</v>
      </c>
      <c r="C264" s="95">
        <v>91.858699999999999</v>
      </c>
      <c r="D264" s="95">
        <v>367.86079999999998</v>
      </c>
      <c r="E264" s="95">
        <v>0</v>
      </c>
      <c r="F264" s="95">
        <v>1.2999999999999999E-3</v>
      </c>
      <c r="G264" s="95">
        <v>73800.396200000003</v>
      </c>
      <c r="H264" s="95">
        <v>31027.272400000002</v>
      </c>
    </row>
    <row r="265" spans="1:19">
      <c r="A265" s="95" t="s">
        <v>664</v>
      </c>
      <c r="B265" s="95">
        <v>113999.8606</v>
      </c>
      <c r="C265" s="95">
        <v>121.36960000000001</v>
      </c>
      <c r="D265" s="95">
        <v>374.50049999999999</v>
      </c>
      <c r="E265" s="95">
        <v>0</v>
      </c>
      <c r="F265" s="95">
        <v>1.4E-3</v>
      </c>
      <c r="G265" s="95">
        <v>75100.753400000001</v>
      </c>
      <c r="H265" s="95">
        <v>42207.681499999999</v>
      </c>
    </row>
    <row r="266" spans="1:19">
      <c r="A266" s="95" t="s">
        <v>665</v>
      </c>
      <c r="B266" s="95">
        <v>128980.02099999999</v>
      </c>
      <c r="C266" s="95">
        <v>135.12459999999999</v>
      </c>
      <c r="D266" s="95">
        <v>377.81959999999998</v>
      </c>
      <c r="E266" s="95">
        <v>0</v>
      </c>
      <c r="F266" s="95">
        <v>1.4E-3</v>
      </c>
      <c r="G266" s="95">
        <v>75751.914900000003</v>
      </c>
      <c r="H266" s="95">
        <v>47416.422299999998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6">
        <v>1028140</v>
      </c>
      <c r="C268" s="95">
        <v>1136.6932999999999</v>
      </c>
      <c r="D268" s="95">
        <v>4258.1327000000001</v>
      </c>
      <c r="E268" s="95">
        <v>0</v>
      </c>
      <c r="F268" s="95">
        <v>1.5299999999999999E-2</v>
      </c>
      <c r="G268" s="95">
        <v>854184.90489999996</v>
      </c>
      <c r="H268" s="95">
        <v>387137.72840000002</v>
      </c>
    </row>
    <row r="269" spans="1:19">
      <c r="A269" s="95" t="s">
        <v>667</v>
      </c>
      <c r="B269" s="95">
        <v>45089.0844</v>
      </c>
      <c r="C269" s="95">
        <v>54.833500000000001</v>
      </c>
      <c r="D269" s="95">
        <v>278.40870000000001</v>
      </c>
      <c r="E269" s="95">
        <v>0</v>
      </c>
      <c r="F269" s="95">
        <v>1E-3</v>
      </c>
      <c r="G269" s="95">
        <v>55869.953300000001</v>
      </c>
      <c r="H269" s="95">
        <v>17744.899099999999</v>
      </c>
    </row>
    <row r="270" spans="1:19">
      <c r="A270" s="95" t="s">
        <v>668</v>
      </c>
      <c r="B270" s="95">
        <v>142015.51629999999</v>
      </c>
      <c r="C270" s="95">
        <v>147.30789999999999</v>
      </c>
      <c r="D270" s="95">
        <v>401.22879999999998</v>
      </c>
      <c r="E270" s="95">
        <v>0</v>
      </c>
      <c r="F270" s="95">
        <v>1.5E-3</v>
      </c>
      <c r="G270" s="95">
        <v>80525.526100000003</v>
      </c>
      <c r="H270" s="95">
        <v>51981.907200000001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272084000000</v>
      </c>
      <c r="C273" s="95">
        <v>185711.33799999999</v>
      </c>
      <c r="D273" s="95" t="s">
        <v>863</v>
      </c>
      <c r="E273" s="95">
        <v>80532.755999999994</v>
      </c>
      <c r="F273" s="95">
        <v>81262.494999999995</v>
      </c>
      <c r="G273" s="95">
        <v>13645.466</v>
      </c>
      <c r="H273" s="95">
        <v>0</v>
      </c>
      <c r="I273" s="95">
        <v>0</v>
      </c>
      <c r="J273" s="95">
        <v>3925</v>
      </c>
      <c r="K273" s="95">
        <v>4059.0720000000001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2286.5500000000002</v>
      </c>
      <c r="R273" s="95">
        <v>0</v>
      </c>
      <c r="S273" s="95">
        <v>0</v>
      </c>
    </row>
    <row r="274" spans="1:19">
      <c r="A274" s="95" t="s">
        <v>656</v>
      </c>
      <c r="B274" s="96">
        <v>244852000000</v>
      </c>
      <c r="C274" s="95">
        <v>183065.011</v>
      </c>
      <c r="D274" s="95" t="s">
        <v>864</v>
      </c>
      <c r="E274" s="95">
        <v>80532.755999999994</v>
      </c>
      <c r="F274" s="95">
        <v>77263.149000000005</v>
      </c>
      <c r="G274" s="95">
        <v>14635.614</v>
      </c>
      <c r="H274" s="95">
        <v>0</v>
      </c>
      <c r="I274" s="95">
        <v>0</v>
      </c>
      <c r="J274" s="95">
        <v>3925</v>
      </c>
      <c r="K274" s="95">
        <v>4424.6170000000002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2283.875</v>
      </c>
      <c r="R274" s="95">
        <v>0</v>
      </c>
      <c r="S274" s="95">
        <v>0</v>
      </c>
    </row>
    <row r="275" spans="1:19">
      <c r="A275" s="95" t="s">
        <v>657</v>
      </c>
      <c r="B275" s="96">
        <v>275904000000</v>
      </c>
      <c r="C275" s="95">
        <v>180644.55499999999</v>
      </c>
      <c r="D275" s="95" t="s">
        <v>865</v>
      </c>
      <c r="E275" s="95">
        <v>80532.755999999994</v>
      </c>
      <c r="F275" s="95">
        <v>81262.494999999995</v>
      </c>
      <c r="G275" s="95">
        <v>10874.395</v>
      </c>
      <c r="H275" s="95">
        <v>0</v>
      </c>
      <c r="I275" s="95">
        <v>4037.8620000000001</v>
      </c>
      <c r="J275" s="95">
        <v>0</v>
      </c>
      <c r="K275" s="95">
        <v>203.27099999999999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3733.777</v>
      </c>
      <c r="R275" s="95">
        <v>0</v>
      </c>
      <c r="S275" s="95">
        <v>0</v>
      </c>
    </row>
    <row r="276" spans="1:19">
      <c r="A276" s="95" t="s">
        <v>658</v>
      </c>
      <c r="B276" s="96">
        <v>243032000000</v>
      </c>
      <c r="C276" s="95">
        <v>181277.242</v>
      </c>
      <c r="D276" s="95" t="s">
        <v>866</v>
      </c>
      <c r="E276" s="95">
        <v>80532.755999999994</v>
      </c>
      <c r="F276" s="95">
        <v>81262.494999999995</v>
      </c>
      <c r="G276" s="95">
        <v>11030.55</v>
      </c>
      <c r="H276" s="95">
        <v>0</v>
      </c>
      <c r="I276" s="95">
        <v>4556.3140000000003</v>
      </c>
      <c r="J276" s="95">
        <v>0</v>
      </c>
      <c r="K276" s="95">
        <v>161.34800000000001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3733.78</v>
      </c>
      <c r="R276" s="95">
        <v>0</v>
      </c>
      <c r="S276" s="95">
        <v>0</v>
      </c>
    </row>
    <row r="277" spans="1:19">
      <c r="A277" s="95" t="s">
        <v>343</v>
      </c>
      <c r="B277" s="96">
        <v>259452000000</v>
      </c>
      <c r="C277" s="95">
        <v>223977.15</v>
      </c>
      <c r="D277" s="95" t="s">
        <v>867</v>
      </c>
      <c r="E277" s="95">
        <v>80532.755999999994</v>
      </c>
      <c r="F277" s="95">
        <v>81262.494999999995</v>
      </c>
      <c r="G277" s="95">
        <v>15250.07</v>
      </c>
      <c r="H277" s="95">
        <v>0</v>
      </c>
      <c r="I277" s="95">
        <v>44474.788999999997</v>
      </c>
      <c r="J277" s="95">
        <v>0</v>
      </c>
      <c r="K277" s="95">
        <v>2.7759999999999998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2454.2649999999999</v>
      </c>
      <c r="R277" s="95">
        <v>0</v>
      </c>
      <c r="S277" s="95">
        <v>0</v>
      </c>
    </row>
    <row r="278" spans="1:19">
      <c r="A278" s="95" t="s">
        <v>659</v>
      </c>
      <c r="B278" s="96">
        <v>283740000000</v>
      </c>
      <c r="C278" s="95">
        <v>253611.79800000001</v>
      </c>
      <c r="D278" s="95" t="s">
        <v>868</v>
      </c>
      <c r="E278" s="95">
        <v>80532.755999999994</v>
      </c>
      <c r="F278" s="95">
        <v>77263.149000000005</v>
      </c>
      <c r="G278" s="95">
        <v>12615.272999999999</v>
      </c>
      <c r="H278" s="95">
        <v>0</v>
      </c>
      <c r="I278" s="95">
        <v>80672.856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2527.7629999999999</v>
      </c>
      <c r="R278" s="95">
        <v>0</v>
      </c>
      <c r="S278" s="95">
        <v>0</v>
      </c>
    </row>
    <row r="279" spans="1:19">
      <c r="A279" s="95" t="s">
        <v>660</v>
      </c>
      <c r="B279" s="96">
        <v>205784000000</v>
      </c>
      <c r="C279" s="95">
        <v>176549.77600000001</v>
      </c>
      <c r="D279" s="95" t="s">
        <v>869</v>
      </c>
      <c r="E279" s="95">
        <v>44740.42</v>
      </c>
      <c r="F279" s="95">
        <v>47274.637999999999</v>
      </c>
      <c r="G279" s="95">
        <v>11731.418</v>
      </c>
      <c r="H279" s="95">
        <v>0</v>
      </c>
      <c r="I279" s="95">
        <v>70361.88</v>
      </c>
      <c r="J279" s="95">
        <v>0</v>
      </c>
      <c r="K279" s="95">
        <v>8.7949999999999999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2432.6260000000002</v>
      </c>
      <c r="R279" s="95">
        <v>0</v>
      </c>
      <c r="S279" s="95">
        <v>0</v>
      </c>
    </row>
    <row r="280" spans="1:19">
      <c r="A280" s="95" t="s">
        <v>661</v>
      </c>
      <c r="B280" s="96">
        <v>196864000000</v>
      </c>
      <c r="C280" s="95">
        <v>172984.084</v>
      </c>
      <c r="D280" s="95" t="s">
        <v>870</v>
      </c>
      <c r="E280" s="95">
        <v>44740.42</v>
      </c>
      <c r="F280" s="95">
        <v>43275.292999999998</v>
      </c>
      <c r="G280" s="95">
        <v>11244.857</v>
      </c>
      <c r="H280" s="95">
        <v>0</v>
      </c>
      <c r="I280" s="95">
        <v>71363.641000000003</v>
      </c>
      <c r="J280" s="95">
        <v>0</v>
      </c>
      <c r="K280" s="95">
        <v>5.9340000000000002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2353.94</v>
      </c>
      <c r="R280" s="95">
        <v>0</v>
      </c>
      <c r="S280" s="95">
        <v>0</v>
      </c>
    </row>
    <row r="281" spans="1:19">
      <c r="A281" s="95" t="s">
        <v>662</v>
      </c>
      <c r="B281" s="96">
        <v>236511000000</v>
      </c>
      <c r="C281" s="95">
        <v>198562.38399999999</v>
      </c>
      <c r="D281" s="95" t="s">
        <v>871</v>
      </c>
      <c r="E281" s="95">
        <v>80532.755999999994</v>
      </c>
      <c r="F281" s="95">
        <v>75197.922999999995</v>
      </c>
      <c r="G281" s="95">
        <v>11752.040999999999</v>
      </c>
      <c r="H281" s="95">
        <v>0</v>
      </c>
      <c r="I281" s="95">
        <v>28686.437999999998</v>
      </c>
      <c r="J281" s="95">
        <v>0</v>
      </c>
      <c r="K281" s="95">
        <v>5.6950000000000003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2387.5309999999999</v>
      </c>
      <c r="R281" s="95">
        <v>0</v>
      </c>
      <c r="S281" s="95">
        <v>0</v>
      </c>
    </row>
    <row r="282" spans="1:19">
      <c r="A282" s="95" t="s">
        <v>663</v>
      </c>
      <c r="B282" s="96">
        <v>260044000000</v>
      </c>
      <c r="C282" s="95">
        <v>179805.57</v>
      </c>
      <c r="D282" s="95" t="s">
        <v>872</v>
      </c>
      <c r="E282" s="95">
        <v>80532.755999999994</v>
      </c>
      <c r="F282" s="95">
        <v>80410.297999999995</v>
      </c>
      <c r="G282" s="95">
        <v>10875.17</v>
      </c>
      <c r="H282" s="95">
        <v>0</v>
      </c>
      <c r="I282" s="95">
        <v>4039.9360000000001</v>
      </c>
      <c r="J282" s="95">
        <v>0</v>
      </c>
      <c r="K282" s="95">
        <v>213.63399999999999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3733.777</v>
      </c>
      <c r="R282" s="95">
        <v>0</v>
      </c>
      <c r="S282" s="95">
        <v>0</v>
      </c>
    </row>
    <row r="283" spans="1:19">
      <c r="A283" s="95" t="s">
        <v>664</v>
      </c>
      <c r="B283" s="96">
        <v>264626000000</v>
      </c>
      <c r="C283" s="95">
        <v>179197.283</v>
      </c>
      <c r="D283" s="95" t="s">
        <v>873</v>
      </c>
      <c r="E283" s="95">
        <v>80532.755999999994</v>
      </c>
      <c r="F283" s="95">
        <v>80410.297999999995</v>
      </c>
      <c r="G283" s="95">
        <v>10734.496999999999</v>
      </c>
      <c r="H283" s="95">
        <v>0</v>
      </c>
      <c r="I283" s="95">
        <v>3562.6460000000002</v>
      </c>
      <c r="J283" s="95">
        <v>0</v>
      </c>
      <c r="K283" s="95">
        <v>223.303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3733.7829999999999</v>
      </c>
      <c r="R283" s="95">
        <v>0</v>
      </c>
      <c r="S283" s="95">
        <v>0</v>
      </c>
    </row>
    <row r="284" spans="1:19">
      <c r="A284" s="95" t="s">
        <v>665</v>
      </c>
      <c r="B284" s="96">
        <v>266920000000</v>
      </c>
      <c r="C284" s="95">
        <v>182313.16500000001</v>
      </c>
      <c r="D284" s="95" t="s">
        <v>874</v>
      </c>
      <c r="E284" s="95">
        <v>80532.755999999994</v>
      </c>
      <c r="F284" s="95">
        <v>80410.297999999995</v>
      </c>
      <c r="G284" s="95">
        <v>10797.951999999999</v>
      </c>
      <c r="H284" s="95">
        <v>0</v>
      </c>
      <c r="I284" s="95">
        <v>0</v>
      </c>
      <c r="J284" s="95">
        <v>3925</v>
      </c>
      <c r="K284" s="95">
        <v>3162.1280000000002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3485.0320000000002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3009810000000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196864000000</v>
      </c>
      <c r="C287" s="95">
        <v>172984.084</v>
      </c>
      <c r="D287" s="95"/>
      <c r="E287" s="95">
        <v>44740.42</v>
      </c>
      <c r="F287" s="95">
        <v>43275.292999999998</v>
      </c>
      <c r="G287" s="95">
        <v>10734.496999999999</v>
      </c>
      <c r="H287" s="95">
        <v>0</v>
      </c>
      <c r="I287" s="95">
        <v>0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2283.875</v>
      </c>
      <c r="R287" s="95">
        <v>0</v>
      </c>
      <c r="S287" s="95">
        <v>0</v>
      </c>
    </row>
    <row r="288" spans="1:19">
      <c r="A288" s="95" t="s">
        <v>668</v>
      </c>
      <c r="B288" s="96">
        <v>283740000000</v>
      </c>
      <c r="C288" s="95">
        <v>253611.79800000001</v>
      </c>
      <c r="D288" s="95"/>
      <c r="E288" s="95">
        <v>80532.755999999994</v>
      </c>
      <c r="F288" s="95">
        <v>81262.494999999995</v>
      </c>
      <c r="G288" s="95">
        <v>15250.07</v>
      </c>
      <c r="H288" s="95">
        <v>0</v>
      </c>
      <c r="I288" s="95">
        <v>80672.856</v>
      </c>
      <c r="J288" s="95">
        <v>3925</v>
      </c>
      <c r="K288" s="95">
        <v>4424.6170000000002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3733.7829999999999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79787.8</v>
      </c>
      <c r="C291" s="95">
        <v>34729.99</v>
      </c>
      <c r="D291" s="95">
        <v>0</v>
      </c>
      <c r="E291" s="95">
        <v>114517.79</v>
      </c>
    </row>
    <row r="292" spans="1:5">
      <c r="A292" s="95" t="s">
        <v>702</v>
      </c>
      <c r="B292" s="95">
        <v>11.61</v>
      </c>
      <c r="C292" s="95">
        <v>5.05</v>
      </c>
      <c r="D292" s="95">
        <v>0</v>
      </c>
      <c r="E292" s="95">
        <v>16.670000000000002</v>
      </c>
    </row>
    <row r="293" spans="1:5">
      <c r="A293" s="95" t="s">
        <v>703</v>
      </c>
      <c r="B293" s="95">
        <v>11.61</v>
      </c>
      <c r="C293" s="95">
        <v>5.05</v>
      </c>
      <c r="D293" s="95">
        <v>0</v>
      </c>
      <c r="E293" s="95">
        <v>16.670000000000002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</v>
      </c>
      <c r="B2" s="17" t="s">
        <v>2</v>
      </c>
      <c r="C2" s="17" t="s">
        <v>94</v>
      </c>
      <c r="D2" s="18" t="s">
        <v>307</v>
      </c>
      <c r="E2" s="18" t="s">
        <v>308</v>
      </c>
      <c r="F2" s="17" t="s">
        <v>309</v>
      </c>
      <c r="G2" s="17" t="s">
        <v>310</v>
      </c>
      <c r="H2" s="17" t="s">
        <v>311</v>
      </c>
      <c r="I2" s="19" t="s">
        <v>312</v>
      </c>
      <c r="J2" s="19" t="s">
        <v>6</v>
      </c>
      <c r="K2" s="19" t="s">
        <v>313</v>
      </c>
      <c r="L2" s="19" t="s">
        <v>314</v>
      </c>
      <c r="M2" s="19" t="s">
        <v>315</v>
      </c>
      <c r="N2" s="50" t="s">
        <v>316</v>
      </c>
      <c r="O2" s="19" t="s">
        <v>317</v>
      </c>
      <c r="P2" s="19" t="s">
        <v>318</v>
      </c>
      <c r="Q2" s="19" t="s">
        <v>319</v>
      </c>
      <c r="R2" s="19" t="s">
        <v>320</v>
      </c>
      <c r="S2" s="19" t="s">
        <v>57</v>
      </c>
    </row>
    <row r="3" spans="1:19">
      <c r="A3" s="38" t="s">
        <v>0</v>
      </c>
      <c r="B3" s="39"/>
      <c r="C3" s="39"/>
      <c r="D3" s="40"/>
      <c r="E3" s="40"/>
      <c r="F3" s="39"/>
      <c r="G3" s="39"/>
      <c r="H3" s="39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>
      <c r="A4" s="2" t="s">
        <v>250</v>
      </c>
      <c r="B4" s="2" t="s">
        <v>3</v>
      </c>
      <c r="C4" s="2">
        <v>1</v>
      </c>
      <c r="D4" s="3">
        <v>99</v>
      </c>
      <c r="E4" s="3">
        <v>396</v>
      </c>
      <c r="F4" s="3">
        <v>4</v>
      </c>
      <c r="G4" s="3">
        <v>80</v>
      </c>
      <c r="H4" s="3">
        <v>28</v>
      </c>
      <c r="I4" s="47">
        <v>4</v>
      </c>
      <c r="J4" s="5">
        <v>24.75</v>
      </c>
      <c r="K4" s="4">
        <v>15.063999999999998</v>
      </c>
      <c r="L4" s="4">
        <v>15</v>
      </c>
      <c r="M4" s="4">
        <v>0</v>
      </c>
      <c r="N4" s="5">
        <v>0</v>
      </c>
      <c r="O4" s="5">
        <v>5</v>
      </c>
      <c r="P4" s="5">
        <v>0.6</v>
      </c>
      <c r="Q4" s="5">
        <v>183.15</v>
      </c>
      <c r="R4" s="3">
        <v>0</v>
      </c>
      <c r="S4" s="4">
        <v>0.49196356767226795</v>
      </c>
    </row>
    <row r="5" spans="1:19">
      <c r="A5" s="2" t="s">
        <v>221</v>
      </c>
      <c r="B5" s="2" t="s">
        <v>3</v>
      </c>
      <c r="C5" s="2">
        <v>1</v>
      </c>
      <c r="D5" s="3">
        <v>477</v>
      </c>
      <c r="E5" s="3">
        <v>1908</v>
      </c>
      <c r="F5" s="3">
        <v>4</v>
      </c>
      <c r="G5" s="3">
        <v>212</v>
      </c>
      <c r="H5" s="3">
        <v>74.2</v>
      </c>
      <c r="I5" s="47">
        <v>4</v>
      </c>
      <c r="J5" s="5">
        <v>119.25</v>
      </c>
      <c r="K5" s="4">
        <v>15.063999999999998</v>
      </c>
      <c r="L5" s="4">
        <v>15</v>
      </c>
      <c r="M5" s="4">
        <v>0</v>
      </c>
      <c r="N5" s="5">
        <v>0</v>
      </c>
      <c r="O5" s="5">
        <v>5</v>
      </c>
      <c r="P5" s="5">
        <v>0.6</v>
      </c>
      <c r="Q5" s="5">
        <v>882.45</v>
      </c>
      <c r="R5" s="3">
        <v>0</v>
      </c>
      <c r="S5" s="4">
        <v>0.39302112333519912</v>
      </c>
    </row>
    <row r="6" spans="1:19">
      <c r="A6" s="2" t="s">
        <v>222</v>
      </c>
      <c r="B6" s="2" t="s">
        <v>3</v>
      </c>
      <c r="C6" s="2">
        <v>1</v>
      </c>
      <c r="D6" s="3">
        <v>192</v>
      </c>
      <c r="E6" s="3">
        <v>768</v>
      </c>
      <c r="F6" s="3">
        <v>4</v>
      </c>
      <c r="G6" s="3">
        <v>12</v>
      </c>
      <c r="H6" s="3">
        <v>4.2</v>
      </c>
      <c r="I6" s="47">
        <v>10</v>
      </c>
      <c r="J6" s="5">
        <v>19.2</v>
      </c>
      <c r="K6" s="4">
        <v>5.38</v>
      </c>
      <c r="L6" s="4">
        <v>4</v>
      </c>
      <c r="M6" s="4">
        <v>0</v>
      </c>
      <c r="N6" s="5">
        <v>0</v>
      </c>
      <c r="O6" s="5">
        <v>0</v>
      </c>
      <c r="P6" s="5">
        <v>0.3</v>
      </c>
      <c r="Q6" s="5">
        <v>57.599999999999994</v>
      </c>
      <c r="R6" s="3">
        <v>0</v>
      </c>
      <c r="S6" s="4">
        <v>0.28909720176588205</v>
      </c>
    </row>
    <row r="7" spans="1:19">
      <c r="A7" s="2" t="s">
        <v>223</v>
      </c>
      <c r="B7" s="2" t="s">
        <v>3</v>
      </c>
      <c r="C7" s="2">
        <v>1</v>
      </c>
      <c r="D7" s="3">
        <v>99</v>
      </c>
      <c r="E7" s="3">
        <v>396</v>
      </c>
      <c r="F7" s="3">
        <v>4</v>
      </c>
      <c r="G7" s="3">
        <v>80</v>
      </c>
      <c r="H7" s="3">
        <v>28</v>
      </c>
      <c r="I7" s="47">
        <v>4</v>
      </c>
      <c r="J7" s="5">
        <v>24.75</v>
      </c>
      <c r="K7" s="4">
        <v>15.063999999999998</v>
      </c>
      <c r="L7" s="4">
        <v>15</v>
      </c>
      <c r="M7" s="4">
        <v>0</v>
      </c>
      <c r="N7" s="5">
        <v>0</v>
      </c>
      <c r="O7" s="5">
        <v>5</v>
      </c>
      <c r="P7" s="5">
        <v>0.6</v>
      </c>
      <c r="Q7" s="5">
        <v>183.15</v>
      </c>
      <c r="R7" s="3">
        <v>0</v>
      </c>
      <c r="S7" s="4">
        <v>0.49196356767226795</v>
      </c>
    </row>
    <row r="8" spans="1:19">
      <c r="A8" s="2" t="s">
        <v>224</v>
      </c>
      <c r="B8" s="2" t="s">
        <v>3</v>
      </c>
      <c r="C8" s="2">
        <v>1</v>
      </c>
      <c r="D8" s="3">
        <v>477</v>
      </c>
      <c r="E8" s="3">
        <v>1908</v>
      </c>
      <c r="F8" s="3">
        <v>4</v>
      </c>
      <c r="G8" s="3">
        <v>212</v>
      </c>
      <c r="H8" s="3">
        <v>74.2</v>
      </c>
      <c r="I8" s="47">
        <v>4</v>
      </c>
      <c r="J8" s="5">
        <v>119.25</v>
      </c>
      <c r="K8" s="4">
        <v>15.063999999999998</v>
      </c>
      <c r="L8" s="4">
        <v>15</v>
      </c>
      <c r="M8" s="4">
        <v>0</v>
      </c>
      <c r="N8" s="5">
        <v>0</v>
      </c>
      <c r="O8" s="5">
        <v>5</v>
      </c>
      <c r="P8" s="5">
        <v>0.6</v>
      </c>
      <c r="Q8" s="5">
        <v>882.45</v>
      </c>
      <c r="R8" s="3">
        <v>0</v>
      </c>
      <c r="S8" s="4">
        <v>0.39302112333519912</v>
      </c>
    </row>
    <row r="9" spans="1:19">
      <c r="A9" s="2" t="s">
        <v>225</v>
      </c>
      <c r="B9" s="2" t="s">
        <v>3</v>
      </c>
      <c r="C9" s="2">
        <v>1</v>
      </c>
      <c r="D9" s="3">
        <v>99</v>
      </c>
      <c r="E9" s="3">
        <v>396</v>
      </c>
      <c r="F9" s="3">
        <v>4</v>
      </c>
      <c r="G9" s="3">
        <v>80</v>
      </c>
      <c r="H9" s="3">
        <v>28</v>
      </c>
      <c r="I9" s="47">
        <v>4</v>
      </c>
      <c r="J9" s="5">
        <v>24.75</v>
      </c>
      <c r="K9" s="4">
        <v>15.063999999999998</v>
      </c>
      <c r="L9" s="4">
        <v>15</v>
      </c>
      <c r="M9" s="4">
        <v>0</v>
      </c>
      <c r="N9" s="5">
        <v>0</v>
      </c>
      <c r="O9" s="5">
        <v>5</v>
      </c>
      <c r="P9" s="5">
        <v>0.6</v>
      </c>
      <c r="Q9" s="5">
        <v>183.15</v>
      </c>
      <c r="R9" s="3">
        <v>0</v>
      </c>
      <c r="S9" s="4">
        <v>0.49196356767226795</v>
      </c>
    </row>
    <row r="10" spans="1:19">
      <c r="A10" s="2" t="s">
        <v>226</v>
      </c>
      <c r="B10" s="2" t="s">
        <v>3</v>
      </c>
      <c r="C10" s="2">
        <v>1</v>
      </c>
      <c r="D10" s="3">
        <v>477</v>
      </c>
      <c r="E10" s="3">
        <v>1908</v>
      </c>
      <c r="F10" s="3">
        <v>4</v>
      </c>
      <c r="G10" s="3">
        <v>212</v>
      </c>
      <c r="H10" s="3">
        <v>74.2</v>
      </c>
      <c r="I10" s="47">
        <v>4</v>
      </c>
      <c r="J10" s="5">
        <v>119.25</v>
      </c>
      <c r="K10" s="4">
        <v>15.063999999999998</v>
      </c>
      <c r="L10" s="4">
        <v>15</v>
      </c>
      <c r="M10" s="4">
        <v>0</v>
      </c>
      <c r="N10" s="5">
        <v>0</v>
      </c>
      <c r="O10" s="5">
        <v>5</v>
      </c>
      <c r="P10" s="5">
        <v>0.6</v>
      </c>
      <c r="Q10" s="5">
        <v>882.45</v>
      </c>
      <c r="R10" s="3">
        <v>0</v>
      </c>
      <c r="S10" s="4">
        <v>0.39302112333519912</v>
      </c>
    </row>
    <row r="11" spans="1:19">
      <c r="A11" s="2" t="s">
        <v>227</v>
      </c>
      <c r="B11" s="2" t="s">
        <v>3</v>
      </c>
      <c r="C11" s="2">
        <v>1</v>
      </c>
      <c r="D11" s="3">
        <v>192</v>
      </c>
      <c r="E11" s="3">
        <v>768</v>
      </c>
      <c r="F11" s="3">
        <v>4</v>
      </c>
      <c r="G11" s="3">
        <v>12</v>
      </c>
      <c r="H11" s="3">
        <v>4.2</v>
      </c>
      <c r="I11" s="47">
        <v>10</v>
      </c>
      <c r="J11" s="5">
        <v>19.2</v>
      </c>
      <c r="K11" s="4">
        <v>5.38</v>
      </c>
      <c r="L11" s="4">
        <v>4</v>
      </c>
      <c r="M11" s="4">
        <v>0</v>
      </c>
      <c r="N11" s="5">
        <v>0</v>
      </c>
      <c r="O11" s="5">
        <v>0</v>
      </c>
      <c r="P11" s="5">
        <v>0.3</v>
      </c>
      <c r="Q11" s="5">
        <v>57.599999999999994</v>
      </c>
      <c r="R11" s="3">
        <v>0</v>
      </c>
      <c r="S11" s="4">
        <v>0.28909720176588205</v>
      </c>
    </row>
    <row r="12" spans="1:19">
      <c r="A12" s="2" t="s">
        <v>228</v>
      </c>
      <c r="B12" s="2" t="s">
        <v>3</v>
      </c>
      <c r="C12" s="2">
        <v>1</v>
      </c>
      <c r="D12" s="3">
        <v>99</v>
      </c>
      <c r="E12" s="3">
        <v>396</v>
      </c>
      <c r="F12" s="3">
        <v>4</v>
      </c>
      <c r="G12" s="3">
        <v>80</v>
      </c>
      <c r="H12" s="3">
        <v>28</v>
      </c>
      <c r="I12" s="47">
        <v>4</v>
      </c>
      <c r="J12" s="5">
        <v>24.75</v>
      </c>
      <c r="K12" s="4">
        <v>15.063999999999998</v>
      </c>
      <c r="L12" s="4">
        <v>15</v>
      </c>
      <c r="M12" s="4">
        <v>0</v>
      </c>
      <c r="N12" s="5">
        <v>0</v>
      </c>
      <c r="O12" s="5">
        <v>5</v>
      </c>
      <c r="P12" s="5">
        <v>0.6</v>
      </c>
      <c r="Q12" s="5">
        <v>183.15</v>
      </c>
      <c r="R12" s="3">
        <v>0</v>
      </c>
      <c r="S12" s="4">
        <v>0.49196356767226795</v>
      </c>
    </row>
    <row r="13" spans="1:19">
      <c r="A13" s="2" t="s">
        <v>229</v>
      </c>
      <c r="B13" s="2" t="s">
        <v>3</v>
      </c>
      <c r="C13" s="2">
        <v>1</v>
      </c>
      <c r="D13" s="3">
        <v>477</v>
      </c>
      <c r="E13" s="3">
        <v>1908</v>
      </c>
      <c r="F13" s="3">
        <v>4</v>
      </c>
      <c r="G13" s="3">
        <v>212</v>
      </c>
      <c r="H13" s="3">
        <v>74.2</v>
      </c>
      <c r="I13" s="47">
        <v>4</v>
      </c>
      <c r="J13" s="5">
        <v>119.25</v>
      </c>
      <c r="K13" s="4">
        <v>15.063999999999998</v>
      </c>
      <c r="L13" s="4">
        <v>15</v>
      </c>
      <c r="M13" s="4">
        <v>0</v>
      </c>
      <c r="N13" s="5">
        <v>0</v>
      </c>
      <c r="O13" s="5">
        <v>5</v>
      </c>
      <c r="P13" s="5">
        <v>0.6</v>
      </c>
      <c r="Q13" s="5">
        <v>882.45</v>
      </c>
      <c r="R13" s="3">
        <v>0</v>
      </c>
      <c r="S13" s="4">
        <v>0.39302112333519912</v>
      </c>
    </row>
    <row r="14" spans="1:19">
      <c r="A14" s="2" t="s">
        <v>230</v>
      </c>
      <c r="B14" s="2" t="s">
        <v>3</v>
      </c>
      <c r="C14" s="2">
        <v>1</v>
      </c>
      <c r="D14" s="3">
        <v>99</v>
      </c>
      <c r="E14" s="3">
        <v>396</v>
      </c>
      <c r="F14" s="3">
        <v>4</v>
      </c>
      <c r="G14" s="3">
        <v>80</v>
      </c>
      <c r="H14" s="3">
        <v>28</v>
      </c>
      <c r="I14" s="47">
        <v>4</v>
      </c>
      <c r="J14" s="5">
        <v>24.75</v>
      </c>
      <c r="K14" s="4">
        <v>15.063999999999998</v>
      </c>
      <c r="L14" s="4">
        <v>15</v>
      </c>
      <c r="M14" s="4">
        <v>0</v>
      </c>
      <c r="N14" s="5">
        <v>0</v>
      </c>
      <c r="O14" s="5">
        <v>5</v>
      </c>
      <c r="P14" s="5">
        <v>0.6</v>
      </c>
      <c r="Q14" s="5">
        <v>183.15</v>
      </c>
      <c r="R14" s="3">
        <v>0</v>
      </c>
      <c r="S14" s="4">
        <v>0.49196356767226795</v>
      </c>
    </row>
    <row r="15" spans="1:19">
      <c r="A15" s="2" t="s">
        <v>231</v>
      </c>
      <c r="B15" s="2" t="s">
        <v>3</v>
      </c>
      <c r="C15" s="2">
        <v>1</v>
      </c>
      <c r="D15" s="3">
        <v>477</v>
      </c>
      <c r="E15" s="3">
        <v>1908</v>
      </c>
      <c r="F15" s="3">
        <v>4</v>
      </c>
      <c r="G15" s="3">
        <v>212</v>
      </c>
      <c r="H15" s="3">
        <v>74.2</v>
      </c>
      <c r="I15" s="47">
        <v>4</v>
      </c>
      <c r="J15" s="5">
        <v>119.25</v>
      </c>
      <c r="K15" s="4">
        <v>15.063999999999998</v>
      </c>
      <c r="L15" s="4">
        <v>15</v>
      </c>
      <c r="M15" s="4">
        <v>0</v>
      </c>
      <c r="N15" s="5">
        <v>0</v>
      </c>
      <c r="O15" s="5">
        <v>5</v>
      </c>
      <c r="P15" s="5">
        <v>0.6</v>
      </c>
      <c r="Q15" s="5">
        <v>882.45</v>
      </c>
      <c r="R15" s="3">
        <v>0</v>
      </c>
      <c r="S15" s="4">
        <v>0.39302112333519912</v>
      </c>
    </row>
    <row r="16" spans="1:19">
      <c r="A16" s="2" t="s">
        <v>232</v>
      </c>
      <c r="B16" s="2" t="s">
        <v>3</v>
      </c>
      <c r="C16" s="2">
        <v>1</v>
      </c>
      <c r="D16" s="3">
        <v>192</v>
      </c>
      <c r="E16" s="3">
        <v>768</v>
      </c>
      <c r="F16" s="3">
        <v>4</v>
      </c>
      <c r="G16" s="3">
        <v>12</v>
      </c>
      <c r="H16" s="3">
        <v>4.2</v>
      </c>
      <c r="I16" s="47">
        <v>10</v>
      </c>
      <c r="J16" s="5">
        <v>19.2</v>
      </c>
      <c r="K16" s="4">
        <v>5.38</v>
      </c>
      <c r="L16" s="4">
        <v>4</v>
      </c>
      <c r="M16" s="4">
        <v>0</v>
      </c>
      <c r="N16" s="5">
        <v>0</v>
      </c>
      <c r="O16" s="5">
        <v>0</v>
      </c>
      <c r="P16" s="5">
        <v>0.3</v>
      </c>
      <c r="Q16" s="5">
        <v>57.599999999999994</v>
      </c>
      <c r="R16" s="3">
        <v>0</v>
      </c>
      <c r="S16" s="4">
        <v>0.28909720176588205</v>
      </c>
    </row>
    <row r="17" spans="1:19">
      <c r="A17" s="2" t="s">
        <v>233</v>
      </c>
      <c r="B17" s="2" t="s">
        <v>3</v>
      </c>
      <c r="C17" s="2">
        <v>1</v>
      </c>
      <c r="D17" s="3">
        <v>99</v>
      </c>
      <c r="E17" s="3">
        <v>396</v>
      </c>
      <c r="F17" s="3">
        <v>4</v>
      </c>
      <c r="G17" s="3">
        <v>80</v>
      </c>
      <c r="H17" s="3">
        <v>28</v>
      </c>
      <c r="I17" s="47">
        <v>4</v>
      </c>
      <c r="J17" s="5">
        <v>24.75</v>
      </c>
      <c r="K17" s="4">
        <v>15.063999999999998</v>
      </c>
      <c r="L17" s="4">
        <v>15</v>
      </c>
      <c r="M17" s="4">
        <v>0</v>
      </c>
      <c r="N17" s="5">
        <v>0</v>
      </c>
      <c r="O17" s="5">
        <v>5</v>
      </c>
      <c r="P17" s="5">
        <v>0.6</v>
      </c>
      <c r="Q17" s="5">
        <v>183.15</v>
      </c>
      <c r="R17" s="3">
        <v>0</v>
      </c>
      <c r="S17" s="4">
        <v>0.49196356767226795</v>
      </c>
    </row>
    <row r="18" spans="1:19">
      <c r="A18" s="2" t="s">
        <v>234</v>
      </c>
      <c r="B18" s="2" t="s">
        <v>3</v>
      </c>
      <c r="C18" s="2">
        <v>1</v>
      </c>
      <c r="D18" s="3">
        <v>315</v>
      </c>
      <c r="E18" s="3">
        <v>1260</v>
      </c>
      <c r="F18" s="3">
        <v>4</v>
      </c>
      <c r="G18" s="3">
        <v>140</v>
      </c>
      <c r="H18" s="3">
        <v>49</v>
      </c>
      <c r="I18" s="47">
        <v>4</v>
      </c>
      <c r="J18" s="5">
        <v>78.75</v>
      </c>
      <c r="K18" s="4">
        <v>15.063999999999998</v>
      </c>
      <c r="L18" s="4">
        <v>8.07</v>
      </c>
      <c r="M18" s="4">
        <v>0</v>
      </c>
      <c r="N18" s="5">
        <v>0</v>
      </c>
      <c r="O18" s="5">
        <v>5</v>
      </c>
      <c r="P18" s="5">
        <v>0.6</v>
      </c>
      <c r="Q18" s="5">
        <v>582.75</v>
      </c>
      <c r="R18" s="3">
        <v>0</v>
      </c>
      <c r="S18" s="4">
        <v>0.39302112333519917</v>
      </c>
    </row>
    <row r="19" spans="1:19">
      <c r="A19" s="2" t="s">
        <v>235</v>
      </c>
      <c r="B19" s="2" t="s">
        <v>3</v>
      </c>
      <c r="C19" s="2">
        <v>1</v>
      </c>
      <c r="D19" s="3">
        <v>162</v>
      </c>
      <c r="E19" s="3">
        <v>648</v>
      </c>
      <c r="F19" s="3">
        <v>4</v>
      </c>
      <c r="G19" s="3">
        <v>72</v>
      </c>
      <c r="H19" s="3">
        <v>25.2</v>
      </c>
      <c r="I19" s="47">
        <v>3.33</v>
      </c>
      <c r="J19" s="5">
        <v>48.648648648648646</v>
      </c>
      <c r="K19" s="4">
        <v>15.063999999999998</v>
      </c>
      <c r="L19" s="4">
        <v>20</v>
      </c>
      <c r="M19" s="4">
        <v>0</v>
      </c>
      <c r="N19" s="5">
        <v>0</v>
      </c>
      <c r="O19" s="5">
        <v>5</v>
      </c>
      <c r="P19" s="5">
        <v>0.6</v>
      </c>
      <c r="Q19" s="5">
        <v>340.44324324324322</v>
      </c>
      <c r="R19" s="3">
        <v>0</v>
      </c>
      <c r="S19" s="4">
        <v>0.39302112333519912</v>
      </c>
    </row>
    <row r="20" spans="1:19">
      <c r="A20" s="2" t="s">
        <v>236</v>
      </c>
      <c r="B20" s="2" t="s">
        <v>3</v>
      </c>
      <c r="C20" s="2">
        <v>1</v>
      </c>
      <c r="D20" s="3">
        <v>546</v>
      </c>
      <c r="E20" s="3">
        <v>2184</v>
      </c>
      <c r="F20" s="3">
        <v>4</v>
      </c>
      <c r="G20" s="3">
        <v>36</v>
      </c>
      <c r="H20" s="3">
        <v>12.6</v>
      </c>
      <c r="I20" s="47">
        <v>0</v>
      </c>
      <c r="J20" s="5">
        <v>0</v>
      </c>
      <c r="K20" s="4">
        <v>5.38</v>
      </c>
      <c r="L20" s="4">
        <v>4</v>
      </c>
      <c r="M20" s="4">
        <v>0</v>
      </c>
      <c r="N20" s="5">
        <v>0</v>
      </c>
      <c r="O20" s="5">
        <v>2.5</v>
      </c>
      <c r="P20" s="5">
        <v>0.3</v>
      </c>
      <c r="Q20" s="5">
        <v>163.79999999999998</v>
      </c>
      <c r="R20" s="3">
        <v>0</v>
      </c>
      <c r="S20" s="4">
        <v>0.29003158267909268</v>
      </c>
    </row>
    <row r="21" spans="1:19">
      <c r="A21" s="2" t="s">
        <v>237</v>
      </c>
      <c r="B21" s="2" t="s">
        <v>3</v>
      </c>
      <c r="C21" s="2">
        <v>1</v>
      </c>
      <c r="D21" s="3">
        <v>171</v>
      </c>
      <c r="E21" s="3">
        <v>684</v>
      </c>
      <c r="F21" s="3">
        <v>4</v>
      </c>
      <c r="G21" s="3">
        <v>76</v>
      </c>
      <c r="H21" s="3">
        <v>26.6</v>
      </c>
      <c r="I21" s="47">
        <v>0</v>
      </c>
      <c r="J21" s="5">
        <v>0</v>
      </c>
      <c r="K21" s="4">
        <v>13.988</v>
      </c>
      <c r="L21" s="4">
        <v>4</v>
      </c>
      <c r="M21" s="4">
        <v>0</v>
      </c>
      <c r="N21" s="5">
        <v>0</v>
      </c>
      <c r="O21" s="5">
        <v>2.5</v>
      </c>
      <c r="P21" s="5">
        <v>0.3</v>
      </c>
      <c r="Q21" s="5">
        <v>51.3</v>
      </c>
      <c r="R21" s="3">
        <v>0</v>
      </c>
      <c r="S21" s="4">
        <v>0.39302112333519917</v>
      </c>
    </row>
    <row r="22" spans="1:19">
      <c r="A22" s="2" t="s">
        <v>238</v>
      </c>
      <c r="B22" s="2" t="s">
        <v>3</v>
      </c>
      <c r="C22" s="2">
        <v>1</v>
      </c>
      <c r="D22" s="3">
        <v>252</v>
      </c>
      <c r="E22" s="3">
        <v>1008</v>
      </c>
      <c r="F22" s="3">
        <v>4</v>
      </c>
      <c r="G22" s="3">
        <v>0</v>
      </c>
      <c r="H22" s="3">
        <v>0</v>
      </c>
      <c r="I22" s="47">
        <v>100</v>
      </c>
      <c r="J22" s="5">
        <v>2.52</v>
      </c>
      <c r="K22" s="4">
        <v>16.14</v>
      </c>
      <c r="L22" s="4">
        <v>10</v>
      </c>
      <c r="M22" s="4">
        <v>0</v>
      </c>
      <c r="N22" s="5">
        <v>0</v>
      </c>
      <c r="O22" s="5">
        <v>0</v>
      </c>
      <c r="P22" s="5">
        <v>0</v>
      </c>
      <c r="Q22" s="5">
        <v>0</v>
      </c>
      <c r="R22" s="3">
        <v>0</v>
      </c>
      <c r="S22" s="4">
        <v>0.27209146914544835</v>
      </c>
    </row>
    <row r="23" spans="1:19">
      <c r="A23" s="2" t="s">
        <v>239</v>
      </c>
      <c r="B23" s="2" t="s">
        <v>3</v>
      </c>
      <c r="C23" s="2">
        <v>1</v>
      </c>
      <c r="D23" s="3">
        <v>190</v>
      </c>
      <c r="E23" s="3">
        <v>760</v>
      </c>
      <c r="F23" s="3">
        <v>4</v>
      </c>
      <c r="G23" s="3">
        <v>40</v>
      </c>
      <c r="H23" s="3">
        <v>14</v>
      </c>
      <c r="I23" s="47">
        <v>100</v>
      </c>
      <c r="J23" s="5">
        <v>1.9</v>
      </c>
      <c r="K23" s="4">
        <v>9.6839999999999993</v>
      </c>
      <c r="L23" s="4">
        <v>4</v>
      </c>
      <c r="M23" s="4">
        <v>0</v>
      </c>
      <c r="N23" s="5">
        <v>213.95739130434782</v>
      </c>
      <c r="O23" s="5">
        <v>0</v>
      </c>
      <c r="P23" s="5">
        <v>0</v>
      </c>
      <c r="Q23" s="5">
        <v>0</v>
      </c>
      <c r="R23" s="3">
        <v>283.16820000000001</v>
      </c>
      <c r="S23" s="4">
        <v>0.32937393691954081</v>
      </c>
    </row>
    <row r="24" spans="1:19">
      <c r="A24" s="2" t="s">
        <v>240</v>
      </c>
      <c r="B24" s="2" t="s">
        <v>3</v>
      </c>
      <c r="C24" s="2">
        <v>1</v>
      </c>
      <c r="D24" s="3">
        <v>441</v>
      </c>
      <c r="E24" s="3">
        <v>1764</v>
      </c>
      <c r="F24" s="3">
        <v>4</v>
      </c>
      <c r="G24" s="3">
        <v>168</v>
      </c>
      <c r="H24" s="3">
        <v>58.8</v>
      </c>
      <c r="I24" s="47">
        <v>20</v>
      </c>
      <c r="J24" s="5">
        <v>22.05</v>
      </c>
      <c r="K24" s="4">
        <v>11.836</v>
      </c>
      <c r="L24" s="4">
        <v>10.8</v>
      </c>
      <c r="M24" s="4">
        <v>0</v>
      </c>
      <c r="N24" s="5">
        <v>0</v>
      </c>
      <c r="O24" s="5">
        <v>2.5</v>
      </c>
      <c r="P24" s="5">
        <v>0.3</v>
      </c>
      <c r="Q24" s="5">
        <v>187.42499999999998</v>
      </c>
      <c r="R24" s="3">
        <v>0</v>
      </c>
      <c r="S24" s="4">
        <v>0.37574545845094909</v>
      </c>
    </row>
    <row r="25" spans="1:19">
      <c r="A25" s="2" t="s">
        <v>241</v>
      </c>
      <c r="B25" s="2" t="s">
        <v>3</v>
      </c>
      <c r="C25" s="2">
        <v>1</v>
      </c>
      <c r="D25" s="3">
        <v>357</v>
      </c>
      <c r="E25" s="3">
        <v>1428</v>
      </c>
      <c r="F25" s="3">
        <v>4</v>
      </c>
      <c r="G25" s="3">
        <v>68</v>
      </c>
      <c r="H25" s="3">
        <v>37.18</v>
      </c>
      <c r="I25" s="47">
        <v>3.33</v>
      </c>
      <c r="J25" s="5">
        <v>107.2072072072072</v>
      </c>
      <c r="K25" s="4">
        <v>15.063999999999998</v>
      </c>
      <c r="L25" s="4">
        <v>5</v>
      </c>
      <c r="M25" s="4">
        <v>0</v>
      </c>
      <c r="N25" s="5">
        <v>0</v>
      </c>
      <c r="O25" s="5">
        <v>0</v>
      </c>
      <c r="P25" s="5">
        <v>0</v>
      </c>
      <c r="Q25" s="5">
        <v>0</v>
      </c>
      <c r="R25" s="3">
        <v>0</v>
      </c>
      <c r="S25" s="4">
        <v>0.32391846379819866</v>
      </c>
    </row>
    <row r="26" spans="1:19">
      <c r="A26" s="2" t="s">
        <v>242</v>
      </c>
      <c r="B26" s="2" t="s">
        <v>3</v>
      </c>
      <c r="C26" s="2">
        <v>1</v>
      </c>
      <c r="D26" s="3">
        <v>168</v>
      </c>
      <c r="E26" s="3">
        <v>672</v>
      </c>
      <c r="F26" s="3">
        <v>4</v>
      </c>
      <c r="G26" s="3">
        <v>32</v>
      </c>
      <c r="H26" s="3">
        <v>11.2</v>
      </c>
      <c r="I26" s="47">
        <v>6.67</v>
      </c>
      <c r="J26" s="5">
        <v>25.187406296851574</v>
      </c>
      <c r="K26" s="4">
        <v>12.911999999999999</v>
      </c>
      <c r="L26" s="4">
        <v>190.452</v>
      </c>
      <c r="M26" s="4">
        <v>1431.08</v>
      </c>
      <c r="N26" s="5">
        <v>378.54</v>
      </c>
      <c r="O26" s="5">
        <v>0</v>
      </c>
      <c r="P26" s="5">
        <v>0</v>
      </c>
      <c r="Q26" s="5">
        <v>0</v>
      </c>
      <c r="R26" s="3">
        <v>2359.7350000000001</v>
      </c>
      <c r="S26" s="4">
        <v>0.32391846379819866</v>
      </c>
    </row>
    <row r="27" spans="1:19">
      <c r="A27" s="2" t="s">
        <v>243</v>
      </c>
      <c r="B27" s="2" t="s">
        <v>3</v>
      </c>
      <c r="C27" s="2">
        <v>1</v>
      </c>
      <c r="D27" s="3">
        <v>315</v>
      </c>
      <c r="E27" s="3">
        <v>1260</v>
      </c>
      <c r="F27" s="3">
        <v>4</v>
      </c>
      <c r="G27" s="3">
        <v>144</v>
      </c>
      <c r="H27" s="3">
        <v>50.4</v>
      </c>
      <c r="I27" s="47">
        <v>1.3935469485966983</v>
      </c>
      <c r="J27" s="5">
        <v>226.0419</v>
      </c>
      <c r="K27" s="4">
        <v>15.063999999999998</v>
      </c>
      <c r="L27" s="4">
        <v>25.393599999999999</v>
      </c>
      <c r="M27" s="4">
        <v>0</v>
      </c>
      <c r="N27" s="5">
        <v>0</v>
      </c>
      <c r="O27" s="5">
        <v>3.8</v>
      </c>
      <c r="P27" s="5">
        <v>0.9</v>
      </c>
      <c r="Q27" s="5">
        <v>1142.45922</v>
      </c>
      <c r="R27" s="3">
        <v>0</v>
      </c>
      <c r="S27" s="4">
        <v>0.39647625631204919</v>
      </c>
    </row>
    <row r="28" spans="1:19">
      <c r="A28" s="2" t="s">
        <v>244</v>
      </c>
      <c r="B28" s="2" t="s">
        <v>3</v>
      </c>
      <c r="C28" s="2">
        <v>1</v>
      </c>
      <c r="D28" s="3">
        <v>399</v>
      </c>
      <c r="E28" s="3">
        <v>1596</v>
      </c>
      <c r="F28" s="3">
        <v>4</v>
      </c>
      <c r="G28" s="3">
        <v>160</v>
      </c>
      <c r="H28" s="3">
        <v>56</v>
      </c>
      <c r="I28" s="47">
        <v>4.3499999999999996</v>
      </c>
      <c r="J28" s="5">
        <v>91.724137931034491</v>
      </c>
      <c r="K28" s="4">
        <v>13.988</v>
      </c>
      <c r="L28" s="4">
        <v>15</v>
      </c>
      <c r="M28" s="4">
        <v>0</v>
      </c>
      <c r="N28" s="5">
        <v>0</v>
      </c>
      <c r="O28" s="5">
        <v>5</v>
      </c>
      <c r="P28" s="5">
        <v>0.6</v>
      </c>
      <c r="Q28" s="5">
        <v>698.02068965517242</v>
      </c>
      <c r="R28" s="3">
        <v>0</v>
      </c>
      <c r="S28" s="4">
        <v>0.38120093157229118</v>
      </c>
    </row>
    <row r="29" spans="1:19">
      <c r="A29" s="32" t="s">
        <v>189</v>
      </c>
      <c r="B29" s="33"/>
      <c r="C29" s="33"/>
      <c r="D29" s="42">
        <f>SUMIF($B4:$B28,"yes",D4:D28)</f>
        <v>6871</v>
      </c>
      <c r="E29" s="42">
        <f>SUMIF($B4:$B28,"yes",E4:E28)</f>
        <v>27484</v>
      </c>
      <c r="F29" s="42"/>
      <c r="G29" s="42">
        <f>SUMIF($B4:$B28,"yes",G4:G28)</f>
        <v>2512</v>
      </c>
      <c r="H29" s="42">
        <f>SUMIF($B4:$B28,"yes",H4:H28)</f>
        <v>892.58</v>
      </c>
      <c r="I29" s="42"/>
      <c r="J29" s="42">
        <f>SUMIF($B4:$B28,"yes",J4:J28)</f>
        <v>1406.3793000837418</v>
      </c>
      <c r="K29" s="4"/>
      <c r="L29" s="4"/>
      <c r="M29" s="4"/>
      <c r="N29" s="5"/>
      <c r="O29" s="4"/>
      <c r="P29" s="4"/>
      <c r="Q29" s="4"/>
      <c r="R29" s="4"/>
      <c r="S29" s="4"/>
    </row>
    <row r="30" spans="1:19">
      <c r="D30" s="54"/>
      <c r="G30" s="54"/>
    </row>
    <row r="31" spans="1:19">
      <c r="A31" s="32" t="s">
        <v>151</v>
      </c>
      <c r="I31" s="1">
        <v>1</v>
      </c>
      <c r="K31" s="1">
        <v>2</v>
      </c>
      <c r="L31" s="1" t="s">
        <v>339</v>
      </c>
      <c r="M31" s="1" t="s">
        <v>339</v>
      </c>
      <c r="N31" s="1" t="s">
        <v>339</v>
      </c>
      <c r="O31" s="1">
        <v>3</v>
      </c>
      <c r="P31" s="1">
        <v>3</v>
      </c>
      <c r="Q31" s="1">
        <v>3</v>
      </c>
      <c r="R31" s="1">
        <v>4</v>
      </c>
      <c r="S31" s="1">
        <v>4</v>
      </c>
    </row>
    <row r="33" spans="1:1">
      <c r="A33" s="32" t="s">
        <v>155</v>
      </c>
    </row>
    <row r="34" spans="1:1">
      <c r="A34" s="13" t="s">
        <v>253</v>
      </c>
    </row>
    <row r="35" spans="1:1">
      <c r="A35" s="13" t="s">
        <v>188</v>
      </c>
    </row>
    <row r="36" spans="1:1">
      <c r="A36" s="13" t="s">
        <v>251</v>
      </c>
    </row>
    <row r="37" spans="1:1">
      <c r="A37" s="13" t="s">
        <v>252</v>
      </c>
    </row>
    <row r="38" spans="1:1">
      <c r="A38" s="13" t="s">
        <v>340</v>
      </c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0" t="s">
        <v>245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78"/>
  <sheetViews>
    <sheetView workbookViewId="0">
      <pane ySplit="1" topLeftCell="A69" activePane="bottomLeft" state="frozen"/>
      <selection pane="bottomLeft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74</v>
      </c>
      <c r="B1" s="34" t="s">
        <v>119</v>
      </c>
      <c r="C1" s="34" t="s">
        <v>120</v>
      </c>
      <c r="D1" s="34" t="s">
        <v>121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156</v>
      </c>
      <c r="AD1" s="35" t="s">
        <v>157</v>
      </c>
      <c r="AE1" s="35" t="s">
        <v>158</v>
      </c>
    </row>
    <row r="2" spans="1:31" ht="12.75">
      <c r="A2" s="44" t="s">
        <v>95</v>
      </c>
      <c r="B2" s="44" t="s">
        <v>122</v>
      </c>
      <c r="C2" s="44" t="s">
        <v>184</v>
      </c>
      <c r="D2" s="44" t="s">
        <v>140</v>
      </c>
      <c r="E2" s="56">
        <v>0.17730000000000001</v>
      </c>
      <c r="F2" s="56">
        <v>0.17730000000000001</v>
      </c>
      <c r="G2" s="56">
        <v>0.17730000000000001</v>
      </c>
      <c r="H2" s="56">
        <v>0.17730000000000001</v>
      </c>
      <c r="I2" s="56">
        <v>0.17730000000000001</v>
      </c>
      <c r="J2" s="56">
        <v>0.17730000000000001</v>
      </c>
      <c r="K2" s="56">
        <v>0.17730000000000001</v>
      </c>
      <c r="L2" s="56">
        <v>0.9</v>
      </c>
      <c r="M2" s="56">
        <v>0.9</v>
      </c>
      <c r="N2" s="56">
        <v>0.9</v>
      </c>
      <c r="O2" s="56">
        <v>0.9</v>
      </c>
      <c r="P2" s="56">
        <v>0.9</v>
      </c>
      <c r="Q2" s="56">
        <v>0.9</v>
      </c>
      <c r="R2" s="56">
        <v>0.9</v>
      </c>
      <c r="S2" s="56">
        <v>0.9</v>
      </c>
      <c r="T2" s="56">
        <v>0.9</v>
      </c>
      <c r="U2" s="56">
        <v>0.9</v>
      </c>
      <c r="V2" s="56">
        <v>0.9</v>
      </c>
      <c r="W2" s="56">
        <v>0.9</v>
      </c>
      <c r="X2" s="56">
        <v>0.9</v>
      </c>
      <c r="Y2" s="56">
        <v>0.9</v>
      </c>
      <c r="Z2" s="56">
        <v>0.17730000000000001</v>
      </c>
      <c r="AA2" s="56">
        <v>0.17730000000000001</v>
      </c>
      <c r="AB2" s="56">
        <v>0.17730000000000001</v>
      </c>
      <c r="AC2" s="44">
        <v>14.37</v>
      </c>
      <c r="AD2" s="44">
        <v>80.38</v>
      </c>
      <c r="AE2" s="44">
        <v>3909.96</v>
      </c>
    </row>
    <row r="3" spans="1:31" ht="12.75">
      <c r="A3" s="44"/>
      <c r="B3" s="44"/>
      <c r="C3" s="44"/>
      <c r="D3" s="44" t="s">
        <v>179</v>
      </c>
      <c r="E3" s="56">
        <v>0.17730000000000001</v>
      </c>
      <c r="F3" s="56">
        <v>0.17730000000000001</v>
      </c>
      <c r="G3" s="56">
        <v>0.17730000000000001</v>
      </c>
      <c r="H3" s="56">
        <v>0.17730000000000001</v>
      </c>
      <c r="I3" s="56">
        <v>0.17730000000000001</v>
      </c>
      <c r="J3" s="56">
        <v>0.17730000000000001</v>
      </c>
      <c r="K3" s="56">
        <v>0.17730000000000001</v>
      </c>
      <c r="L3" s="56">
        <v>0.17730000000000001</v>
      </c>
      <c r="M3" s="56">
        <v>0.17730000000000001</v>
      </c>
      <c r="N3" s="56">
        <v>0.17730000000000001</v>
      </c>
      <c r="O3" s="56">
        <v>0.17730000000000001</v>
      </c>
      <c r="P3" s="56">
        <v>0.17730000000000001</v>
      </c>
      <c r="Q3" s="56">
        <v>0.17730000000000001</v>
      </c>
      <c r="R3" s="56">
        <v>0.17730000000000001</v>
      </c>
      <c r="S3" s="56">
        <v>0.17730000000000001</v>
      </c>
      <c r="T3" s="56">
        <v>0.17730000000000001</v>
      </c>
      <c r="U3" s="56">
        <v>0.17730000000000001</v>
      </c>
      <c r="V3" s="56">
        <v>0.17730000000000001</v>
      </c>
      <c r="W3" s="56">
        <v>0.17730000000000001</v>
      </c>
      <c r="X3" s="56">
        <v>0.17730000000000001</v>
      </c>
      <c r="Y3" s="56">
        <v>0.17730000000000001</v>
      </c>
      <c r="Z3" s="56">
        <v>0.17730000000000001</v>
      </c>
      <c r="AA3" s="56">
        <v>0.17730000000000001</v>
      </c>
      <c r="AB3" s="56">
        <v>0.17730000000000001</v>
      </c>
      <c r="AC3" s="44">
        <v>4.26</v>
      </c>
      <c r="AD3" s="44"/>
      <c r="AE3" s="44"/>
    </row>
    <row r="4" spans="1:31" ht="12.75">
      <c r="A4" s="44"/>
      <c r="B4" s="44"/>
      <c r="C4" s="44" t="s">
        <v>185</v>
      </c>
      <c r="D4" s="44" t="s">
        <v>140</v>
      </c>
      <c r="E4" s="56">
        <v>0.17730000000000001</v>
      </c>
      <c r="F4" s="56">
        <v>0.17730000000000001</v>
      </c>
      <c r="G4" s="56">
        <v>0.17730000000000001</v>
      </c>
      <c r="H4" s="56">
        <v>0.17730000000000001</v>
      </c>
      <c r="I4" s="56">
        <v>0.17730000000000001</v>
      </c>
      <c r="J4" s="56">
        <v>0.17730000000000001</v>
      </c>
      <c r="K4" s="56">
        <v>0.17730000000000001</v>
      </c>
      <c r="L4" s="56">
        <v>0.17730000000000001</v>
      </c>
      <c r="M4" s="56">
        <v>0.5</v>
      </c>
      <c r="N4" s="56">
        <v>0.5</v>
      </c>
      <c r="O4" s="56">
        <v>0.5</v>
      </c>
      <c r="P4" s="56">
        <v>0.5</v>
      </c>
      <c r="Q4" s="56">
        <v>0.5</v>
      </c>
      <c r="R4" s="56">
        <v>0.5</v>
      </c>
      <c r="S4" s="56">
        <v>0.5</v>
      </c>
      <c r="T4" s="56">
        <v>0.5</v>
      </c>
      <c r="U4" s="56">
        <v>0.5</v>
      </c>
      <c r="V4" s="56">
        <v>0.5</v>
      </c>
      <c r="W4" s="56">
        <v>0.5</v>
      </c>
      <c r="X4" s="56">
        <v>0.5</v>
      </c>
      <c r="Y4" s="56">
        <v>0.17730000000000001</v>
      </c>
      <c r="Z4" s="56">
        <v>0.17730000000000001</v>
      </c>
      <c r="AA4" s="56">
        <v>0.17730000000000001</v>
      </c>
      <c r="AB4" s="56">
        <v>0.17730000000000001</v>
      </c>
      <c r="AC4" s="44">
        <v>8.1300000000000008</v>
      </c>
      <c r="AD4" s="44">
        <v>49.15</v>
      </c>
      <c r="AE4" s="44"/>
    </row>
    <row r="5" spans="1:31" ht="12.75">
      <c r="A5" s="44"/>
      <c r="B5" s="44"/>
      <c r="C5" s="44"/>
      <c r="D5" s="44" t="s">
        <v>179</v>
      </c>
      <c r="E5" s="56">
        <v>0.17730000000000001</v>
      </c>
      <c r="F5" s="56">
        <v>0.17730000000000001</v>
      </c>
      <c r="G5" s="56">
        <v>0.17730000000000001</v>
      </c>
      <c r="H5" s="56">
        <v>0.17730000000000001</v>
      </c>
      <c r="I5" s="56">
        <v>0.17730000000000001</v>
      </c>
      <c r="J5" s="56">
        <v>0.17730000000000001</v>
      </c>
      <c r="K5" s="56">
        <v>0.17730000000000001</v>
      </c>
      <c r="L5" s="56">
        <v>0.17730000000000001</v>
      </c>
      <c r="M5" s="56">
        <v>0.17730000000000001</v>
      </c>
      <c r="N5" s="56">
        <v>0.17730000000000001</v>
      </c>
      <c r="O5" s="56">
        <v>0.17730000000000001</v>
      </c>
      <c r="P5" s="56">
        <v>0.17730000000000001</v>
      </c>
      <c r="Q5" s="56">
        <v>0.17730000000000001</v>
      </c>
      <c r="R5" s="56">
        <v>0.17730000000000001</v>
      </c>
      <c r="S5" s="56">
        <v>0.17730000000000001</v>
      </c>
      <c r="T5" s="56">
        <v>0.17730000000000001</v>
      </c>
      <c r="U5" s="56">
        <v>0.17730000000000001</v>
      </c>
      <c r="V5" s="56">
        <v>0.17730000000000001</v>
      </c>
      <c r="W5" s="56">
        <v>0.17730000000000001</v>
      </c>
      <c r="X5" s="56">
        <v>0.17730000000000001</v>
      </c>
      <c r="Y5" s="56">
        <v>0.17730000000000001</v>
      </c>
      <c r="Z5" s="56">
        <v>0.17730000000000001</v>
      </c>
      <c r="AA5" s="56">
        <v>0.17730000000000001</v>
      </c>
      <c r="AB5" s="56">
        <v>0.17730000000000001</v>
      </c>
      <c r="AC5" s="44">
        <v>4.26</v>
      </c>
      <c r="AD5" s="44"/>
      <c r="AE5" s="44"/>
    </row>
    <row r="6" spans="1:31" ht="12.75">
      <c r="A6" s="44"/>
      <c r="B6" s="44"/>
      <c r="C6" s="44" t="s">
        <v>123</v>
      </c>
      <c r="D6" s="44" t="s">
        <v>140</v>
      </c>
      <c r="E6" s="56">
        <v>0.17730000000000001</v>
      </c>
      <c r="F6" s="56">
        <v>0.17730000000000001</v>
      </c>
      <c r="G6" s="56">
        <v>0.17730000000000001</v>
      </c>
      <c r="H6" s="56">
        <v>0.17730000000000001</v>
      </c>
      <c r="I6" s="56">
        <v>0.17730000000000001</v>
      </c>
      <c r="J6" s="56">
        <v>0.17730000000000001</v>
      </c>
      <c r="K6" s="56">
        <v>0.17730000000000001</v>
      </c>
      <c r="L6" s="56">
        <v>0.9</v>
      </c>
      <c r="M6" s="56">
        <v>0.9</v>
      </c>
      <c r="N6" s="56">
        <v>0.9</v>
      </c>
      <c r="O6" s="56">
        <v>0.9</v>
      </c>
      <c r="P6" s="56">
        <v>0.9</v>
      </c>
      <c r="Q6" s="56">
        <v>0.9</v>
      </c>
      <c r="R6" s="56">
        <v>0.9</v>
      </c>
      <c r="S6" s="56">
        <v>0.9</v>
      </c>
      <c r="T6" s="56">
        <v>0.9</v>
      </c>
      <c r="U6" s="56">
        <v>0.9</v>
      </c>
      <c r="V6" s="56">
        <v>0.9</v>
      </c>
      <c r="W6" s="56">
        <v>0.9</v>
      </c>
      <c r="X6" s="56">
        <v>0.9</v>
      </c>
      <c r="Y6" s="56">
        <v>0.9</v>
      </c>
      <c r="Z6" s="56">
        <v>0.17730000000000001</v>
      </c>
      <c r="AA6" s="56">
        <v>0.17730000000000001</v>
      </c>
      <c r="AB6" s="56">
        <v>0.17730000000000001</v>
      </c>
      <c r="AC6" s="44">
        <v>14.37</v>
      </c>
      <c r="AD6" s="44">
        <v>80.38</v>
      </c>
      <c r="AE6" s="44"/>
    </row>
    <row r="7" spans="1:31" ht="12.75">
      <c r="A7" s="44"/>
      <c r="B7" s="44"/>
      <c r="C7" s="44"/>
      <c r="D7" s="44" t="s">
        <v>179</v>
      </c>
      <c r="E7" s="56">
        <v>0.17730000000000001</v>
      </c>
      <c r="F7" s="56">
        <v>0.17730000000000001</v>
      </c>
      <c r="G7" s="56">
        <v>0.17730000000000001</v>
      </c>
      <c r="H7" s="56">
        <v>0.17730000000000001</v>
      </c>
      <c r="I7" s="56">
        <v>0.17730000000000001</v>
      </c>
      <c r="J7" s="56">
        <v>0.17730000000000001</v>
      </c>
      <c r="K7" s="56">
        <v>0.17730000000000001</v>
      </c>
      <c r="L7" s="56">
        <v>0.17730000000000001</v>
      </c>
      <c r="M7" s="56">
        <v>0.17730000000000001</v>
      </c>
      <c r="N7" s="56">
        <v>0.17730000000000001</v>
      </c>
      <c r="O7" s="56">
        <v>0.17730000000000001</v>
      </c>
      <c r="P7" s="56">
        <v>0.17730000000000001</v>
      </c>
      <c r="Q7" s="56">
        <v>0.17730000000000001</v>
      </c>
      <c r="R7" s="56">
        <v>0.17730000000000001</v>
      </c>
      <c r="S7" s="56">
        <v>0.17730000000000001</v>
      </c>
      <c r="T7" s="56">
        <v>0.17730000000000001</v>
      </c>
      <c r="U7" s="56">
        <v>0.17730000000000001</v>
      </c>
      <c r="V7" s="56">
        <v>0.17730000000000001</v>
      </c>
      <c r="W7" s="56">
        <v>0.17730000000000001</v>
      </c>
      <c r="X7" s="56">
        <v>0.17730000000000001</v>
      </c>
      <c r="Y7" s="56">
        <v>0.17730000000000001</v>
      </c>
      <c r="Z7" s="56">
        <v>0.17730000000000001</v>
      </c>
      <c r="AA7" s="56">
        <v>0.17730000000000001</v>
      </c>
      <c r="AB7" s="56">
        <v>0.17730000000000001</v>
      </c>
      <c r="AC7" s="44">
        <v>4.26</v>
      </c>
      <c r="AD7" s="44"/>
      <c r="AE7" s="44"/>
    </row>
    <row r="8" spans="1:31" ht="12.75">
      <c r="A8" s="44" t="s">
        <v>97</v>
      </c>
      <c r="B8" s="44" t="s">
        <v>122</v>
      </c>
      <c r="C8" s="44" t="s">
        <v>184</v>
      </c>
      <c r="D8" s="44" t="s">
        <v>140</v>
      </c>
      <c r="E8" s="56">
        <v>0.35</v>
      </c>
      <c r="F8" s="56">
        <v>0.35</v>
      </c>
      <c r="G8" s="56">
        <v>0.35</v>
      </c>
      <c r="H8" s="56">
        <v>0.35</v>
      </c>
      <c r="I8" s="56">
        <v>0.35</v>
      </c>
      <c r="J8" s="56">
        <v>0.35</v>
      </c>
      <c r="K8" s="56">
        <v>0.35</v>
      </c>
      <c r="L8" s="56">
        <v>0.35</v>
      </c>
      <c r="M8" s="56">
        <v>0.95</v>
      </c>
      <c r="N8" s="56">
        <v>0.95</v>
      </c>
      <c r="O8" s="56">
        <v>0.95</v>
      </c>
      <c r="P8" s="56">
        <v>0.95</v>
      </c>
      <c r="Q8" s="56">
        <v>0.95</v>
      </c>
      <c r="R8" s="56">
        <v>0.95</v>
      </c>
      <c r="S8" s="56">
        <v>0.95</v>
      </c>
      <c r="T8" s="56">
        <v>0.95</v>
      </c>
      <c r="U8" s="56">
        <v>0.95</v>
      </c>
      <c r="V8" s="56">
        <v>0.35</v>
      </c>
      <c r="W8" s="56">
        <v>0.35</v>
      </c>
      <c r="X8" s="56">
        <v>0.35</v>
      </c>
      <c r="Y8" s="56">
        <v>0.35</v>
      </c>
      <c r="Z8" s="56">
        <v>0.35</v>
      </c>
      <c r="AA8" s="56">
        <v>0.35</v>
      </c>
      <c r="AB8" s="56">
        <v>0.35</v>
      </c>
      <c r="AC8" s="44">
        <v>13.8</v>
      </c>
      <c r="AD8" s="44">
        <v>85.8</v>
      </c>
      <c r="AE8" s="44">
        <v>4180.91</v>
      </c>
    </row>
    <row r="9" spans="1:31" ht="12.75">
      <c r="A9" s="44"/>
      <c r="B9" s="44"/>
      <c r="C9" s="44"/>
      <c r="D9" s="44" t="s">
        <v>179</v>
      </c>
      <c r="E9" s="56">
        <v>0.35</v>
      </c>
      <c r="F9" s="56">
        <v>0.35</v>
      </c>
      <c r="G9" s="56">
        <v>0.35</v>
      </c>
      <c r="H9" s="56">
        <v>0.35</v>
      </c>
      <c r="I9" s="56">
        <v>0.35</v>
      </c>
      <c r="J9" s="56">
        <v>0.35</v>
      </c>
      <c r="K9" s="56">
        <v>0.35</v>
      </c>
      <c r="L9" s="56">
        <v>0.35</v>
      </c>
      <c r="M9" s="56">
        <v>0.35</v>
      </c>
      <c r="N9" s="56">
        <v>0.35</v>
      </c>
      <c r="O9" s="56">
        <v>0.35</v>
      </c>
      <c r="P9" s="56">
        <v>0.35</v>
      </c>
      <c r="Q9" s="56">
        <v>0.35</v>
      </c>
      <c r="R9" s="56">
        <v>0.35</v>
      </c>
      <c r="S9" s="56">
        <v>0.35</v>
      </c>
      <c r="T9" s="56">
        <v>0.35</v>
      </c>
      <c r="U9" s="56">
        <v>0.35</v>
      </c>
      <c r="V9" s="56">
        <v>0.35</v>
      </c>
      <c r="W9" s="56">
        <v>0.35</v>
      </c>
      <c r="X9" s="56">
        <v>0.35</v>
      </c>
      <c r="Y9" s="56">
        <v>0.35</v>
      </c>
      <c r="Z9" s="56">
        <v>0.35</v>
      </c>
      <c r="AA9" s="56">
        <v>0.35</v>
      </c>
      <c r="AB9" s="56">
        <v>0.35</v>
      </c>
      <c r="AC9" s="44">
        <v>8.4</v>
      </c>
      <c r="AD9" s="44"/>
      <c r="AE9" s="44"/>
    </row>
    <row r="10" spans="1:31" ht="12.75">
      <c r="A10" s="44"/>
      <c r="B10" s="44"/>
      <c r="C10" s="44" t="s">
        <v>185</v>
      </c>
      <c r="D10" s="44" t="s">
        <v>140</v>
      </c>
      <c r="E10" s="56">
        <v>0.25</v>
      </c>
      <c r="F10" s="56">
        <v>0.25</v>
      </c>
      <c r="G10" s="56">
        <v>0.25</v>
      </c>
      <c r="H10" s="56">
        <v>0.25</v>
      </c>
      <c r="I10" s="56">
        <v>0.25</v>
      </c>
      <c r="J10" s="56">
        <v>0.25</v>
      </c>
      <c r="K10" s="56">
        <v>0.25</v>
      </c>
      <c r="L10" s="56">
        <v>0.25</v>
      </c>
      <c r="M10" s="56">
        <v>0.5</v>
      </c>
      <c r="N10" s="56">
        <v>0.5</v>
      </c>
      <c r="O10" s="56">
        <v>0.5</v>
      </c>
      <c r="P10" s="56">
        <v>0.5</v>
      </c>
      <c r="Q10" s="56">
        <v>0.5</v>
      </c>
      <c r="R10" s="56">
        <v>0.5</v>
      </c>
      <c r="S10" s="56">
        <v>0.5</v>
      </c>
      <c r="T10" s="56">
        <v>0.5</v>
      </c>
      <c r="U10" s="56">
        <v>0.5</v>
      </c>
      <c r="V10" s="56">
        <v>0.25</v>
      </c>
      <c r="W10" s="56">
        <v>0.25</v>
      </c>
      <c r="X10" s="56">
        <v>0.25</v>
      </c>
      <c r="Y10" s="56">
        <v>0.25</v>
      </c>
      <c r="Z10" s="56">
        <v>0.25</v>
      </c>
      <c r="AA10" s="56">
        <v>0.25</v>
      </c>
      <c r="AB10" s="56">
        <v>0.25</v>
      </c>
      <c r="AC10" s="44">
        <v>8.25</v>
      </c>
      <c r="AD10" s="44">
        <v>53.25</v>
      </c>
      <c r="AE10" s="44"/>
    </row>
    <row r="11" spans="1:31" ht="12.75">
      <c r="A11" s="44"/>
      <c r="B11" s="44"/>
      <c r="C11" s="44"/>
      <c r="D11" s="44" t="s">
        <v>179</v>
      </c>
      <c r="E11" s="56">
        <v>0.25</v>
      </c>
      <c r="F11" s="56">
        <v>0.25</v>
      </c>
      <c r="G11" s="56">
        <v>0.25</v>
      </c>
      <c r="H11" s="56">
        <v>0.25</v>
      </c>
      <c r="I11" s="56">
        <v>0.25</v>
      </c>
      <c r="J11" s="56">
        <v>0.25</v>
      </c>
      <c r="K11" s="56">
        <v>0.25</v>
      </c>
      <c r="L11" s="56">
        <v>0.25</v>
      </c>
      <c r="M11" s="56">
        <v>0.25</v>
      </c>
      <c r="N11" s="56">
        <v>0.25</v>
      </c>
      <c r="O11" s="56">
        <v>0.25</v>
      </c>
      <c r="P11" s="56">
        <v>0.25</v>
      </c>
      <c r="Q11" s="56">
        <v>0.25</v>
      </c>
      <c r="R11" s="56">
        <v>0.25</v>
      </c>
      <c r="S11" s="56">
        <v>0.25</v>
      </c>
      <c r="T11" s="56">
        <v>0.25</v>
      </c>
      <c r="U11" s="56">
        <v>0.25</v>
      </c>
      <c r="V11" s="56">
        <v>0.25</v>
      </c>
      <c r="W11" s="56">
        <v>0.25</v>
      </c>
      <c r="X11" s="56">
        <v>0.25</v>
      </c>
      <c r="Y11" s="56">
        <v>0.25</v>
      </c>
      <c r="Z11" s="56">
        <v>0.25</v>
      </c>
      <c r="AA11" s="56">
        <v>0.25</v>
      </c>
      <c r="AB11" s="56">
        <v>0.25</v>
      </c>
      <c r="AC11" s="44">
        <v>6</v>
      </c>
      <c r="AD11" s="44"/>
      <c r="AE11" s="44"/>
    </row>
    <row r="12" spans="1:31" ht="12.75">
      <c r="A12" s="44"/>
      <c r="B12" s="44"/>
      <c r="C12" s="44" t="s">
        <v>123</v>
      </c>
      <c r="D12" s="44" t="s">
        <v>140</v>
      </c>
      <c r="E12" s="56">
        <v>0.35</v>
      </c>
      <c r="F12" s="56">
        <v>0.35</v>
      </c>
      <c r="G12" s="56">
        <v>0.35</v>
      </c>
      <c r="H12" s="56">
        <v>0.35</v>
      </c>
      <c r="I12" s="56">
        <v>0.35</v>
      </c>
      <c r="J12" s="56">
        <v>0.35</v>
      </c>
      <c r="K12" s="56">
        <v>0.35</v>
      </c>
      <c r="L12" s="56">
        <v>0.35</v>
      </c>
      <c r="M12" s="56">
        <v>0.95</v>
      </c>
      <c r="N12" s="56">
        <v>0.95</v>
      </c>
      <c r="O12" s="56">
        <v>0.95</v>
      </c>
      <c r="P12" s="56">
        <v>0.95</v>
      </c>
      <c r="Q12" s="56">
        <v>0.95</v>
      </c>
      <c r="R12" s="56">
        <v>0.95</v>
      </c>
      <c r="S12" s="56">
        <v>0.95</v>
      </c>
      <c r="T12" s="56">
        <v>0.95</v>
      </c>
      <c r="U12" s="56">
        <v>0.95</v>
      </c>
      <c r="V12" s="56">
        <v>0.35</v>
      </c>
      <c r="W12" s="56">
        <v>0.35</v>
      </c>
      <c r="X12" s="56">
        <v>0.35</v>
      </c>
      <c r="Y12" s="56">
        <v>0.35</v>
      </c>
      <c r="Z12" s="56">
        <v>0.35</v>
      </c>
      <c r="AA12" s="56">
        <v>0.35</v>
      </c>
      <c r="AB12" s="56">
        <v>0.35</v>
      </c>
      <c r="AC12" s="44">
        <v>13.8</v>
      </c>
      <c r="AD12" s="44">
        <v>85.8</v>
      </c>
      <c r="AE12" s="44"/>
    </row>
    <row r="13" spans="1:31" ht="12.75">
      <c r="A13" s="44"/>
      <c r="B13" s="44"/>
      <c r="C13" s="44"/>
      <c r="D13" s="44" t="s">
        <v>179</v>
      </c>
      <c r="E13" s="56">
        <v>0.35</v>
      </c>
      <c r="F13" s="56">
        <v>0.35</v>
      </c>
      <c r="G13" s="56">
        <v>0.35</v>
      </c>
      <c r="H13" s="56">
        <v>0.35</v>
      </c>
      <c r="I13" s="56">
        <v>0.35</v>
      </c>
      <c r="J13" s="56">
        <v>0.35</v>
      </c>
      <c r="K13" s="56">
        <v>0.35</v>
      </c>
      <c r="L13" s="56">
        <v>0.35</v>
      </c>
      <c r="M13" s="56">
        <v>0.35</v>
      </c>
      <c r="N13" s="56">
        <v>0.35</v>
      </c>
      <c r="O13" s="56">
        <v>0.35</v>
      </c>
      <c r="P13" s="56">
        <v>0.35</v>
      </c>
      <c r="Q13" s="56">
        <v>0.35</v>
      </c>
      <c r="R13" s="56">
        <v>0.35</v>
      </c>
      <c r="S13" s="56">
        <v>0.35</v>
      </c>
      <c r="T13" s="56">
        <v>0.35</v>
      </c>
      <c r="U13" s="56">
        <v>0.35</v>
      </c>
      <c r="V13" s="56">
        <v>0.35</v>
      </c>
      <c r="W13" s="56">
        <v>0.35</v>
      </c>
      <c r="X13" s="56">
        <v>0.35</v>
      </c>
      <c r="Y13" s="56">
        <v>0.35</v>
      </c>
      <c r="Z13" s="56">
        <v>0.35</v>
      </c>
      <c r="AA13" s="56">
        <v>0.35</v>
      </c>
      <c r="AB13" s="56">
        <v>0.35</v>
      </c>
      <c r="AC13" s="44">
        <v>8.4</v>
      </c>
      <c r="AD13" s="44"/>
      <c r="AE13" s="44"/>
    </row>
    <row r="14" spans="1:31" ht="12.75">
      <c r="A14" s="44" t="s">
        <v>341</v>
      </c>
      <c r="B14" s="44" t="s">
        <v>122</v>
      </c>
      <c r="C14" s="44" t="s">
        <v>184</v>
      </c>
      <c r="D14" s="44" t="s">
        <v>140</v>
      </c>
      <c r="E14" s="56">
        <v>0.1</v>
      </c>
      <c r="F14" s="56">
        <v>0.1</v>
      </c>
      <c r="G14" s="56">
        <v>0.1</v>
      </c>
      <c r="H14" s="56">
        <v>0.1</v>
      </c>
      <c r="I14" s="56">
        <v>0.1</v>
      </c>
      <c r="J14" s="56">
        <v>0.1</v>
      </c>
      <c r="K14" s="56">
        <v>0.1</v>
      </c>
      <c r="L14" s="56">
        <v>0.1</v>
      </c>
      <c r="M14" s="56">
        <v>0.15</v>
      </c>
      <c r="N14" s="56">
        <v>0.15</v>
      </c>
      <c r="O14" s="56">
        <v>0.25</v>
      </c>
      <c r="P14" s="56">
        <v>0.25</v>
      </c>
      <c r="Q14" s="56">
        <v>0.25</v>
      </c>
      <c r="R14" s="56">
        <v>0.15</v>
      </c>
      <c r="S14" s="56">
        <v>0.15</v>
      </c>
      <c r="T14" s="56">
        <v>0.1</v>
      </c>
      <c r="U14" s="56">
        <v>0.1</v>
      </c>
      <c r="V14" s="56">
        <v>0.1</v>
      </c>
      <c r="W14" s="56">
        <v>0.1</v>
      </c>
      <c r="X14" s="56">
        <v>0.1</v>
      </c>
      <c r="Y14" s="56">
        <v>0.1</v>
      </c>
      <c r="Z14" s="56">
        <v>0.1</v>
      </c>
      <c r="AA14" s="56">
        <v>0.1</v>
      </c>
      <c r="AB14" s="56">
        <v>0.1</v>
      </c>
      <c r="AC14" s="44">
        <v>3.05</v>
      </c>
      <c r="AD14" s="44">
        <v>20.05</v>
      </c>
      <c r="AE14" s="44">
        <v>1045.46</v>
      </c>
    </row>
    <row r="15" spans="1:31" ht="12.75">
      <c r="A15" s="44"/>
      <c r="B15" s="44"/>
      <c r="C15" s="44"/>
      <c r="D15" s="44" t="s">
        <v>179</v>
      </c>
      <c r="E15" s="56">
        <v>0.1</v>
      </c>
      <c r="F15" s="56">
        <v>0.1</v>
      </c>
      <c r="G15" s="56">
        <v>0.1</v>
      </c>
      <c r="H15" s="56">
        <v>0.1</v>
      </c>
      <c r="I15" s="56">
        <v>0.1</v>
      </c>
      <c r="J15" s="56">
        <v>0.1</v>
      </c>
      <c r="K15" s="56">
        <v>0.1</v>
      </c>
      <c r="L15" s="56">
        <v>0.1</v>
      </c>
      <c r="M15" s="56">
        <v>0.1</v>
      </c>
      <c r="N15" s="56">
        <v>0.1</v>
      </c>
      <c r="O15" s="56">
        <v>0.1</v>
      </c>
      <c r="P15" s="56">
        <v>0.1</v>
      </c>
      <c r="Q15" s="56">
        <v>0.1</v>
      </c>
      <c r="R15" s="56">
        <v>0.1</v>
      </c>
      <c r="S15" s="56">
        <v>0.1</v>
      </c>
      <c r="T15" s="56">
        <v>0.1</v>
      </c>
      <c r="U15" s="56">
        <v>0.1</v>
      </c>
      <c r="V15" s="56">
        <v>0.1</v>
      </c>
      <c r="W15" s="56">
        <v>0.1</v>
      </c>
      <c r="X15" s="56">
        <v>0.1</v>
      </c>
      <c r="Y15" s="56">
        <v>0.1</v>
      </c>
      <c r="Z15" s="56">
        <v>0.1</v>
      </c>
      <c r="AA15" s="56">
        <v>0.1</v>
      </c>
      <c r="AB15" s="56">
        <v>0.1</v>
      </c>
      <c r="AC15" s="44">
        <v>2.4</v>
      </c>
      <c r="AD15" s="44"/>
      <c r="AE15" s="44"/>
    </row>
    <row r="16" spans="1:31" ht="12.75">
      <c r="A16" s="44"/>
      <c r="B16" s="44"/>
      <c r="C16" s="44" t="s">
        <v>185</v>
      </c>
      <c r="D16" s="44" t="s">
        <v>140</v>
      </c>
      <c r="E16" s="56">
        <v>0.1</v>
      </c>
      <c r="F16" s="56">
        <v>0.1</v>
      </c>
      <c r="G16" s="56">
        <v>0.1</v>
      </c>
      <c r="H16" s="56">
        <v>0.1</v>
      </c>
      <c r="I16" s="56">
        <v>0.1</v>
      </c>
      <c r="J16" s="56">
        <v>0.1</v>
      </c>
      <c r="K16" s="56">
        <v>0.1</v>
      </c>
      <c r="L16" s="56">
        <v>0.1</v>
      </c>
      <c r="M16" s="56">
        <v>0.15</v>
      </c>
      <c r="N16" s="56">
        <v>0.15</v>
      </c>
      <c r="O16" s="56">
        <v>0.25</v>
      </c>
      <c r="P16" s="56">
        <v>0.25</v>
      </c>
      <c r="Q16" s="56">
        <v>0.25</v>
      </c>
      <c r="R16" s="56">
        <v>0.15</v>
      </c>
      <c r="S16" s="56">
        <v>0.15</v>
      </c>
      <c r="T16" s="56">
        <v>0.1</v>
      </c>
      <c r="U16" s="56">
        <v>0.1</v>
      </c>
      <c r="V16" s="56">
        <v>0.1</v>
      </c>
      <c r="W16" s="56">
        <v>0.1</v>
      </c>
      <c r="X16" s="56">
        <v>0.1</v>
      </c>
      <c r="Y16" s="56">
        <v>0.1</v>
      </c>
      <c r="Z16" s="56">
        <v>0.1</v>
      </c>
      <c r="AA16" s="56">
        <v>0.1</v>
      </c>
      <c r="AB16" s="56">
        <v>0.1</v>
      </c>
      <c r="AC16" s="44">
        <v>3.05</v>
      </c>
      <c r="AD16" s="44">
        <v>20.05</v>
      </c>
      <c r="AE16" s="44"/>
    </row>
    <row r="17" spans="1:31" ht="12.75">
      <c r="A17" s="44"/>
      <c r="B17" s="44"/>
      <c r="C17" s="44"/>
      <c r="D17" s="44" t="s">
        <v>179</v>
      </c>
      <c r="E17" s="56">
        <v>0.1</v>
      </c>
      <c r="F17" s="56">
        <v>0.1</v>
      </c>
      <c r="G17" s="56">
        <v>0.1</v>
      </c>
      <c r="H17" s="56">
        <v>0.1</v>
      </c>
      <c r="I17" s="56">
        <v>0.1</v>
      </c>
      <c r="J17" s="56">
        <v>0.1</v>
      </c>
      <c r="K17" s="56">
        <v>0.1</v>
      </c>
      <c r="L17" s="56">
        <v>0.1</v>
      </c>
      <c r="M17" s="56">
        <v>0.1</v>
      </c>
      <c r="N17" s="56">
        <v>0.1</v>
      </c>
      <c r="O17" s="56">
        <v>0.1</v>
      </c>
      <c r="P17" s="56">
        <v>0.1</v>
      </c>
      <c r="Q17" s="56">
        <v>0.1</v>
      </c>
      <c r="R17" s="56">
        <v>0.1</v>
      </c>
      <c r="S17" s="56">
        <v>0.1</v>
      </c>
      <c r="T17" s="56">
        <v>0.1</v>
      </c>
      <c r="U17" s="56">
        <v>0.1</v>
      </c>
      <c r="V17" s="56">
        <v>0.1</v>
      </c>
      <c r="W17" s="56">
        <v>0.1</v>
      </c>
      <c r="X17" s="56">
        <v>0.1</v>
      </c>
      <c r="Y17" s="56">
        <v>0.1</v>
      </c>
      <c r="Z17" s="56">
        <v>0.1</v>
      </c>
      <c r="AA17" s="56">
        <v>0.1</v>
      </c>
      <c r="AB17" s="56">
        <v>0.1</v>
      </c>
      <c r="AC17" s="44">
        <v>2.4</v>
      </c>
      <c r="AD17" s="44"/>
      <c r="AE17" s="44"/>
    </row>
    <row r="18" spans="1:31" ht="12.75">
      <c r="A18" s="44"/>
      <c r="B18" s="44"/>
      <c r="C18" s="44" t="s">
        <v>123</v>
      </c>
      <c r="D18" s="44" t="s">
        <v>140</v>
      </c>
      <c r="E18" s="56">
        <v>0.1</v>
      </c>
      <c r="F18" s="56">
        <v>0.1</v>
      </c>
      <c r="G18" s="56">
        <v>0.1</v>
      </c>
      <c r="H18" s="56">
        <v>0.1</v>
      </c>
      <c r="I18" s="56">
        <v>0.1</v>
      </c>
      <c r="J18" s="56">
        <v>0.1</v>
      </c>
      <c r="K18" s="56">
        <v>0.1</v>
      </c>
      <c r="L18" s="56">
        <v>0.1</v>
      </c>
      <c r="M18" s="56">
        <v>0.15</v>
      </c>
      <c r="N18" s="56">
        <v>0.15</v>
      </c>
      <c r="O18" s="56">
        <v>0.25</v>
      </c>
      <c r="P18" s="56">
        <v>0.25</v>
      </c>
      <c r="Q18" s="56">
        <v>0.25</v>
      </c>
      <c r="R18" s="56">
        <v>0.15</v>
      </c>
      <c r="S18" s="56">
        <v>0.15</v>
      </c>
      <c r="T18" s="56">
        <v>0.1</v>
      </c>
      <c r="U18" s="56">
        <v>0.1</v>
      </c>
      <c r="V18" s="56">
        <v>0.1</v>
      </c>
      <c r="W18" s="56">
        <v>0.1</v>
      </c>
      <c r="X18" s="56">
        <v>0.1</v>
      </c>
      <c r="Y18" s="56">
        <v>0.1</v>
      </c>
      <c r="Z18" s="56">
        <v>0.1</v>
      </c>
      <c r="AA18" s="56">
        <v>0.1</v>
      </c>
      <c r="AB18" s="56">
        <v>0.1</v>
      </c>
      <c r="AC18" s="44">
        <v>3.05</v>
      </c>
      <c r="AD18" s="44">
        <v>20.05</v>
      </c>
      <c r="AE18" s="44"/>
    </row>
    <row r="19" spans="1:31" ht="12.75">
      <c r="A19" s="44"/>
      <c r="B19" s="44"/>
      <c r="C19" s="44"/>
      <c r="D19" s="44" t="s">
        <v>179</v>
      </c>
      <c r="E19" s="56">
        <v>0.1</v>
      </c>
      <c r="F19" s="56">
        <v>0.1</v>
      </c>
      <c r="G19" s="56">
        <v>0.1</v>
      </c>
      <c r="H19" s="56">
        <v>0.1</v>
      </c>
      <c r="I19" s="56">
        <v>0.1</v>
      </c>
      <c r="J19" s="56">
        <v>0.1</v>
      </c>
      <c r="K19" s="56">
        <v>0.1</v>
      </c>
      <c r="L19" s="56">
        <v>0.1</v>
      </c>
      <c r="M19" s="56">
        <v>0.1</v>
      </c>
      <c r="N19" s="56">
        <v>0.1</v>
      </c>
      <c r="O19" s="56">
        <v>0.1</v>
      </c>
      <c r="P19" s="56">
        <v>0.1</v>
      </c>
      <c r="Q19" s="56">
        <v>0.1</v>
      </c>
      <c r="R19" s="56">
        <v>0.1</v>
      </c>
      <c r="S19" s="56">
        <v>0.1</v>
      </c>
      <c r="T19" s="56">
        <v>0.1</v>
      </c>
      <c r="U19" s="56">
        <v>0.1</v>
      </c>
      <c r="V19" s="56">
        <v>0.1</v>
      </c>
      <c r="W19" s="56">
        <v>0.1</v>
      </c>
      <c r="X19" s="56">
        <v>0.1</v>
      </c>
      <c r="Y19" s="56">
        <v>0.1</v>
      </c>
      <c r="Z19" s="56">
        <v>0.1</v>
      </c>
      <c r="AA19" s="56">
        <v>0.1</v>
      </c>
      <c r="AB19" s="56">
        <v>0.1</v>
      </c>
      <c r="AC19" s="44">
        <v>2.4</v>
      </c>
      <c r="AD19" s="44"/>
      <c r="AE19" s="44"/>
    </row>
    <row r="20" spans="1:31" ht="12.75">
      <c r="A20" s="44" t="s">
        <v>342</v>
      </c>
      <c r="B20" s="44" t="s">
        <v>122</v>
      </c>
      <c r="C20" s="44" t="s">
        <v>184</v>
      </c>
      <c r="D20" s="44" t="s">
        <v>140</v>
      </c>
      <c r="E20" s="56">
        <v>0.02</v>
      </c>
      <c r="F20" s="56">
        <v>0.02</v>
      </c>
      <c r="G20" s="56">
        <v>0.02</v>
      </c>
      <c r="H20" s="56">
        <v>0.02</v>
      </c>
      <c r="I20" s="56">
        <v>0.02</v>
      </c>
      <c r="J20" s="56">
        <v>0.02</v>
      </c>
      <c r="K20" s="56">
        <v>0.02</v>
      </c>
      <c r="L20" s="56">
        <v>0.02</v>
      </c>
      <c r="M20" s="56">
        <v>0.15</v>
      </c>
      <c r="N20" s="56">
        <v>0.15</v>
      </c>
      <c r="O20" s="56">
        <v>0.2</v>
      </c>
      <c r="P20" s="56">
        <v>0.2</v>
      </c>
      <c r="Q20" s="56">
        <v>0.2</v>
      </c>
      <c r="R20" s="56">
        <v>0.1</v>
      </c>
      <c r="S20" s="56">
        <v>0.1</v>
      </c>
      <c r="T20" s="56">
        <v>0.02</v>
      </c>
      <c r="U20" s="56">
        <v>0.02</v>
      </c>
      <c r="V20" s="56">
        <v>0.02</v>
      </c>
      <c r="W20" s="56">
        <v>0.02</v>
      </c>
      <c r="X20" s="56">
        <v>0.02</v>
      </c>
      <c r="Y20" s="56">
        <v>0.02</v>
      </c>
      <c r="Z20" s="56">
        <v>0.02</v>
      </c>
      <c r="AA20" s="56">
        <v>0.02</v>
      </c>
      <c r="AB20" s="56">
        <v>0.02</v>
      </c>
      <c r="AC20" s="44">
        <v>1.44</v>
      </c>
      <c r="AD20" s="44">
        <v>8.16</v>
      </c>
      <c r="AE20" s="44">
        <v>425.49</v>
      </c>
    </row>
    <row r="21" spans="1:31" ht="12.75">
      <c r="A21" s="44"/>
      <c r="B21" s="44"/>
      <c r="C21" s="44"/>
      <c r="D21" s="44" t="s">
        <v>179</v>
      </c>
      <c r="E21" s="56">
        <v>0.02</v>
      </c>
      <c r="F21" s="56">
        <v>0.02</v>
      </c>
      <c r="G21" s="56">
        <v>0.02</v>
      </c>
      <c r="H21" s="56">
        <v>0.02</v>
      </c>
      <c r="I21" s="56">
        <v>0.02</v>
      </c>
      <c r="J21" s="56">
        <v>0.02</v>
      </c>
      <c r="K21" s="56">
        <v>0.02</v>
      </c>
      <c r="L21" s="56">
        <v>0.02</v>
      </c>
      <c r="M21" s="56">
        <v>0.02</v>
      </c>
      <c r="N21" s="56">
        <v>0.02</v>
      </c>
      <c r="O21" s="56">
        <v>0.02</v>
      </c>
      <c r="P21" s="56">
        <v>0.02</v>
      </c>
      <c r="Q21" s="56">
        <v>0.02</v>
      </c>
      <c r="R21" s="56">
        <v>0.02</v>
      </c>
      <c r="S21" s="56">
        <v>0.02</v>
      </c>
      <c r="T21" s="56">
        <v>0.02</v>
      </c>
      <c r="U21" s="56">
        <v>0.02</v>
      </c>
      <c r="V21" s="56">
        <v>0.02</v>
      </c>
      <c r="W21" s="56">
        <v>0.02</v>
      </c>
      <c r="X21" s="56">
        <v>0.02</v>
      </c>
      <c r="Y21" s="56">
        <v>0.02</v>
      </c>
      <c r="Z21" s="56">
        <v>0.02</v>
      </c>
      <c r="AA21" s="56">
        <v>0.02</v>
      </c>
      <c r="AB21" s="56">
        <v>0.02</v>
      </c>
      <c r="AC21" s="44">
        <v>0.48</v>
      </c>
      <c r="AD21" s="44"/>
      <c r="AE21" s="44"/>
    </row>
    <row r="22" spans="1:31" ht="12.75">
      <c r="A22" s="44"/>
      <c r="B22" s="44"/>
      <c r="C22" s="44" t="s">
        <v>185</v>
      </c>
      <c r="D22" s="44" t="s">
        <v>140</v>
      </c>
      <c r="E22" s="56">
        <v>0.02</v>
      </c>
      <c r="F22" s="56">
        <v>0.02</v>
      </c>
      <c r="G22" s="56">
        <v>0.02</v>
      </c>
      <c r="H22" s="56">
        <v>0.02</v>
      </c>
      <c r="I22" s="56">
        <v>0.02</v>
      </c>
      <c r="J22" s="56">
        <v>0.02</v>
      </c>
      <c r="K22" s="56">
        <v>0.02</v>
      </c>
      <c r="L22" s="56">
        <v>0.02</v>
      </c>
      <c r="M22" s="56">
        <v>0.15</v>
      </c>
      <c r="N22" s="56">
        <v>0.15</v>
      </c>
      <c r="O22" s="56">
        <v>0.2</v>
      </c>
      <c r="P22" s="56">
        <v>0.2</v>
      </c>
      <c r="Q22" s="56">
        <v>0.2</v>
      </c>
      <c r="R22" s="56">
        <v>0.1</v>
      </c>
      <c r="S22" s="56">
        <v>0.1</v>
      </c>
      <c r="T22" s="56">
        <v>0.02</v>
      </c>
      <c r="U22" s="56">
        <v>0.02</v>
      </c>
      <c r="V22" s="56">
        <v>0.02</v>
      </c>
      <c r="W22" s="56">
        <v>0.02</v>
      </c>
      <c r="X22" s="56">
        <v>0.02</v>
      </c>
      <c r="Y22" s="56">
        <v>0.02</v>
      </c>
      <c r="Z22" s="56">
        <v>0.02</v>
      </c>
      <c r="AA22" s="56">
        <v>0.02</v>
      </c>
      <c r="AB22" s="56">
        <v>0.02</v>
      </c>
      <c r="AC22" s="44">
        <v>1.44</v>
      </c>
      <c r="AD22" s="44">
        <v>8.16</v>
      </c>
      <c r="AE22" s="44"/>
    </row>
    <row r="23" spans="1:31" ht="12.75">
      <c r="A23" s="44"/>
      <c r="B23" s="44"/>
      <c r="C23" s="44"/>
      <c r="D23" s="44" t="s">
        <v>179</v>
      </c>
      <c r="E23" s="56">
        <v>0.02</v>
      </c>
      <c r="F23" s="56">
        <v>0.02</v>
      </c>
      <c r="G23" s="56">
        <v>0.02</v>
      </c>
      <c r="H23" s="56">
        <v>0.02</v>
      </c>
      <c r="I23" s="56">
        <v>0.02</v>
      </c>
      <c r="J23" s="56">
        <v>0.02</v>
      </c>
      <c r="K23" s="56">
        <v>0.02</v>
      </c>
      <c r="L23" s="56">
        <v>0.02</v>
      </c>
      <c r="M23" s="56">
        <v>0.02</v>
      </c>
      <c r="N23" s="56">
        <v>0.02</v>
      </c>
      <c r="O23" s="56">
        <v>0.02</v>
      </c>
      <c r="P23" s="56">
        <v>0.02</v>
      </c>
      <c r="Q23" s="56">
        <v>0.02</v>
      </c>
      <c r="R23" s="56">
        <v>0.02</v>
      </c>
      <c r="S23" s="56">
        <v>0.02</v>
      </c>
      <c r="T23" s="56">
        <v>0.02</v>
      </c>
      <c r="U23" s="56">
        <v>0.02</v>
      </c>
      <c r="V23" s="56">
        <v>0.02</v>
      </c>
      <c r="W23" s="56">
        <v>0.02</v>
      </c>
      <c r="X23" s="56">
        <v>0.02</v>
      </c>
      <c r="Y23" s="56">
        <v>0.02</v>
      </c>
      <c r="Z23" s="56">
        <v>0.02</v>
      </c>
      <c r="AA23" s="56">
        <v>0.02</v>
      </c>
      <c r="AB23" s="56">
        <v>0.02</v>
      </c>
      <c r="AC23" s="44">
        <v>0.48</v>
      </c>
      <c r="AD23" s="44"/>
      <c r="AE23" s="44"/>
    </row>
    <row r="24" spans="1:31" ht="12.75">
      <c r="A24" s="44"/>
      <c r="B24" s="44"/>
      <c r="C24" s="44" t="s">
        <v>123</v>
      </c>
      <c r="D24" s="44" t="s">
        <v>140</v>
      </c>
      <c r="E24" s="56">
        <v>0.02</v>
      </c>
      <c r="F24" s="56">
        <v>0.02</v>
      </c>
      <c r="G24" s="56">
        <v>0.02</v>
      </c>
      <c r="H24" s="56">
        <v>0.02</v>
      </c>
      <c r="I24" s="56">
        <v>0.02</v>
      </c>
      <c r="J24" s="56">
        <v>0.02</v>
      </c>
      <c r="K24" s="56">
        <v>0.02</v>
      </c>
      <c r="L24" s="56">
        <v>0.02</v>
      </c>
      <c r="M24" s="56">
        <v>0.15</v>
      </c>
      <c r="N24" s="56">
        <v>0.15</v>
      </c>
      <c r="O24" s="56">
        <v>0.2</v>
      </c>
      <c r="P24" s="56">
        <v>0.2</v>
      </c>
      <c r="Q24" s="56">
        <v>0.2</v>
      </c>
      <c r="R24" s="56">
        <v>0.1</v>
      </c>
      <c r="S24" s="56">
        <v>0.1</v>
      </c>
      <c r="T24" s="56">
        <v>0.02</v>
      </c>
      <c r="U24" s="56">
        <v>0.02</v>
      </c>
      <c r="V24" s="56">
        <v>0.02</v>
      </c>
      <c r="W24" s="56">
        <v>0.02</v>
      </c>
      <c r="X24" s="56">
        <v>0.02</v>
      </c>
      <c r="Y24" s="56">
        <v>0.02</v>
      </c>
      <c r="Z24" s="56">
        <v>0.02</v>
      </c>
      <c r="AA24" s="56">
        <v>0.02</v>
      </c>
      <c r="AB24" s="56">
        <v>0.02</v>
      </c>
      <c r="AC24" s="44">
        <v>1.44</v>
      </c>
      <c r="AD24" s="44">
        <v>8.16</v>
      </c>
      <c r="AE24" s="44"/>
    </row>
    <row r="25" spans="1:31" ht="12.75">
      <c r="A25" s="44"/>
      <c r="B25" s="44"/>
      <c r="C25" s="44"/>
      <c r="D25" s="44" t="s">
        <v>179</v>
      </c>
      <c r="E25" s="56">
        <v>0.02</v>
      </c>
      <c r="F25" s="56">
        <v>0.02</v>
      </c>
      <c r="G25" s="56">
        <v>0.02</v>
      </c>
      <c r="H25" s="56">
        <v>0.02</v>
      </c>
      <c r="I25" s="56">
        <v>0.02</v>
      </c>
      <c r="J25" s="56">
        <v>0.02</v>
      </c>
      <c r="K25" s="56">
        <v>0.02</v>
      </c>
      <c r="L25" s="56">
        <v>0.02</v>
      </c>
      <c r="M25" s="56">
        <v>0.02</v>
      </c>
      <c r="N25" s="56">
        <v>0.02</v>
      </c>
      <c r="O25" s="56">
        <v>0.02</v>
      </c>
      <c r="P25" s="56">
        <v>0.02</v>
      </c>
      <c r="Q25" s="56">
        <v>0.02</v>
      </c>
      <c r="R25" s="56">
        <v>0.02</v>
      </c>
      <c r="S25" s="56">
        <v>0.02</v>
      </c>
      <c r="T25" s="56">
        <v>0.02</v>
      </c>
      <c r="U25" s="56">
        <v>0.02</v>
      </c>
      <c r="V25" s="56">
        <v>0.02</v>
      </c>
      <c r="W25" s="56">
        <v>0.02</v>
      </c>
      <c r="X25" s="56">
        <v>0.02</v>
      </c>
      <c r="Y25" s="56">
        <v>0.02</v>
      </c>
      <c r="Z25" s="56">
        <v>0.02</v>
      </c>
      <c r="AA25" s="56">
        <v>0.02</v>
      </c>
      <c r="AB25" s="56">
        <v>0.02</v>
      </c>
      <c r="AC25" s="44">
        <v>0.48</v>
      </c>
      <c r="AD25" s="44"/>
      <c r="AE25" s="44"/>
    </row>
    <row r="26" spans="1:31" ht="12.75">
      <c r="A26" s="44" t="s">
        <v>96</v>
      </c>
      <c r="B26" s="44" t="s">
        <v>122</v>
      </c>
      <c r="C26" s="44" t="s">
        <v>186</v>
      </c>
      <c r="D26" s="44" t="s">
        <v>140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0.75</v>
      </c>
      <c r="N26" s="56">
        <v>0.75</v>
      </c>
      <c r="O26" s="56">
        <v>0.75</v>
      </c>
      <c r="P26" s="56">
        <v>0.75</v>
      </c>
      <c r="Q26" s="56">
        <v>0.75</v>
      </c>
      <c r="R26" s="56">
        <v>0.75</v>
      </c>
      <c r="S26" s="56">
        <v>0.75</v>
      </c>
      <c r="T26" s="56">
        <v>0.75</v>
      </c>
      <c r="U26" s="56">
        <v>0.15</v>
      </c>
      <c r="V26" s="56">
        <v>0.15</v>
      </c>
      <c r="W26" s="56">
        <v>0.15</v>
      </c>
      <c r="X26" s="56">
        <v>0.15</v>
      </c>
      <c r="Y26" s="56">
        <v>0.15</v>
      </c>
      <c r="Z26" s="56">
        <v>0</v>
      </c>
      <c r="AA26" s="56">
        <v>0</v>
      </c>
      <c r="AB26" s="56">
        <v>0</v>
      </c>
      <c r="AC26" s="44">
        <v>6.75</v>
      </c>
      <c r="AD26" s="44">
        <v>33.75</v>
      </c>
      <c r="AE26" s="44">
        <v>1444.39</v>
      </c>
    </row>
    <row r="27" spans="1:31" ht="12.75">
      <c r="A27" s="44"/>
      <c r="B27" s="44"/>
      <c r="C27" s="44"/>
      <c r="D27" s="44" t="s">
        <v>179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56">
        <v>0</v>
      </c>
      <c r="R27" s="56">
        <v>0</v>
      </c>
      <c r="S27" s="56">
        <v>0</v>
      </c>
      <c r="T27" s="56">
        <v>0</v>
      </c>
      <c r="U27" s="56">
        <v>0</v>
      </c>
      <c r="V27" s="56">
        <v>0</v>
      </c>
      <c r="W27" s="56">
        <v>0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44">
        <v>0</v>
      </c>
      <c r="AD27" s="44"/>
      <c r="AE27" s="44"/>
    </row>
    <row r="28" spans="1:31" ht="12.75">
      <c r="A28" s="44"/>
      <c r="B28" s="44"/>
      <c r="C28" s="44" t="s">
        <v>187</v>
      </c>
      <c r="D28" s="44" t="s">
        <v>140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0.15</v>
      </c>
      <c r="N28" s="56">
        <v>0.15</v>
      </c>
      <c r="O28" s="56">
        <v>0.15</v>
      </c>
      <c r="P28" s="56">
        <v>0.15</v>
      </c>
      <c r="Q28" s="56">
        <v>0.15</v>
      </c>
      <c r="R28" s="56">
        <v>0.15</v>
      </c>
      <c r="S28" s="56">
        <v>0.15</v>
      </c>
      <c r="T28" s="56">
        <v>0.15</v>
      </c>
      <c r="U28" s="56">
        <v>0.15</v>
      </c>
      <c r="V28" s="56">
        <v>0.15</v>
      </c>
      <c r="W28" s="56">
        <v>0.15</v>
      </c>
      <c r="X28" s="56">
        <v>0.15</v>
      </c>
      <c r="Y28" s="56">
        <v>0.15</v>
      </c>
      <c r="Z28" s="56">
        <v>0</v>
      </c>
      <c r="AA28" s="56">
        <v>0</v>
      </c>
      <c r="AB28" s="56">
        <v>0</v>
      </c>
      <c r="AC28" s="44">
        <v>1.95</v>
      </c>
      <c r="AD28" s="44">
        <v>9.75</v>
      </c>
      <c r="AE28" s="44"/>
    </row>
    <row r="29" spans="1:31" ht="12.75">
      <c r="A29" s="44"/>
      <c r="B29" s="44"/>
      <c r="C29" s="44"/>
      <c r="D29" s="44" t="s">
        <v>179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44">
        <v>0</v>
      </c>
      <c r="AD29" s="44"/>
      <c r="AE29" s="44"/>
    </row>
    <row r="30" spans="1:31" ht="12.75">
      <c r="A30" s="44"/>
      <c r="B30" s="44"/>
      <c r="C30" s="44" t="s">
        <v>123</v>
      </c>
      <c r="D30" s="44" t="s">
        <v>140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0.75</v>
      </c>
      <c r="N30" s="56">
        <v>0.75</v>
      </c>
      <c r="O30" s="56">
        <v>0.75</v>
      </c>
      <c r="P30" s="56">
        <v>0.75</v>
      </c>
      <c r="Q30" s="56">
        <v>0.75</v>
      </c>
      <c r="R30" s="56">
        <v>0.75</v>
      </c>
      <c r="S30" s="56">
        <v>0.75</v>
      </c>
      <c r="T30" s="56">
        <v>0.75</v>
      </c>
      <c r="U30" s="56">
        <v>0.15</v>
      </c>
      <c r="V30" s="56">
        <v>0.15</v>
      </c>
      <c r="W30" s="56">
        <v>0.15</v>
      </c>
      <c r="X30" s="56">
        <v>0.15</v>
      </c>
      <c r="Y30" s="56">
        <v>0.15</v>
      </c>
      <c r="Z30" s="56">
        <v>0</v>
      </c>
      <c r="AA30" s="56">
        <v>0</v>
      </c>
      <c r="AB30" s="56">
        <v>0</v>
      </c>
      <c r="AC30" s="44">
        <v>6.75</v>
      </c>
      <c r="AD30" s="44">
        <v>33.75</v>
      </c>
      <c r="AE30" s="44"/>
    </row>
    <row r="31" spans="1:31" ht="12.75">
      <c r="A31" s="44"/>
      <c r="B31" s="44"/>
      <c r="C31" s="44"/>
      <c r="D31" s="44" t="s">
        <v>179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44">
        <v>0</v>
      </c>
      <c r="AD31" s="44"/>
      <c r="AE31" s="44"/>
    </row>
    <row r="32" spans="1:31" ht="12.75">
      <c r="A32" s="44" t="s">
        <v>164</v>
      </c>
      <c r="B32" s="44" t="s">
        <v>122</v>
      </c>
      <c r="C32" s="44" t="s">
        <v>184</v>
      </c>
      <c r="D32" s="44" t="s">
        <v>140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0.75</v>
      </c>
      <c r="N32" s="56">
        <v>0.75</v>
      </c>
      <c r="O32" s="56">
        <v>0.75</v>
      </c>
      <c r="P32" s="56">
        <v>0.75</v>
      </c>
      <c r="Q32" s="56">
        <v>0.75</v>
      </c>
      <c r="R32" s="56">
        <v>0.75</v>
      </c>
      <c r="S32" s="56">
        <v>0.75</v>
      </c>
      <c r="T32" s="56">
        <v>0.75</v>
      </c>
      <c r="U32" s="56">
        <v>0.75</v>
      </c>
      <c r="V32" s="56">
        <v>0.75</v>
      </c>
      <c r="W32" s="56">
        <v>0.75</v>
      </c>
      <c r="X32" s="56">
        <v>0.75</v>
      </c>
      <c r="Y32" s="56">
        <v>0.75</v>
      </c>
      <c r="Z32" s="56">
        <v>0</v>
      </c>
      <c r="AA32" s="56">
        <v>0</v>
      </c>
      <c r="AB32" s="56">
        <v>0</v>
      </c>
      <c r="AC32" s="44">
        <v>9.75</v>
      </c>
      <c r="AD32" s="44">
        <v>48.75</v>
      </c>
      <c r="AE32" s="44">
        <v>2395.71</v>
      </c>
    </row>
    <row r="33" spans="1:31" ht="12.75">
      <c r="A33" s="44"/>
      <c r="B33" s="44"/>
      <c r="C33" s="44"/>
      <c r="D33" s="44" t="s">
        <v>179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44">
        <v>0</v>
      </c>
      <c r="AD33" s="44"/>
      <c r="AE33" s="44"/>
    </row>
    <row r="34" spans="1:31" ht="12.75">
      <c r="A34" s="44"/>
      <c r="B34" s="44"/>
      <c r="C34" s="44" t="s">
        <v>185</v>
      </c>
      <c r="D34" s="44" t="s">
        <v>140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0.5</v>
      </c>
      <c r="N34" s="56">
        <v>0.5</v>
      </c>
      <c r="O34" s="56">
        <v>0.5</v>
      </c>
      <c r="P34" s="56">
        <v>0.5</v>
      </c>
      <c r="Q34" s="56">
        <v>0.5</v>
      </c>
      <c r="R34" s="56">
        <v>0.5</v>
      </c>
      <c r="S34" s="56">
        <v>0.5</v>
      </c>
      <c r="T34" s="56">
        <v>0.5</v>
      </c>
      <c r="U34" s="56">
        <v>0.5</v>
      </c>
      <c r="V34" s="56">
        <v>0.5</v>
      </c>
      <c r="W34" s="56">
        <v>0.5</v>
      </c>
      <c r="X34" s="56">
        <v>0.5</v>
      </c>
      <c r="Y34" s="56">
        <v>0.5</v>
      </c>
      <c r="Z34" s="56">
        <v>0</v>
      </c>
      <c r="AA34" s="56">
        <v>0</v>
      </c>
      <c r="AB34" s="56">
        <v>0</v>
      </c>
      <c r="AC34" s="44">
        <v>6.5</v>
      </c>
      <c r="AD34" s="44">
        <v>32.5</v>
      </c>
      <c r="AE34" s="44"/>
    </row>
    <row r="35" spans="1:31" ht="12.75">
      <c r="A35" s="44"/>
      <c r="B35" s="44"/>
      <c r="C35" s="44"/>
      <c r="D35" s="44" t="s">
        <v>179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44">
        <v>0</v>
      </c>
      <c r="AD35" s="44"/>
      <c r="AE35" s="44"/>
    </row>
    <row r="36" spans="1:31" ht="12.75">
      <c r="A36" s="44"/>
      <c r="B36" s="44"/>
      <c r="C36" s="44" t="s">
        <v>123</v>
      </c>
      <c r="D36" s="44" t="s">
        <v>140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0.75</v>
      </c>
      <c r="N36" s="56">
        <v>0.75</v>
      </c>
      <c r="O36" s="56">
        <v>0.75</v>
      </c>
      <c r="P36" s="56">
        <v>0.75</v>
      </c>
      <c r="Q36" s="56">
        <v>0.75</v>
      </c>
      <c r="R36" s="56">
        <v>0.75</v>
      </c>
      <c r="S36" s="56">
        <v>0.75</v>
      </c>
      <c r="T36" s="56">
        <v>0.75</v>
      </c>
      <c r="U36" s="56">
        <v>0.75</v>
      </c>
      <c r="V36" s="56">
        <v>0.75</v>
      </c>
      <c r="W36" s="56">
        <v>0.75</v>
      </c>
      <c r="X36" s="56">
        <v>0.75</v>
      </c>
      <c r="Y36" s="56">
        <v>0.75</v>
      </c>
      <c r="Z36" s="56">
        <v>0</v>
      </c>
      <c r="AA36" s="56">
        <v>0</v>
      </c>
      <c r="AB36" s="56">
        <v>0</v>
      </c>
      <c r="AC36" s="44">
        <v>9.75</v>
      </c>
      <c r="AD36" s="44">
        <v>48.75</v>
      </c>
      <c r="AE36" s="44"/>
    </row>
    <row r="37" spans="1:31" ht="12.75">
      <c r="A37" s="44"/>
      <c r="B37" s="44"/>
      <c r="C37" s="44"/>
      <c r="D37" s="44" t="s">
        <v>179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44">
        <v>0</v>
      </c>
      <c r="AD37" s="44"/>
      <c r="AE37" s="44"/>
    </row>
    <row r="38" spans="1:31" ht="12.75">
      <c r="A38" s="44" t="s">
        <v>166</v>
      </c>
      <c r="B38" s="44" t="s">
        <v>122</v>
      </c>
      <c r="C38" s="44" t="s">
        <v>184</v>
      </c>
      <c r="D38" s="44" t="s">
        <v>140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0.95</v>
      </c>
      <c r="N38" s="56">
        <v>0.95</v>
      </c>
      <c r="O38" s="56">
        <v>0.95</v>
      </c>
      <c r="P38" s="56">
        <v>0.95</v>
      </c>
      <c r="Q38" s="56">
        <v>0.95</v>
      </c>
      <c r="R38" s="56">
        <v>0.95</v>
      </c>
      <c r="S38" s="56">
        <v>0.95</v>
      </c>
      <c r="T38" s="56">
        <v>0.95</v>
      </c>
      <c r="U38" s="56">
        <v>0.95</v>
      </c>
      <c r="V38" s="56">
        <v>0.15</v>
      </c>
      <c r="W38" s="56">
        <v>0.15</v>
      </c>
      <c r="X38" s="56">
        <v>0.15</v>
      </c>
      <c r="Y38" s="56">
        <v>0.15</v>
      </c>
      <c r="Z38" s="56">
        <v>0</v>
      </c>
      <c r="AA38" s="56">
        <v>0</v>
      </c>
      <c r="AB38" s="56">
        <v>0</v>
      </c>
      <c r="AC38" s="44">
        <v>9.15</v>
      </c>
      <c r="AD38" s="44">
        <v>45.75</v>
      </c>
      <c r="AE38" s="44">
        <v>2203.29</v>
      </c>
    </row>
    <row r="39" spans="1:31" ht="12.75">
      <c r="A39" s="44"/>
      <c r="B39" s="44"/>
      <c r="C39" s="44"/>
      <c r="D39" s="44" t="s">
        <v>179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44">
        <v>0</v>
      </c>
      <c r="AD39" s="44"/>
      <c r="AE39" s="44"/>
    </row>
    <row r="40" spans="1:31" ht="12.75">
      <c r="A40" s="44"/>
      <c r="B40" s="44"/>
      <c r="C40" s="44" t="s">
        <v>185</v>
      </c>
      <c r="D40" s="44" t="s">
        <v>140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0.5</v>
      </c>
      <c r="N40" s="56">
        <v>0.5</v>
      </c>
      <c r="O40" s="56">
        <v>0.5</v>
      </c>
      <c r="P40" s="56">
        <v>0.5</v>
      </c>
      <c r="Q40" s="56">
        <v>0.5</v>
      </c>
      <c r="R40" s="56">
        <v>0.5</v>
      </c>
      <c r="S40" s="56">
        <v>0.5</v>
      </c>
      <c r="T40" s="56">
        <v>0.5</v>
      </c>
      <c r="U40" s="56">
        <v>0.5</v>
      </c>
      <c r="V40" s="56">
        <v>0.15</v>
      </c>
      <c r="W40" s="56">
        <v>0.15</v>
      </c>
      <c r="X40" s="56">
        <v>0.15</v>
      </c>
      <c r="Y40" s="56">
        <v>0.15</v>
      </c>
      <c r="Z40" s="56">
        <v>0</v>
      </c>
      <c r="AA40" s="56">
        <v>0</v>
      </c>
      <c r="AB40" s="56">
        <v>0</v>
      </c>
      <c r="AC40" s="44">
        <v>5.0999999999999996</v>
      </c>
      <c r="AD40" s="44">
        <v>25.5</v>
      </c>
      <c r="AE40" s="44"/>
    </row>
    <row r="41" spans="1:31" ht="12.75">
      <c r="A41" s="44"/>
      <c r="B41" s="44"/>
      <c r="C41" s="44"/>
      <c r="D41" s="44" t="s">
        <v>179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44">
        <v>0</v>
      </c>
      <c r="AD41" s="44"/>
      <c r="AE41" s="44"/>
    </row>
    <row r="42" spans="1:31" ht="12.75">
      <c r="A42" s="44"/>
      <c r="B42" s="44"/>
      <c r="C42" s="44" t="s">
        <v>123</v>
      </c>
      <c r="D42" s="44" t="s">
        <v>140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0.95</v>
      </c>
      <c r="N42" s="56">
        <v>0.95</v>
      </c>
      <c r="O42" s="56">
        <v>0.95</v>
      </c>
      <c r="P42" s="56">
        <v>0.95</v>
      </c>
      <c r="Q42" s="56">
        <v>0.95</v>
      </c>
      <c r="R42" s="56">
        <v>0.95</v>
      </c>
      <c r="S42" s="56">
        <v>0.95</v>
      </c>
      <c r="T42" s="56">
        <v>0.95</v>
      </c>
      <c r="U42" s="56">
        <v>0.95</v>
      </c>
      <c r="V42" s="56">
        <v>0.15</v>
      </c>
      <c r="W42" s="56">
        <v>0.15</v>
      </c>
      <c r="X42" s="56">
        <v>0.15</v>
      </c>
      <c r="Y42" s="56">
        <v>0.15</v>
      </c>
      <c r="Z42" s="56">
        <v>0</v>
      </c>
      <c r="AA42" s="56">
        <v>0</v>
      </c>
      <c r="AB42" s="56">
        <v>0</v>
      </c>
      <c r="AC42" s="44">
        <v>9.15</v>
      </c>
      <c r="AD42" s="44">
        <v>45.75</v>
      </c>
      <c r="AE42" s="44"/>
    </row>
    <row r="43" spans="1:31" ht="12.75">
      <c r="A43" s="44"/>
      <c r="B43" s="44"/>
      <c r="C43" s="44"/>
      <c r="D43" s="44" t="s">
        <v>179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0</v>
      </c>
      <c r="Y43" s="56">
        <v>0</v>
      </c>
      <c r="Z43" s="56">
        <v>0</v>
      </c>
      <c r="AA43" s="56">
        <v>0</v>
      </c>
      <c r="AB43" s="56">
        <v>0</v>
      </c>
      <c r="AC43" s="44">
        <v>0</v>
      </c>
      <c r="AD43" s="44"/>
      <c r="AE43" s="44"/>
    </row>
    <row r="44" spans="1:31" ht="12.75">
      <c r="A44" s="44" t="s">
        <v>167</v>
      </c>
      <c r="B44" s="44" t="s">
        <v>122</v>
      </c>
      <c r="C44" s="44" t="s">
        <v>184</v>
      </c>
      <c r="D44" s="44" t="s">
        <v>140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0.35</v>
      </c>
      <c r="N44" s="56">
        <v>0.35</v>
      </c>
      <c r="O44" s="56">
        <v>0.35</v>
      </c>
      <c r="P44" s="56">
        <v>0.35</v>
      </c>
      <c r="Q44" s="56">
        <v>0.35</v>
      </c>
      <c r="R44" s="56">
        <v>0.35</v>
      </c>
      <c r="S44" s="56">
        <v>0.35</v>
      </c>
      <c r="T44" s="56">
        <v>0.35</v>
      </c>
      <c r="U44" s="56">
        <v>0.95</v>
      </c>
      <c r="V44" s="56">
        <v>0.95</v>
      </c>
      <c r="W44" s="56">
        <v>0.95</v>
      </c>
      <c r="X44" s="56">
        <v>0.95</v>
      </c>
      <c r="Y44" s="56">
        <v>0.95</v>
      </c>
      <c r="Z44" s="56">
        <v>0</v>
      </c>
      <c r="AA44" s="56">
        <v>0</v>
      </c>
      <c r="AB44" s="56">
        <v>0</v>
      </c>
      <c r="AC44" s="44">
        <v>7.55</v>
      </c>
      <c r="AD44" s="44">
        <v>37.75</v>
      </c>
      <c r="AE44" s="44">
        <v>1833.39</v>
      </c>
    </row>
    <row r="45" spans="1:31" ht="12.75">
      <c r="A45" s="44"/>
      <c r="B45" s="44"/>
      <c r="C45" s="44"/>
      <c r="D45" s="44" t="s">
        <v>179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44">
        <v>0</v>
      </c>
      <c r="AD45" s="44"/>
      <c r="AE45" s="44"/>
    </row>
    <row r="46" spans="1:31" ht="12.75">
      <c r="A46" s="44"/>
      <c r="B46" s="44"/>
      <c r="C46" s="44" t="s">
        <v>185</v>
      </c>
      <c r="D46" s="44" t="s">
        <v>140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0.35</v>
      </c>
      <c r="N46" s="56">
        <v>0.35</v>
      </c>
      <c r="O46" s="56">
        <v>0.35</v>
      </c>
      <c r="P46" s="56">
        <v>0.35</v>
      </c>
      <c r="Q46" s="56">
        <v>0.35</v>
      </c>
      <c r="R46" s="56">
        <v>0.35</v>
      </c>
      <c r="S46" s="56">
        <v>0.35</v>
      </c>
      <c r="T46" s="56">
        <v>0.35</v>
      </c>
      <c r="U46" s="56">
        <v>0.35</v>
      </c>
      <c r="V46" s="56">
        <v>0.35</v>
      </c>
      <c r="W46" s="56">
        <v>0.35</v>
      </c>
      <c r="X46" s="56">
        <v>0.35</v>
      </c>
      <c r="Y46" s="56">
        <v>0.35</v>
      </c>
      <c r="Z46" s="56">
        <v>0</v>
      </c>
      <c r="AA46" s="56">
        <v>0</v>
      </c>
      <c r="AB46" s="56">
        <v>0</v>
      </c>
      <c r="AC46" s="44">
        <v>4.55</v>
      </c>
      <c r="AD46" s="44">
        <v>22.75</v>
      </c>
      <c r="AE46" s="44"/>
    </row>
    <row r="47" spans="1:31" ht="12.75">
      <c r="A47" s="44"/>
      <c r="B47" s="44"/>
      <c r="C47" s="44"/>
      <c r="D47" s="44" t="s">
        <v>179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44">
        <v>0</v>
      </c>
      <c r="AD47" s="44"/>
      <c r="AE47" s="44"/>
    </row>
    <row r="48" spans="1:31" ht="12.75">
      <c r="A48" s="44"/>
      <c r="B48" s="44"/>
      <c r="C48" s="44" t="s">
        <v>123</v>
      </c>
      <c r="D48" s="44" t="s">
        <v>140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0.35</v>
      </c>
      <c r="N48" s="56">
        <v>0.35</v>
      </c>
      <c r="O48" s="56">
        <v>0.35</v>
      </c>
      <c r="P48" s="56">
        <v>0.35</v>
      </c>
      <c r="Q48" s="56">
        <v>0.35</v>
      </c>
      <c r="R48" s="56">
        <v>0.35</v>
      </c>
      <c r="S48" s="56">
        <v>0.35</v>
      </c>
      <c r="T48" s="56">
        <v>0.35</v>
      </c>
      <c r="U48" s="56">
        <v>0.95</v>
      </c>
      <c r="V48" s="56">
        <v>0.95</v>
      </c>
      <c r="W48" s="56">
        <v>0.95</v>
      </c>
      <c r="X48" s="56">
        <v>0.95</v>
      </c>
      <c r="Y48" s="56">
        <v>0.95</v>
      </c>
      <c r="Z48" s="56">
        <v>0</v>
      </c>
      <c r="AA48" s="56">
        <v>0</v>
      </c>
      <c r="AB48" s="56">
        <v>0</v>
      </c>
      <c r="AC48" s="44">
        <v>7.55</v>
      </c>
      <c r="AD48" s="44">
        <v>37.75</v>
      </c>
      <c r="AE48" s="44"/>
    </row>
    <row r="49" spans="1:31" ht="12.75">
      <c r="A49" s="44"/>
      <c r="B49" s="44"/>
      <c r="C49" s="44"/>
      <c r="D49" s="44" t="s">
        <v>179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44">
        <v>0</v>
      </c>
      <c r="AD49" s="44"/>
      <c r="AE49" s="44"/>
    </row>
    <row r="50" spans="1:31" ht="12.75">
      <c r="A50" s="44" t="s">
        <v>168</v>
      </c>
      <c r="B50" s="44" t="s">
        <v>122</v>
      </c>
      <c r="C50" s="44" t="s">
        <v>184</v>
      </c>
      <c r="D50" s="44" t="s">
        <v>140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0.95</v>
      </c>
      <c r="O50" s="56">
        <v>0.95</v>
      </c>
      <c r="P50" s="56">
        <v>0.95</v>
      </c>
      <c r="Q50" s="56">
        <v>0.95</v>
      </c>
      <c r="R50" s="56">
        <v>0.95</v>
      </c>
      <c r="S50" s="56">
        <v>0.95</v>
      </c>
      <c r="T50" s="56">
        <v>0.35</v>
      </c>
      <c r="U50" s="56">
        <v>0.35</v>
      </c>
      <c r="V50" s="56">
        <v>0.35</v>
      </c>
      <c r="W50" s="56">
        <v>0.35</v>
      </c>
      <c r="X50" s="56">
        <v>0.35</v>
      </c>
      <c r="Y50" s="56">
        <v>0</v>
      </c>
      <c r="Z50" s="56">
        <v>0</v>
      </c>
      <c r="AA50" s="56">
        <v>0</v>
      </c>
      <c r="AB50" s="56">
        <v>0</v>
      </c>
      <c r="AC50" s="44">
        <v>7.45</v>
      </c>
      <c r="AD50" s="44">
        <v>37.25</v>
      </c>
      <c r="AE50" s="44">
        <v>1692.57</v>
      </c>
    </row>
    <row r="51" spans="1:31" ht="12.75">
      <c r="A51" s="44"/>
      <c r="B51" s="44"/>
      <c r="C51" s="44"/>
      <c r="D51" s="44" t="s">
        <v>179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44">
        <v>0</v>
      </c>
      <c r="AD51" s="44"/>
      <c r="AE51" s="44"/>
    </row>
    <row r="52" spans="1:31" ht="12.75">
      <c r="A52" s="44"/>
      <c r="B52" s="44"/>
      <c r="C52" s="44" t="s">
        <v>185</v>
      </c>
      <c r="D52" s="44" t="s">
        <v>140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0.15</v>
      </c>
      <c r="O52" s="56">
        <v>0.15</v>
      </c>
      <c r="P52" s="56">
        <v>0.15</v>
      </c>
      <c r="Q52" s="56">
        <v>0.15</v>
      </c>
      <c r="R52" s="56">
        <v>0.15</v>
      </c>
      <c r="S52" s="56">
        <v>0.15</v>
      </c>
      <c r="T52" s="56">
        <v>0.15</v>
      </c>
      <c r="U52" s="56">
        <v>0.15</v>
      </c>
      <c r="V52" s="56">
        <v>0.35</v>
      </c>
      <c r="W52" s="56">
        <v>0.35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44">
        <v>1.9</v>
      </c>
      <c r="AD52" s="44">
        <v>9.5</v>
      </c>
      <c r="AE52" s="44"/>
    </row>
    <row r="53" spans="1:31" ht="12.75">
      <c r="A53" s="44"/>
      <c r="B53" s="44"/>
      <c r="C53" s="44"/>
      <c r="D53" s="44" t="s">
        <v>179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44">
        <v>0</v>
      </c>
      <c r="AD53" s="44"/>
      <c r="AE53" s="44"/>
    </row>
    <row r="54" spans="1:31" ht="12.75">
      <c r="A54" s="44"/>
      <c r="B54" s="44"/>
      <c r="C54" s="44" t="s">
        <v>123</v>
      </c>
      <c r="D54" s="44" t="s">
        <v>140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0.95</v>
      </c>
      <c r="O54" s="56">
        <v>0.95</v>
      </c>
      <c r="P54" s="56">
        <v>0.95</v>
      </c>
      <c r="Q54" s="56">
        <v>0.95</v>
      </c>
      <c r="R54" s="56">
        <v>0.95</v>
      </c>
      <c r="S54" s="56">
        <v>0.95</v>
      </c>
      <c r="T54" s="56">
        <v>0.35</v>
      </c>
      <c r="U54" s="56">
        <v>0.35</v>
      </c>
      <c r="V54" s="56">
        <v>0.35</v>
      </c>
      <c r="W54" s="56">
        <v>0.35</v>
      </c>
      <c r="X54" s="56">
        <v>0.35</v>
      </c>
      <c r="Y54" s="56">
        <v>0</v>
      </c>
      <c r="Z54" s="56">
        <v>0</v>
      </c>
      <c r="AA54" s="56">
        <v>0</v>
      </c>
      <c r="AB54" s="56">
        <v>0</v>
      </c>
      <c r="AC54" s="44">
        <v>7.45</v>
      </c>
      <c r="AD54" s="44">
        <v>37.25</v>
      </c>
      <c r="AE54" s="44"/>
    </row>
    <row r="55" spans="1:31" ht="12.75">
      <c r="A55" s="44"/>
      <c r="B55" s="44"/>
      <c r="C55" s="44"/>
      <c r="D55" s="44" t="s">
        <v>179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44">
        <v>0</v>
      </c>
      <c r="AD55" s="44"/>
      <c r="AE55" s="44"/>
    </row>
    <row r="56" spans="1:31" ht="12.75">
      <c r="A56" s="44" t="s">
        <v>117</v>
      </c>
      <c r="B56" s="44" t="s">
        <v>122</v>
      </c>
      <c r="C56" s="44" t="s">
        <v>123</v>
      </c>
      <c r="D56" s="44" t="s">
        <v>124</v>
      </c>
      <c r="E56" s="56">
        <v>1</v>
      </c>
      <c r="F56" s="56">
        <v>1</v>
      </c>
      <c r="G56" s="56">
        <v>1</v>
      </c>
      <c r="H56" s="56">
        <v>1</v>
      </c>
      <c r="I56" s="56">
        <v>1</v>
      </c>
      <c r="J56" s="56">
        <v>1</v>
      </c>
      <c r="K56" s="56">
        <v>1</v>
      </c>
      <c r="L56" s="56">
        <v>0.5</v>
      </c>
      <c r="M56" s="56">
        <v>0.5</v>
      </c>
      <c r="N56" s="56">
        <v>0.5</v>
      </c>
      <c r="O56" s="56">
        <v>0.5</v>
      </c>
      <c r="P56" s="56">
        <v>0.5</v>
      </c>
      <c r="Q56" s="56">
        <v>0.5</v>
      </c>
      <c r="R56" s="56">
        <v>0.5</v>
      </c>
      <c r="S56" s="56">
        <v>0.5</v>
      </c>
      <c r="T56" s="56">
        <v>0.5</v>
      </c>
      <c r="U56" s="56">
        <v>0.5</v>
      </c>
      <c r="V56" s="56">
        <v>0.5</v>
      </c>
      <c r="W56" s="56">
        <v>0.5</v>
      </c>
      <c r="X56" s="56">
        <v>0.5</v>
      </c>
      <c r="Y56" s="56">
        <v>0.5</v>
      </c>
      <c r="Z56" s="56">
        <v>1</v>
      </c>
      <c r="AA56" s="56">
        <v>1</v>
      </c>
      <c r="AB56" s="56">
        <v>1</v>
      </c>
      <c r="AC56" s="44">
        <v>17</v>
      </c>
      <c r="AD56" s="44">
        <v>119</v>
      </c>
      <c r="AE56" s="44">
        <v>6205</v>
      </c>
    </row>
    <row r="57" spans="1:31" ht="12.75">
      <c r="A57" s="44" t="s">
        <v>118</v>
      </c>
      <c r="B57" s="44" t="s">
        <v>122</v>
      </c>
      <c r="C57" s="44" t="s">
        <v>186</v>
      </c>
      <c r="D57" s="44" t="s">
        <v>140</v>
      </c>
      <c r="E57" s="56">
        <v>0.05</v>
      </c>
      <c r="F57" s="56">
        <v>0.05</v>
      </c>
      <c r="G57" s="56">
        <v>0.05</v>
      </c>
      <c r="H57" s="56">
        <v>0.05</v>
      </c>
      <c r="I57" s="56">
        <v>0.05</v>
      </c>
      <c r="J57" s="56">
        <v>0.05</v>
      </c>
      <c r="K57" s="56">
        <v>0.05</v>
      </c>
      <c r="L57" s="56">
        <v>0.1</v>
      </c>
      <c r="M57" s="56">
        <v>0.34</v>
      </c>
      <c r="N57" s="56">
        <v>0.6</v>
      </c>
      <c r="O57" s="56">
        <v>0.63</v>
      </c>
      <c r="P57" s="56">
        <v>0.72</v>
      </c>
      <c r="Q57" s="56">
        <v>0.79</v>
      </c>
      <c r="R57" s="56">
        <v>0.83</v>
      </c>
      <c r="S57" s="56">
        <v>0.61</v>
      </c>
      <c r="T57" s="56">
        <v>0.65</v>
      </c>
      <c r="U57" s="56">
        <v>0.1</v>
      </c>
      <c r="V57" s="56">
        <v>0.1</v>
      </c>
      <c r="W57" s="56">
        <v>0.19</v>
      </c>
      <c r="X57" s="56">
        <v>0.25</v>
      </c>
      <c r="Y57" s="56">
        <v>0.22</v>
      </c>
      <c r="Z57" s="56">
        <v>0.22</v>
      </c>
      <c r="AA57" s="56">
        <v>0.12</v>
      </c>
      <c r="AB57" s="56">
        <v>0.09</v>
      </c>
      <c r="AC57" s="44">
        <v>6.91</v>
      </c>
      <c r="AD57" s="44">
        <v>36.19</v>
      </c>
      <c r="AE57" s="44">
        <v>1599.88</v>
      </c>
    </row>
    <row r="58" spans="1:31" ht="12.75">
      <c r="A58" s="44"/>
      <c r="B58" s="44"/>
      <c r="C58" s="44"/>
      <c r="D58" s="44" t="s">
        <v>148</v>
      </c>
      <c r="E58" s="56">
        <v>0.03</v>
      </c>
      <c r="F58" s="56">
        <v>0.03</v>
      </c>
      <c r="G58" s="56">
        <v>0.03</v>
      </c>
      <c r="H58" s="56">
        <v>0.03</v>
      </c>
      <c r="I58" s="56">
        <v>0.03</v>
      </c>
      <c r="J58" s="56">
        <v>0.03</v>
      </c>
      <c r="K58" s="56">
        <v>0.03</v>
      </c>
      <c r="L58" s="56">
        <v>0.03</v>
      </c>
      <c r="M58" s="56">
        <v>0.03</v>
      </c>
      <c r="N58" s="56">
        <v>0.05</v>
      </c>
      <c r="O58" s="56">
        <v>0.05</v>
      </c>
      <c r="P58" s="56">
        <v>0.05</v>
      </c>
      <c r="Q58" s="56">
        <v>0.05</v>
      </c>
      <c r="R58" s="56">
        <v>0.03</v>
      </c>
      <c r="S58" s="56">
        <v>0.03</v>
      </c>
      <c r="T58" s="56">
        <v>0.03</v>
      </c>
      <c r="U58" s="56">
        <v>0.03</v>
      </c>
      <c r="V58" s="56">
        <v>0.03</v>
      </c>
      <c r="W58" s="56">
        <v>0.03</v>
      </c>
      <c r="X58" s="56">
        <v>0.03</v>
      </c>
      <c r="Y58" s="56">
        <v>0.03</v>
      </c>
      <c r="Z58" s="56">
        <v>0.03</v>
      </c>
      <c r="AA58" s="56">
        <v>0.03</v>
      </c>
      <c r="AB58" s="56">
        <v>0.03</v>
      </c>
      <c r="AC58" s="44">
        <v>0.8</v>
      </c>
      <c r="AD58" s="44"/>
      <c r="AE58" s="44"/>
    </row>
    <row r="59" spans="1:31" ht="12.75">
      <c r="A59" s="44"/>
      <c r="B59" s="44"/>
      <c r="C59" s="44"/>
      <c r="D59" s="44" t="s">
        <v>149</v>
      </c>
      <c r="E59" s="56">
        <v>0.03</v>
      </c>
      <c r="F59" s="56">
        <v>0.03</v>
      </c>
      <c r="G59" s="56">
        <v>0.03</v>
      </c>
      <c r="H59" s="56">
        <v>0.03</v>
      </c>
      <c r="I59" s="56">
        <v>0.03</v>
      </c>
      <c r="J59" s="56">
        <v>0.03</v>
      </c>
      <c r="K59" s="56">
        <v>0.03</v>
      </c>
      <c r="L59" s="56">
        <v>0.03</v>
      </c>
      <c r="M59" s="56">
        <v>0.05</v>
      </c>
      <c r="N59" s="56">
        <v>0.05</v>
      </c>
      <c r="O59" s="56">
        <v>0.05</v>
      </c>
      <c r="P59" s="56">
        <v>0.05</v>
      </c>
      <c r="Q59" s="56">
        <v>0.05</v>
      </c>
      <c r="R59" s="56">
        <v>0.05</v>
      </c>
      <c r="S59" s="56">
        <v>0.03</v>
      </c>
      <c r="T59" s="56">
        <v>0.03</v>
      </c>
      <c r="U59" s="56">
        <v>0.03</v>
      </c>
      <c r="V59" s="56">
        <v>0.03</v>
      </c>
      <c r="W59" s="56">
        <v>0.03</v>
      </c>
      <c r="X59" s="56">
        <v>0.03</v>
      </c>
      <c r="Y59" s="56">
        <v>0.03</v>
      </c>
      <c r="Z59" s="56">
        <v>0.03</v>
      </c>
      <c r="AA59" s="56">
        <v>0.03</v>
      </c>
      <c r="AB59" s="56">
        <v>0.03</v>
      </c>
      <c r="AC59" s="44">
        <v>0.84</v>
      </c>
      <c r="AD59" s="44"/>
      <c r="AE59" s="44"/>
    </row>
    <row r="60" spans="1:31" ht="12.75">
      <c r="A60" s="44"/>
      <c r="B60" s="44"/>
      <c r="C60" s="44" t="s">
        <v>187</v>
      </c>
      <c r="D60" s="44" t="s">
        <v>140</v>
      </c>
      <c r="E60" s="56">
        <v>0.05</v>
      </c>
      <c r="F60" s="56">
        <v>0.05</v>
      </c>
      <c r="G60" s="56">
        <v>0.05</v>
      </c>
      <c r="H60" s="56">
        <v>0.05</v>
      </c>
      <c r="I60" s="56">
        <v>0.05</v>
      </c>
      <c r="J60" s="56">
        <v>0.05</v>
      </c>
      <c r="K60" s="56">
        <v>0.05</v>
      </c>
      <c r="L60" s="56">
        <v>0.1</v>
      </c>
      <c r="M60" s="56">
        <v>0.1</v>
      </c>
      <c r="N60" s="56">
        <v>0.1</v>
      </c>
      <c r="O60" s="56">
        <v>0.1</v>
      </c>
      <c r="P60" s="56">
        <v>0.1</v>
      </c>
      <c r="Q60" s="56">
        <v>0.1</v>
      </c>
      <c r="R60" s="56">
        <v>0.1</v>
      </c>
      <c r="S60" s="56">
        <v>0.1</v>
      </c>
      <c r="T60" s="56">
        <v>0.1</v>
      </c>
      <c r="U60" s="56">
        <v>0.1</v>
      </c>
      <c r="V60" s="56">
        <v>0.1</v>
      </c>
      <c r="W60" s="56">
        <v>0.19</v>
      </c>
      <c r="X60" s="56">
        <v>0.25</v>
      </c>
      <c r="Y60" s="56">
        <v>0.22</v>
      </c>
      <c r="Z60" s="56">
        <v>0.22</v>
      </c>
      <c r="AA60" s="56">
        <v>0.12</v>
      </c>
      <c r="AB60" s="56">
        <v>0.09</v>
      </c>
      <c r="AC60" s="44">
        <v>2.54</v>
      </c>
      <c r="AD60" s="44">
        <v>14.34</v>
      </c>
      <c r="AE60" s="44"/>
    </row>
    <row r="61" spans="1:31" ht="12.75">
      <c r="A61" s="44"/>
      <c r="B61" s="44"/>
      <c r="C61" s="44"/>
      <c r="D61" s="44" t="s">
        <v>148</v>
      </c>
      <c r="E61" s="56">
        <v>0.03</v>
      </c>
      <c r="F61" s="56">
        <v>0.03</v>
      </c>
      <c r="G61" s="56">
        <v>0.03</v>
      </c>
      <c r="H61" s="56">
        <v>0.03</v>
      </c>
      <c r="I61" s="56">
        <v>0.03</v>
      </c>
      <c r="J61" s="56">
        <v>0.03</v>
      </c>
      <c r="K61" s="56">
        <v>0.03</v>
      </c>
      <c r="L61" s="56">
        <v>0.03</v>
      </c>
      <c r="M61" s="56">
        <v>0.03</v>
      </c>
      <c r="N61" s="56">
        <v>0.05</v>
      </c>
      <c r="O61" s="56">
        <v>0.05</v>
      </c>
      <c r="P61" s="56">
        <v>0.05</v>
      </c>
      <c r="Q61" s="56">
        <v>0.05</v>
      </c>
      <c r="R61" s="56">
        <v>0.03</v>
      </c>
      <c r="S61" s="56">
        <v>0.03</v>
      </c>
      <c r="T61" s="56">
        <v>0.03</v>
      </c>
      <c r="U61" s="56">
        <v>0.03</v>
      </c>
      <c r="V61" s="56">
        <v>0.03</v>
      </c>
      <c r="W61" s="56">
        <v>0.03</v>
      </c>
      <c r="X61" s="56">
        <v>0.03</v>
      </c>
      <c r="Y61" s="56">
        <v>0.03</v>
      </c>
      <c r="Z61" s="56">
        <v>0.03</v>
      </c>
      <c r="AA61" s="56">
        <v>0.03</v>
      </c>
      <c r="AB61" s="56">
        <v>0.03</v>
      </c>
      <c r="AC61" s="44">
        <v>0.8</v>
      </c>
      <c r="AD61" s="44"/>
      <c r="AE61" s="44"/>
    </row>
    <row r="62" spans="1:31" ht="12.75">
      <c r="A62" s="44"/>
      <c r="B62" s="44"/>
      <c r="C62" s="44"/>
      <c r="D62" s="44" t="s">
        <v>149</v>
      </c>
      <c r="E62" s="56">
        <v>0.03</v>
      </c>
      <c r="F62" s="56">
        <v>0.03</v>
      </c>
      <c r="G62" s="56">
        <v>0.03</v>
      </c>
      <c r="H62" s="56">
        <v>0.03</v>
      </c>
      <c r="I62" s="56">
        <v>0.03</v>
      </c>
      <c r="J62" s="56">
        <v>0.03</v>
      </c>
      <c r="K62" s="56">
        <v>0.03</v>
      </c>
      <c r="L62" s="56">
        <v>0.03</v>
      </c>
      <c r="M62" s="56">
        <v>0.05</v>
      </c>
      <c r="N62" s="56">
        <v>0.05</v>
      </c>
      <c r="O62" s="56">
        <v>0.05</v>
      </c>
      <c r="P62" s="56">
        <v>0.05</v>
      </c>
      <c r="Q62" s="56">
        <v>0.05</v>
      </c>
      <c r="R62" s="56">
        <v>0.05</v>
      </c>
      <c r="S62" s="56">
        <v>0.03</v>
      </c>
      <c r="T62" s="56">
        <v>0.03</v>
      </c>
      <c r="U62" s="56">
        <v>0.03</v>
      </c>
      <c r="V62" s="56">
        <v>0.03</v>
      </c>
      <c r="W62" s="56">
        <v>0.03</v>
      </c>
      <c r="X62" s="56">
        <v>0.03</v>
      </c>
      <c r="Y62" s="56">
        <v>0.03</v>
      </c>
      <c r="Z62" s="56">
        <v>0.03</v>
      </c>
      <c r="AA62" s="56">
        <v>0.03</v>
      </c>
      <c r="AB62" s="56">
        <v>0.03</v>
      </c>
      <c r="AC62" s="44">
        <v>0.84</v>
      </c>
      <c r="AD62" s="44"/>
      <c r="AE62" s="44"/>
    </row>
    <row r="63" spans="1:31" ht="12.75">
      <c r="A63" s="44"/>
      <c r="B63" s="44"/>
      <c r="C63" s="44" t="s">
        <v>123</v>
      </c>
      <c r="D63" s="44" t="s">
        <v>140</v>
      </c>
      <c r="E63" s="56">
        <v>0.05</v>
      </c>
      <c r="F63" s="56">
        <v>0.05</v>
      </c>
      <c r="G63" s="56">
        <v>0.05</v>
      </c>
      <c r="H63" s="56">
        <v>0.05</v>
      </c>
      <c r="I63" s="56">
        <v>0.05</v>
      </c>
      <c r="J63" s="56">
        <v>0.05</v>
      </c>
      <c r="K63" s="56">
        <v>0.05</v>
      </c>
      <c r="L63" s="56">
        <v>0.1</v>
      </c>
      <c r="M63" s="56">
        <v>0.34</v>
      </c>
      <c r="N63" s="56">
        <v>0.6</v>
      </c>
      <c r="O63" s="56">
        <v>0.63</v>
      </c>
      <c r="P63" s="56">
        <v>0.72</v>
      </c>
      <c r="Q63" s="56">
        <v>0.79</v>
      </c>
      <c r="R63" s="56">
        <v>0.83</v>
      </c>
      <c r="S63" s="56">
        <v>0.61</v>
      </c>
      <c r="T63" s="56">
        <v>0.65</v>
      </c>
      <c r="U63" s="56">
        <v>0.1</v>
      </c>
      <c r="V63" s="56">
        <v>0.1</v>
      </c>
      <c r="W63" s="56">
        <v>0.19</v>
      </c>
      <c r="X63" s="56">
        <v>0.25</v>
      </c>
      <c r="Y63" s="56">
        <v>0.22</v>
      </c>
      <c r="Z63" s="56">
        <v>0.22</v>
      </c>
      <c r="AA63" s="56">
        <v>0.12</v>
      </c>
      <c r="AB63" s="56">
        <v>0.09</v>
      </c>
      <c r="AC63" s="44">
        <v>6.91</v>
      </c>
      <c r="AD63" s="44">
        <v>36.19</v>
      </c>
      <c r="AE63" s="44"/>
    </row>
    <row r="64" spans="1:31" ht="12.75">
      <c r="A64" s="44"/>
      <c r="B64" s="44"/>
      <c r="C64" s="44"/>
      <c r="D64" s="44" t="s">
        <v>148</v>
      </c>
      <c r="E64" s="56">
        <v>0.03</v>
      </c>
      <c r="F64" s="56">
        <v>0.03</v>
      </c>
      <c r="G64" s="56">
        <v>0.03</v>
      </c>
      <c r="H64" s="56">
        <v>0.03</v>
      </c>
      <c r="I64" s="56">
        <v>0.03</v>
      </c>
      <c r="J64" s="56">
        <v>0.03</v>
      </c>
      <c r="K64" s="56">
        <v>0.03</v>
      </c>
      <c r="L64" s="56">
        <v>0.03</v>
      </c>
      <c r="M64" s="56">
        <v>0.03</v>
      </c>
      <c r="N64" s="56">
        <v>0.05</v>
      </c>
      <c r="O64" s="56">
        <v>0.05</v>
      </c>
      <c r="P64" s="56">
        <v>0.05</v>
      </c>
      <c r="Q64" s="56">
        <v>0.05</v>
      </c>
      <c r="R64" s="56">
        <v>0.03</v>
      </c>
      <c r="S64" s="56">
        <v>0.03</v>
      </c>
      <c r="T64" s="56">
        <v>0.03</v>
      </c>
      <c r="U64" s="56">
        <v>0.03</v>
      </c>
      <c r="V64" s="56">
        <v>0.03</v>
      </c>
      <c r="W64" s="56">
        <v>0.03</v>
      </c>
      <c r="X64" s="56">
        <v>0.03</v>
      </c>
      <c r="Y64" s="56">
        <v>0.03</v>
      </c>
      <c r="Z64" s="56">
        <v>0.03</v>
      </c>
      <c r="AA64" s="56">
        <v>0.03</v>
      </c>
      <c r="AB64" s="56">
        <v>0.03</v>
      </c>
      <c r="AC64" s="44">
        <v>0.8</v>
      </c>
      <c r="AD64" s="44"/>
      <c r="AE64" s="44"/>
    </row>
    <row r="65" spans="1:31" ht="12.75">
      <c r="A65" s="44"/>
      <c r="B65" s="44"/>
      <c r="C65" s="44"/>
      <c r="D65" s="44" t="s">
        <v>149</v>
      </c>
      <c r="E65" s="56">
        <v>0.03</v>
      </c>
      <c r="F65" s="56">
        <v>0.03</v>
      </c>
      <c r="G65" s="56">
        <v>0.03</v>
      </c>
      <c r="H65" s="56">
        <v>0.03</v>
      </c>
      <c r="I65" s="56">
        <v>0.03</v>
      </c>
      <c r="J65" s="56">
        <v>0.03</v>
      </c>
      <c r="K65" s="56">
        <v>0.03</v>
      </c>
      <c r="L65" s="56">
        <v>0.03</v>
      </c>
      <c r="M65" s="56">
        <v>0.05</v>
      </c>
      <c r="N65" s="56">
        <v>0.05</v>
      </c>
      <c r="O65" s="56">
        <v>0.05</v>
      </c>
      <c r="P65" s="56">
        <v>0.05</v>
      </c>
      <c r="Q65" s="56">
        <v>0.05</v>
      </c>
      <c r="R65" s="56">
        <v>0.05</v>
      </c>
      <c r="S65" s="56">
        <v>0.03</v>
      </c>
      <c r="T65" s="56">
        <v>0.03</v>
      </c>
      <c r="U65" s="56">
        <v>0.03</v>
      </c>
      <c r="V65" s="56">
        <v>0.03</v>
      </c>
      <c r="W65" s="56">
        <v>0.03</v>
      </c>
      <c r="X65" s="56">
        <v>0.03</v>
      </c>
      <c r="Y65" s="56">
        <v>0.03</v>
      </c>
      <c r="Z65" s="56">
        <v>0.03</v>
      </c>
      <c r="AA65" s="56">
        <v>0.03</v>
      </c>
      <c r="AB65" s="56">
        <v>0.03</v>
      </c>
      <c r="AC65" s="44">
        <v>0.84</v>
      </c>
      <c r="AD65" s="44"/>
      <c r="AE65" s="44"/>
    </row>
    <row r="66" spans="1:31" ht="12.75">
      <c r="A66" s="44" t="s">
        <v>126</v>
      </c>
      <c r="B66" s="44" t="s">
        <v>127</v>
      </c>
      <c r="C66" s="44" t="s">
        <v>123</v>
      </c>
      <c r="D66" s="44" t="s">
        <v>124</v>
      </c>
      <c r="E66" s="56">
        <v>1</v>
      </c>
      <c r="F66" s="56">
        <v>1</v>
      </c>
      <c r="G66" s="56">
        <v>1</v>
      </c>
      <c r="H66" s="56">
        <v>1</v>
      </c>
      <c r="I66" s="56">
        <v>1</v>
      </c>
      <c r="J66" s="56">
        <v>1</v>
      </c>
      <c r="K66" s="56">
        <v>1</v>
      </c>
      <c r="L66" s="56">
        <v>1</v>
      </c>
      <c r="M66" s="56">
        <v>1</v>
      </c>
      <c r="N66" s="56">
        <v>1</v>
      </c>
      <c r="O66" s="56">
        <v>1</v>
      </c>
      <c r="P66" s="56">
        <v>1</v>
      </c>
      <c r="Q66" s="56">
        <v>1</v>
      </c>
      <c r="R66" s="56">
        <v>1</v>
      </c>
      <c r="S66" s="56">
        <v>1</v>
      </c>
      <c r="T66" s="56">
        <v>1</v>
      </c>
      <c r="U66" s="56">
        <v>1</v>
      </c>
      <c r="V66" s="56">
        <v>1</v>
      </c>
      <c r="W66" s="56">
        <v>1</v>
      </c>
      <c r="X66" s="56">
        <v>1</v>
      </c>
      <c r="Y66" s="56">
        <v>1</v>
      </c>
      <c r="Z66" s="56">
        <v>1</v>
      </c>
      <c r="AA66" s="56">
        <v>1</v>
      </c>
      <c r="AB66" s="56">
        <v>1</v>
      </c>
      <c r="AC66" s="44">
        <v>24</v>
      </c>
      <c r="AD66" s="44">
        <v>168</v>
      </c>
      <c r="AE66" s="44">
        <v>8760</v>
      </c>
    </row>
    <row r="67" spans="1:31" ht="12.75">
      <c r="A67" s="44" t="s">
        <v>128</v>
      </c>
      <c r="B67" s="44" t="s">
        <v>127</v>
      </c>
      <c r="C67" s="44" t="s">
        <v>123</v>
      </c>
      <c r="D67" s="44" t="s">
        <v>124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44">
        <v>0</v>
      </c>
      <c r="AD67" s="44">
        <v>0</v>
      </c>
      <c r="AE67" s="44">
        <v>0</v>
      </c>
    </row>
    <row r="68" spans="1:31" ht="12.75">
      <c r="A68" s="44" t="s">
        <v>129</v>
      </c>
      <c r="B68" s="44" t="s">
        <v>122</v>
      </c>
      <c r="C68" s="44" t="s">
        <v>123</v>
      </c>
      <c r="D68" s="44" t="s">
        <v>124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44">
        <v>0</v>
      </c>
      <c r="AD68" s="44">
        <v>0</v>
      </c>
      <c r="AE68" s="44">
        <v>0</v>
      </c>
    </row>
    <row r="69" spans="1:31" ht="12.75">
      <c r="A69" s="44" t="s">
        <v>130</v>
      </c>
      <c r="B69" s="44" t="s">
        <v>131</v>
      </c>
      <c r="C69" s="44" t="s">
        <v>123</v>
      </c>
      <c r="D69" s="44" t="s">
        <v>124</v>
      </c>
      <c r="E69" s="56">
        <v>0.2</v>
      </c>
      <c r="F69" s="56">
        <v>0.2</v>
      </c>
      <c r="G69" s="56">
        <v>0.2</v>
      </c>
      <c r="H69" s="56">
        <v>0.2</v>
      </c>
      <c r="I69" s="56">
        <v>0.2</v>
      </c>
      <c r="J69" s="56">
        <v>0.2</v>
      </c>
      <c r="K69" s="56">
        <v>0.2</v>
      </c>
      <c r="L69" s="56">
        <v>0.2</v>
      </c>
      <c r="M69" s="56">
        <v>0.2</v>
      </c>
      <c r="N69" s="56">
        <v>0.2</v>
      </c>
      <c r="O69" s="56">
        <v>0.2</v>
      </c>
      <c r="P69" s="56">
        <v>0.2</v>
      </c>
      <c r="Q69" s="56">
        <v>0.2</v>
      </c>
      <c r="R69" s="56">
        <v>0.2</v>
      </c>
      <c r="S69" s="56">
        <v>0.2</v>
      </c>
      <c r="T69" s="56">
        <v>0.2</v>
      </c>
      <c r="U69" s="56">
        <v>0.2</v>
      </c>
      <c r="V69" s="56">
        <v>0.2</v>
      </c>
      <c r="W69" s="56">
        <v>0.2</v>
      </c>
      <c r="X69" s="56">
        <v>0.2</v>
      </c>
      <c r="Y69" s="56">
        <v>0.2</v>
      </c>
      <c r="Z69" s="56">
        <v>0.2</v>
      </c>
      <c r="AA69" s="56">
        <v>0.2</v>
      </c>
      <c r="AB69" s="56">
        <v>0.2</v>
      </c>
      <c r="AC69" s="44">
        <v>4.8</v>
      </c>
      <c r="AD69" s="44">
        <v>33.6</v>
      </c>
      <c r="AE69" s="44">
        <v>1752</v>
      </c>
    </row>
    <row r="70" spans="1:31" ht="12.75">
      <c r="A70" s="44" t="s">
        <v>132</v>
      </c>
      <c r="B70" s="44" t="s">
        <v>131</v>
      </c>
      <c r="C70" s="44" t="s">
        <v>133</v>
      </c>
      <c r="D70" s="44" t="s">
        <v>124</v>
      </c>
      <c r="E70" s="56">
        <v>1.1000000000000001</v>
      </c>
      <c r="F70" s="56">
        <v>1.1000000000000001</v>
      </c>
      <c r="G70" s="56">
        <v>1.1000000000000001</v>
      </c>
      <c r="H70" s="56">
        <v>1.1000000000000001</v>
      </c>
      <c r="I70" s="56">
        <v>1.1000000000000001</v>
      </c>
      <c r="J70" s="56">
        <v>1.1000000000000001</v>
      </c>
      <c r="K70" s="56">
        <v>1.1000000000000001</v>
      </c>
      <c r="L70" s="56">
        <v>1.1000000000000001</v>
      </c>
      <c r="M70" s="56">
        <v>1.1000000000000001</v>
      </c>
      <c r="N70" s="56">
        <v>1.1000000000000001</v>
      </c>
      <c r="O70" s="56">
        <v>1.1000000000000001</v>
      </c>
      <c r="P70" s="56">
        <v>1.1000000000000001</v>
      </c>
      <c r="Q70" s="56">
        <v>1.1000000000000001</v>
      </c>
      <c r="R70" s="56">
        <v>1.1000000000000001</v>
      </c>
      <c r="S70" s="56">
        <v>1.1000000000000001</v>
      </c>
      <c r="T70" s="56">
        <v>1.1000000000000001</v>
      </c>
      <c r="U70" s="56">
        <v>1.1000000000000001</v>
      </c>
      <c r="V70" s="56">
        <v>1.1000000000000001</v>
      </c>
      <c r="W70" s="56">
        <v>1.1000000000000001</v>
      </c>
      <c r="X70" s="56">
        <v>1.1000000000000001</v>
      </c>
      <c r="Y70" s="56">
        <v>1.1000000000000001</v>
      </c>
      <c r="Z70" s="56">
        <v>1.1000000000000001</v>
      </c>
      <c r="AA70" s="56">
        <v>1.1000000000000001</v>
      </c>
      <c r="AB70" s="56">
        <v>1.1000000000000001</v>
      </c>
      <c r="AC70" s="44">
        <v>26.4</v>
      </c>
      <c r="AD70" s="44">
        <v>184.8</v>
      </c>
      <c r="AE70" s="44">
        <v>7800</v>
      </c>
    </row>
    <row r="71" spans="1:31" ht="12.75">
      <c r="A71" s="44"/>
      <c r="B71" s="44"/>
      <c r="C71" s="44" t="s">
        <v>134</v>
      </c>
      <c r="D71" s="44" t="s">
        <v>124</v>
      </c>
      <c r="E71" s="56">
        <v>0.6</v>
      </c>
      <c r="F71" s="56">
        <v>0.6</v>
      </c>
      <c r="G71" s="56">
        <v>0.6</v>
      </c>
      <c r="H71" s="56">
        <v>0.6</v>
      </c>
      <c r="I71" s="56">
        <v>0.6</v>
      </c>
      <c r="J71" s="56">
        <v>0.6</v>
      </c>
      <c r="K71" s="56">
        <v>0.6</v>
      </c>
      <c r="L71" s="56">
        <v>0.6</v>
      </c>
      <c r="M71" s="56">
        <v>0.6</v>
      </c>
      <c r="N71" s="56">
        <v>0.6</v>
      </c>
      <c r="O71" s="56">
        <v>0.6</v>
      </c>
      <c r="P71" s="56">
        <v>0.6</v>
      </c>
      <c r="Q71" s="56">
        <v>0.6</v>
      </c>
      <c r="R71" s="56">
        <v>0.6</v>
      </c>
      <c r="S71" s="56">
        <v>0.6</v>
      </c>
      <c r="T71" s="56">
        <v>0.6</v>
      </c>
      <c r="U71" s="56">
        <v>0.6</v>
      </c>
      <c r="V71" s="56">
        <v>0.6</v>
      </c>
      <c r="W71" s="56">
        <v>0.6</v>
      </c>
      <c r="X71" s="56">
        <v>0.6</v>
      </c>
      <c r="Y71" s="56">
        <v>0.6</v>
      </c>
      <c r="Z71" s="56">
        <v>0.6</v>
      </c>
      <c r="AA71" s="56">
        <v>0.6</v>
      </c>
      <c r="AB71" s="56">
        <v>0.6</v>
      </c>
      <c r="AC71" s="44">
        <v>14.4</v>
      </c>
      <c r="AD71" s="44">
        <v>100.8</v>
      </c>
      <c r="AE71" s="44"/>
    </row>
    <row r="72" spans="1:31" ht="12.75">
      <c r="A72" s="44"/>
      <c r="B72" s="44"/>
      <c r="C72" s="44" t="s">
        <v>123</v>
      </c>
      <c r="D72" s="44" t="s">
        <v>124</v>
      </c>
      <c r="E72" s="56">
        <v>1.1000000000000001</v>
      </c>
      <c r="F72" s="56">
        <v>1.1000000000000001</v>
      </c>
      <c r="G72" s="56">
        <v>1.1000000000000001</v>
      </c>
      <c r="H72" s="56">
        <v>1.1000000000000001</v>
      </c>
      <c r="I72" s="56">
        <v>1.1000000000000001</v>
      </c>
      <c r="J72" s="56">
        <v>1.1000000000000001</v>
      </c>
      <c r="K72" s="56">
        <v>1.1000000000000001</v>
      </c>
      <c r="L72" s="56">
        <v>1.1000000000000001</v>
      </c>
      <c r="M72" s="56">
        <v>1.1000000000000001</v>
      </c>
      <c r="N72" s="56">
        <v>1.1000000000000001</v>
      </c>
      <c r="O72" s="56">
        <v>1.1000000000000001</v>
      </c>
      <c r="P72" s="56">
        <v>1.1000000000000001</v>
      </c>
      <c r="Q72" s="56">
        <v>1.1000000000000001</v>
      </c>
      <c r="R72" s="56">
        <v>1.1000000000000001</v>
      </c>
      <c r="S72" s="56">
        <v>1.1000000000000001</v>
      </c>
      <c r="T72" s="56">
        <v>1.1000000000000001</v>
      </c>
      <c r="U72" s="56">
        <v>1.1000000000000001</v>
      </c>
      <c r="V72" s="56">
        <v>1.1000000000000001</v>
      </c>
      <c r="W72" s="56">
        <v>1.1000000000000001</v>
      </c>
      <c r="X72" s="56">
        <v>1.1000000000000001</v>
      </c>
      <c r="Y72" s="56">
        <v>1.1000000000000001</v>
      </c>
      <c r="Z72" s="56">
        <v>1.1000000000000001</v>
      </c>
      <c r="AA72" s="56">
        <v>1.1000000000000001</v>
      </c>
      <c r="AB72" s="56">
        <v>1.1000000000000001</v>
      </c>
      <c r="AC72" s="44">
        <v>26.4</v>
      </c>
      <c r="AD72" s="44">
        <v>184.8</v>
      </c>
      <c r="AE72" s="44"/>
    </row>
    <row r="73" spans="1:31" ht="12.75">
      <c r="A73" s="44" t="s">
        <v>169</v>
      </c>
      <c r="B73" s="44" t="s">
        <v>131</v>
      </c>
      <c r="C73" s="44" t="s">
        <v>123</v>
      </c>
      <c r="D73" s="44" t="s">
        <v>124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56">
        <v>0</v>
      </c>
      <c r="Z73" s="56">
        <v>0</v>
      </c>
      <c r="AA73" s="56">
        <v>0</v>
      </c>
      <c r="AB73" s="56">
        <v>0</v>
      </c>
      <c r="AC73" s="44">
        <v>0</v>
      </c>
      <c r="AD73" s="44">
        <v>0</v>
      </c>
      <c r="AE73" s="44">
        <v>0</v>
      </c>
    </row>
    <row r="74" spans="1:31" ht="12.75">
      <c r="A74" s="44" t="s">
        <v>135</v>
      </c>
      <c r="B74" s="44" t="s">
        <v>131</v>
      </c>
      <c r="C74" s="44" t="s">
        <v>123</v>
      </c>
      <c r="D74" s="44" t="s">
        <v>124</v>
      </c>
      <c r="E74" s="56">
        <v>1</v>
      </c>
      <c r="F74" s="56">
        <v>1</v>
      </c>
      <c r="G74" s="56">
        <v>1</v>
      </c>
      <c r="H74" s="56">
        <v>1</v>
      </c>
      <c r="I74" s="56">
        <v>1</v>
      </c>
      <c r="J74" s="56">
        <v>1</v>
      </c>
      <c r="K74" s="56">
        <v>1</v>
      </c>
      <c r="L74" s="56">
        <v>1</v>
      </c>
      <c r="M74" s="56">
        <v>1</v>
      </c>
      <c r="N74" s="56">
        <v>1</v>
      </c>
      <c r="O74" s="56">
        <v>1</v>
      </c>
      <c r="P74" s="56">
        <v>1</v>
      </c>
      <c r="Q74" s="56">
        <v>1</v>
      </c>
      <c r="R74" s="56">
        <v>1</v>
      </c>
      <c r="S74" s="56">
        <v>1</v>
      </c>
      <c r="T74" s="56">
        <v>1</v>
      </c>
      <c r="U74" s="56">
        <v>1</v>
      </c>
      <c r="V74" s="56">
        <v>1</v>
      </c>
      <c r="W74" s="56">
        <v>1</v>
      </c>
      <c r="X74" s="56">
        <v>1</v>
      </c>
      <c r="Y74" s="56">
        <v>1</v>
      </c>
      <c r="Z74" s="56">
        <v>1</v>
      </c>
      <c r="AA74" s="56">
        <v>1</v>
      </c>
      <c r="AB74" s="56">
        <v>1</v>
      </c>
      <c r="AC74" s="44">
        <v>24</v>
      </c>
      <c r="AD74" s="44">
        <v>168</v>
      </c>
      <c r="AE74" s="44">
        <v>8760</v>
      </c>
    </row>
    <row r="75" spans="1:31" ht="12.75">
      <c r="A75" s="44" t="s">
        <v>136</v>
      </c>
      <c r="B75" s="44" t="s">
        <v>131</v>
      </c>
      <c r="C75" s="44" t="s">
        <v>123</v>
      </c>
      <c r="D75" s="44" t="s">
        <v>124</v>
      </c>
      <c r="E75" s="56">
        <v>1</v>
      </c>
      <c r="F75" s="56">
        <v>1</v>
      </c>
      <c r="G75" s="56">
        <v>1</v>
      </c>
      <c r="H75" s="56">
        <v>1</v>
      </c>
      <c r="I75" s="56">
        <v>1</v>
      </c>
      <c r="J75" s="56">
        <v>1</v>
      </c>
      <c r="K75" s="56">
        <v>1</v>
      </c>
      <c r="L75" s="56">
        <v>1</v>
      </c>
      <c r="M75" s="56">
        <v>1</v>
      </c>
      <c r="N75" s="56">
        <v>1</v>
      </c>
      <c r="O75" s="56">
        <v>1</v>
      </c>
      <c r="P75" s="56">
        <v>1</v>
      </c>
      <c r="Q75" s="56">
        <v>1</v>
      </c>
      <c r="R75" s="56">
        <v>1</v>
      </c>
      <c r="S75" s="56">
        <v>1</v>
      </c>
      <c r="T75" s="56">
        <v>1</v>
      </c>
      <c r="U75" s="56">
        <v>1</v>
      </c>
      <c r="V75" s="56">
        <v>1</v>
      </c>
      <c r="W75" s="56">
        <v>1</v>
      </c>
      <c r="X75" s="56">
        <v>1</v>
      </c>
      <c r="Y75" s="56">
        <v>1</v>
      </c>
      <c r="Z75" s="56">
        <v>1</v>
      </c>
      <c r="AA75" s="56">
        <v>1</v>
      </c>
      <c r="AB75" s="56">
        <v>1</v>
      </c>
      <c r="AC75" s="44">
        <v>24</v>
      </c>
      <c r="AD75" s="44">
        <v>168</v>
      </c>
      <c r="AE75" s="44">
        <v>8760</v>
      </c>
    </row>
    <row r="76" spans="1:31" ht="12.75">
      <c r="A76" s="44" t="s">
        <v>170</v>
      </c>
      <c r="B76" s="44" t="s">
        <v>131</v>
      </c>
      <c r="C76" s="44" t="s">
        <v>123</v>
      </c>
      <c r="D76" s="44" t="s">
        <v>124</v>
      </c>
      <c r="E76" s="56">
        <v>1</v>
      </c>
      <c r="F76" s="56">
        <v>1</v>
      </c>
      <c r="G76" s="56">
        <v>1</v>
      </c>
      <c r="H76" s="56">
        <v>1</v>
      </c>
      <c r="I76" s="56">
        <v>1</v>
      </c>
      <c r="J76" s="56">
        <v>1</v>
      </c>
      <c r="K76" s="56">
        <v>1</v>
      </c>
      <c r="L76" s="56">
        <v>1</v>
      </c>
      <c r="M76" s="56">
        <v>1</v>
      </c>
      <c r="N76" s="56">
        <v>1</v>
      </c>
      <c r="O76" s="56">
        <v>1</v>
      </c>
      <c r="P76" s="56">
        <v>1</v>
      </c>
      <c r="Q76" s="56">
        <v>1</v>
      </c>
      <c r="R76" s="56">
        <v>1</v>
      </c>
      <c r="S76" s="56">
        <v>1</v>
      </c>
      <c r="T76" s="56">
        <v>1</v>
      </c>
      <c r="U76" s="56">
        <v>1</v>
      </c>
      <c r="V76" s="56">
        <v>1</v>
      </c>
      <c r="W76" s="56">
        <v>1</v>
      </c>
      <c r="X76" s="56">
        <v>1</v>
      </c>
      <c r="Y76" s="56">
        <v>1</v>
      </c>
      <c r="Z76" s="56">
        <v>1</v>
      </c>
      <c r="AA76" s="56">
        <v>1</v>
      </c>
      <c r="AB76" s="56">
        <v>1</v>
      </c>
      <c r="AC76" s="44">
        <v>24</v>
      </c>
      <c r="AD76" s="44">
        <v>168</v>
      </c>
      <c r="AE76" s="44">
        <v>8760</v>
      </c>
    </row>
    <row r="77" spans="1:31" ht="12.75">
      <c r="A77" s="44" t="s">
        <v>171</v>
      </c>
      <c r="B77" s="44" t="s">
        <v>131</v>
      </c>
      <c r="C77" s="44" t="s">
        <v>123</v>
      </c>
      <c r="D77" s="44" t="s">
        <v>124</v>
      </c>
      <c r="E77" s="56">
        <v>1</v>
      </c>
      <c r="F77" s="56">
        <v>1</v>
      </c>
      <c r="G77" s="56">
        <v>1</v>
      </c>
      <c r="H77" s="56">
        <v>1</v>
      </c>
      <c r="I77" s="56">
        <v>1</v>
      </c>
      <c r="J77" s="56">
        <v>1</v>
      </c>
      <c r="K77" s="56">
        <v>1</v>
      </c>
      <c r="L77" s="56">
        <v>1</v>
      </c>
      <c r="M77" s="56">
        <v>1</v>
      </c>
      <c r="N77" s="56">
        <v>1</v>
      </c>
      <c r="O77" s="56">
        <v>1</v>
      </c>
      <c r="P77" s="56">
        <v>1</v>
      </c>
      <c r="Q77" s="56">
        <v>1</v>
      </c>
      <c r="R77" s="56">
        <v>1</v>
      </c>
      <c r="S77" s="56">
        <v>1</v>
      </c>
      <c r="T77" s="56">
        <v>1</v>
      </c>
      <c r="U77" s="56">
        <v>1</v>
      </c>
      <c r="V77" s="56">
        <v>1</v>
      </c>
      <c r="W77" s="56">
        <v>1</v>
      </c>
      <c r="X77" s="56">
        <v>1</v>
      </c>
      <c r="Y77" s="56">
        <v>1</v>
      </c>
      <c r="Z77" s="56">
        <v>1</v>
      </c>
      <c r="AA77" s="56">
        <v>1</v>
      </c>
      <c r="AB77" s="56">
        <v>1</v>
      </c>
      <c r="AC77" s="44">
        <v>24</v>
      </c>
      <c r="AD77" s="44">
        <v>168</v>
      </c>
      <c r="AE77" s="44">
        <v>8760</v>
      </c>
    </row>
    <row r="78" spans="1:31" ht="12.75">
      <c r="A78" s="44" t="s">
        <v>172</v>
      </c>
      <c r="B78" s="44" t="s">
        <v>173</v>
      </c>
      <c r="C78" s="44" t="s">
        <v>123</v>
      </c>
      <c r="D78" s="44" t="s">
        <v>124</v>
      </c>
      <c r="E78" s="56">
        <v>65</v>
      </c>
      <c r="F78" s="56">
        <v>65</v>
      </c>
      <c r="G78" s="56">
        <v>65</v>
      </c>
      <c r="H78" s="56">
        <v>65</v>
      </c>
      <c r="I78" s="56">
        <v>65</v>
      </c>
      <c r="J78" s="56">
        <v>65</v>
      </c>
      <c r="K78" s="56">
        <v>65</v>
      </c>
      <c r="L78" s="56">
        <v>65</v>
      </c>
      <c r="M78" s="56">
        <v>65</v>
      </c>
      <c r="N78" s="56">
        <v>65</v>
      </c>
      <c r="O78" s="56">
        <v>65</v>
      </c>
      <c r="P78" s="56">
        <v>65</v>
      </c>
      <c r="Q78" s="56">
        <v>65</v>
      </c>
      <c r="R78" s="56">
        <v>65</v>
      </c>
      <c r="S78" s="56">
        <v>65</v>
      </c>
      <c r="T78" s="56">
        <v>65</v>
      </c>
      <c r="U78" s="56">
        <v>65</v>
      </c>
      <c r="V78" s="56">
        <v>65</v>
      </c>
      <c r="W78" s="56">
        <v>65</v>
      </c>
      <c r="X78" s="56">
        <v>65</v>
      </c>
      <c r="Y78" s="56">
        <v>65</v>
      </c>
      <c r="Z78" s="56">
        <v>65</v>
      </c>
      <c r="AA78" s="56">
        <v>65</v>
      </c>
      <c r="AB78" s="56">
        <v>65</v>
      </c>
      <c r="AC78" s="44">
        <v>1560</v>
      </c>
      <c r="AD78" s="44">
        <v>10920</v>
      </c>
      <c r="AE78" s="44">
        <v>569400</v>
      </c>
    </row>
    <row r="79" spans="1:31" ht="12.75">
      <c r="A79" s="44" t="s">
        <v>879</v>
      </c>
      <c r="B79" s="44" t="s">
        <v>173</v>
      </c>
      <c r="C79" s="44" t="s">
        <v>123</v>
      </c>
      <c r="D79" s="44" t="s">
        <v>124</v>
      </c>
      <c r="E79" s="56">
        <v>30</v>
      </c>
      <c r="F79" s="56">
        <v>30</v>
      </c>
      <c r="G79" s="56">
        <v>30</v>
      </c>
      <c r="H79" s="56">
        <v>30</v>
      </c>
      <c r="I79" s="56">
        <v>30</v>
      </c>
      <c r="J79" s="56">
        <v>30</v>
      </c>
      <c r="K79" s="56">
        <v>30</v>
      </c>
      <c r="L79" s="56">
        <v>30</v>
      </c>
      <c r="M79" s="56">
        <v>30</v>
      </c>
      <c r="N79" s="56">
        <v>30</v>
      </c>
      <c r="O79" s="56">
        <v>30</v>
      </c>
      <c r="P79" s="56">
        <v>30</v>
      </c>
      <c r="Q79" s="56">
        <v>30</v>
      </c>
      <c r="R79" s="56">
        <v>30</v>
      </c>
      <c r="S79" s="56">
        <v>30</v>
      </c>
      <c r="T79" s="56">
        <v>30</v>
      </c>
      <c r="U79" s="56">
        <v>30</v>
      </c>
      <c r="V79" s="56">
        <v>30</v>
      </c>
      <c r="W79" s="56">
        <v>30</v>
      </c>
      <c r="X79" s="56">
        <v>30</v>
      </c>
      <c r="Y79" s="56">
        <v>30</v>
      </c>
      <c r="Z79" s="56">
        <v>30</v>
      </c>
      <c r="AA79" s="56">
        <v>30</v>
      </c>
      <c r="AB79" s="56">
        <v>30</v>
      </c>
      <c r="AC79" s="44">
        <v>720</v>
      </c>
      <c r="AD79" s="44">
        <v>5040</v>
      </c>
      <c r="AE79" s="44">
        <v>262800</v>
      </c>
    </row>
    <row r="80" spans="1:31" ht="12.75">
      <c r="A80" s="44" t="s">
        <v>880</v>
      </c>
      <c r="B80" s="44" t="s">
        <v>173</v>
      </c>
      <c r="C80" s="44" t="s">
        <v>123</v>
      </c>
      <c r="D80" s="44" t="s">
        <v>124</v>
      </c>
      <c r="E80" s="56">
        <v>60</v>
      </c>
      <c r="F80" s="56">
        <v>60</v>
      </c>
      <c r="G80" s="56">
        <v>60</v>
      </c>
      <c r="H80" s="56">
        <v>60</v>
      </c>
      <c r="I80" s="56">
        <v>60</v>
      </c>
      <c r="J80" s="56">
        <v>60</v>
      </c>
      <c r="K80" s="56">
        <v>60</v>
      </c>
      <c r="L80" s="56">
        <v>60</v>
      </c>
      <c r="M80" s="56">
        <v>60</v>
      </c>
      <c r="N80" s="56">
        <v>60</v>
      </c>
      <c r="O80" s="56">
        <v>60</v>
      </c>
      <c r="P80" s="56">
        <v>60</v>
      </c>
      <c r="Q80" s="56">
        <v>60</v>
      </c>
      <c r="R80" s="56">
        <v>60</v>
      </c>
      <c r="S80" s="56">
        <v>60</v>
      </c>
      <c r="T80" s="56">
        <v>60</v>
      </c>
      <c r="U80" s="56">
        <v>60</v>
      </c>
      <c r="V80" s="56">
        <v>60</v>
      </c>
      <c r="W80" s="56">
        <v>60</v>
      </c>
      <c r="X80" s="56">
        <v>60</v>
      </c>
      <c r="Y80" s="56">
        <v>60</v>
      </c>
      <c r="Z80" s="56">
        <v>60</v>
      </c>
      <c r="AA80" s="56">
        <v>60</v>
      </c>
      <c r="AB80" s="56">
        <v>60</v>
      </c>
      <c r="AC80" s="44">
        <v>1440</v>
      </c>
      <c r="AD80" s="44">
        <v>10080</v>
      </c>
      <c r="AE80" s="44">
        <v>525600</v>
      </c>
    </row>
    <row r="81" spans="1:31" ht="12.75">
      <c r="A81" s="44" t="s">
        <v>137</v>
      </c>
      <c r="B81" s="44" t="s">
        <v>138</v>
      </c>
      <c r="C81" s="44" t="s">
        <v>123</v>
      </c>
      <c r="D81" s="44" t="s">
        <v>124</v>
      </c>
      <c r="E81" s="56">
        <v>4</v>
      </c>
      <c r="F81" s="56">
        <v>4</v>
      </c>
      <c r="G81" s="56">
        <v>4</v>
      </c>
      <c r="H81" s="56">
        <v>4</v>
      </c>
      <c r="I81" s="56">
        <v>4</v>
      </c>
      <c r="J81" s="56">
        <v>4</v>
      </c>
      <c r="K81" s="56">
        <v>4</v>
      </c>
      <c r="L81" s="56">
        <v>4</v>
      </c>
      <c r="M81" s="56">
        <v>4</v>
      </c>
      <c r="N81" s="56">
        <v>4</v>
      </c>
      <c r="O81" s="56">
        <v>4</v>
      </c>
      <c r="P81" s="56">
        <v>4</v>
      </c>
      <c r="Q81" s="56">
        <v>4</v>
      </c>
      <c r="R81" s="56">
        <v>4</v>
      </c>
      <c r="S81" s="56">
        <v>4</v>
      </c>
      <c r="T81" s="56">
        <v>4</v>
      </c>
      <c r="U81" s="56">
        <v>4</v>
      </c>
      <c r="V81" s="56">
        <v>4</v>
      </c>
      <c r="W81" s="56">
        <v>4</v>
      </c>
      <c r="X81" s="56">
        <v>4</v>
      </c>
      <c r="Y81" s="56">
        <v>4</v>
      </c>
      <c r="Z81" s="56">
        <v>4</v>
      </c>
      <c r="AA81" s="56">
        <v>4</v>
      </c>
      <c r="AB81" s="56">
        <v>4</v>
      </c>
      <c r="AC81" s="44">
        <v>96</v>
      </c>
      <c r="AD81" s="44">
        <v>672</v>
      </c>
      <c r="AE81" s="44">
        <v>35040</v>
      </c>
    </row>
    <row r="82" spans="1:31" ht="12.75">
      <c r="A82" s="44" t="s">
        <v>174</v>
      </c>
      <c r="B82" s="44" t="s">
        <v>125</v>
      </c>
      <c r="C82" s="44" t="s">
        <v>175</v>
      </c>
      <c r="D82" s="44" t="s">
        <v>124</v>
      </c>
      <c r="E82" s="56">
        <v>13</v>
      </c>
      <c r="F82" s="56">
        <v>13</v>
      </c>
      <c r="G82" s="56">
        <v>13</v>
      </c>
      <c r="H82" s="56">
        <v>13</v>
      </c>
      <c r="I82" s="56">
        <v>13</v>
      </c>
      <c r="J82" s="56">
        <v>13</v>
      </c>
      <c r="K82" s="56">
        <v>13</v>
      </c>
      <c r="L82" s="56">
        <v>13</v>
      </c>
      <c r="M82" s="56">
        <v>13</v>
      </c>
      <c r="N82" s="56">
        <v>13</v>
      </c>
      <c r="O82" s="56">
        <v>13</v>
      </c>
      <c r="P82" s="56">
        <v>13</v>
      </c>
      <c r="Q82" s="56">
        <v>13</v>
      </c>
      <c r="R82" s="56">
        <v>13</v>
      </c>
      <c r="S82" s="56">
        <v>13</v>
      </c>
      <c r="T82" s="56">
        <v>13</v>
      </c>
      <c r="U82" s="56">
        <v>13</v>
      </c>
      <c r="V82" s="56">
        <v>13</v>
      </c>
      <c r="W82" s="56">
        <v>13</v>
      </c>
      <c r="X82" s="56">
        <v>13</v>
      </c>
      <c r="Y82" s="56">
        <v>13</v>
      </c>
      <c r="Z82" s="56">
        <v>13</v>
      </c>
      <c r="AA82" s="56">
        <v>13</v>
      </c>
      <c r="AB82" s="56">
        <v>13</v>
      </c>
      <c r="AC82" s="44">
        <v>312</v>
      </c>
      <c r="AD82" s="44">
        <v>2184</v>
      </c>
      <c r="AE82" s="44">
        <v>113880</v>
      </c>
    </row>
    <row r="83" spans="1:31" ht="12.75">
      <c r="A83" s="44"/>
      <c r="B83" s="44"/>
      <c r="C83" s="44" t="s">
        <v>134</v>
      </c>
      <c r="D83" s="44" t="s">
        <v>124</v>
      </c>
      <c r="E83" s="56">
        <v>13</v>
      </c>
      <c r="F83" s="56">
        <v>13</v>
      </c>
      <c r="G83" s="56">
        <v>13</v>
      </c>
      <c r="H83" s="56">
        <v>13</v>
      </c>
      <c r="I83" s="56">
        <v>13</v>
      </c>
      <c r="J83" s="56">
        <v>13</v>
      </c>
      <c r="K83" s="56">
        <v>13</v>
      </c>
      <c r="L83" s="56">
        <v>13</v>
      </c>
      <c r="M83" s="56">
        <v>13</v>
      </c>
      <c r="N83" s="56">
        <v>13</v>
      </c>
      <c r="O83" s="56">
        <v>13</v>
      </c>
      <c r="P83" s="56">
        <v>13</v>
      </c>
      <c r="Q83" s="56">
        <v>13</v>
      </c>
      <c r="R83" s="56">
        <v>13</v>
      </c>
      <c r="S83" s="56">
        <v>13</v>
      </c>
      <c r="T83" s="56">
        <v>13</v>
      </c>
      <c r="U83" s="56">
        <v>13</v>
      </c>
      <c r="V83" s="56">
        <v>13</v>
      </c>
      <c r="W83" s="56">
        <v>13</v>
      </c>
      <c r="X83" s="56">
        <v>13</v>
      </c>
      <c r="Y83" s="56">
        <v>13</v>
      </c>
      <c r="Z83" s="56">
        <v>13</v>
      </c>
      <c r="AA83" s="56">
        <v>13</v>
      </c>
      <c r="AB83" s="56">
        <v>13</v>
      </c>
      <c r="AC83" s="44">
        <v>312</v>
      </c>
      <c r="AD83" s="44">
        <v>2184</v>
      </c>
      <c r="AE83" s="44"/>
    </row>
    <row r="84" spans="1:31" ht="12.75">
      <c r="A84" s="44"/>
      <c r="B84" s="44"/>
      <c r="C84" s="44" t="s">
        <v>123</v>
      </c>
      <c r="D84" s="44" t="s">
        <v>124</v>
      </c>
      <c r="E84" s="56">
        <v>13</v>
      </c>
      <c r="F84" s="56">
        <v>13</v>
      </c>
      <c r="G84" s="56">
        <v>13</v>
      </c>
      <c r="H84" s="56">
        <v>13</v>
      </c>
      <c r="I84" s="56">
        <v>13</v>
      </c>
      <c r="J84" s="56">
        <v>13</v>
      </c>
      <c r="K84" s="56">
        <v>13</v>
      </c>
      <c r="L84" s="56">
        <v>13</v>
      </c>
      <c r="M84" s="56">
        <v>13</v>
      </c>
      <c r="N84" s="56">
        <v>13</v>
      </c>
      <c r="O84" s="56">
        <v>13</v>
      </c>
      <c r="P84" s="56">
        <v>13</v>
      </c>
      <c r="Q84" s="56">
        <v>13</v>
      </c>
      <c r="R84" s="56">
        <v>13</v>
      </c>
      <c r="S84" s="56">
        <v>13</v>
      </c>
      <c r="T84" s="56">
        <v>13</v>
      </c>
      <c r="U84" s="56">
        <v>13</v>
      </c>
      <c r="V84" s="56">
        <v>13</v>
      </c>
      <c r="W84" s="56">
        <v>13</v>
      </c>
      <c r="X84" s="56">
        <v>13</v>
      </c>
      <c r="Y84" s="56">
        <v>13</v>
      </c>
      <c r="Z84" s="56">
        <v>13</v>
      </c>
      <c r="AA84" s="56">
        <v>13</v>
      </c>
      <c r="AB84" s="56">
        <v>13</v>
      </c>
      <c r="AC84" s="44">
        <v>312</v>
      </c>
      <c r="AD84" s="44">
        <v>2184</v>
      </c>
      <c r="AE84" s="44"/>
    </row>
    <row r="85" spans="1:31" ht="12.75">
      <c r="A85" s="44" t="s">
        <v>176</v>
      </c>
      <c r="B85" s="44" t="s">
        <v>125</v>
      </c>
      <c r="C85" s="44" t="s">
        <v>123</v>
      </c>
      <c r="D85" s="44" t="s">
        <v>124</v>
      </c>
      <c r="E85" s="56">
        <v>6.7</v>
      </c>
      <c r="F85" s="56">
        <v>6.7</v>
      </c>
      <c r="G85" s="56">
        <v>6.7</v>
      </c>
      <c r="H85" s="56">
        <v>6.7</v>
      </c>
      <c r="I85" s="56">
        <v>6.7</v>
      </c>
      <c r="J85" s="56">
        <v>6.7</v>
      </c>
      <c r="K85" s="56">
        <v>6.7</v>
      </c>
      <c r="L85" s="56">
        <v>6.7</v>
      </c>
      <c r="M85" s="56">
        <v>6.7</v>
      </c>
      <c r="N85" s="56">
        <v>6.7</v>
      </c>
      <c r="O85" s="56">
        <v>6.7</v>
      </c>
      <c r="P85" s="56">
        <v>6.7</v>
      </c>
      <c r="Q85" s="56">
        <v>6.7</v>
      </c>
      <c r="R85" s="56">
        <v>6.7</v>
      </c>
      <c r="S85" s="56">
        <v>6.7</v>
      </c>
      <c r="T85" s="56">
        <v>6.7</v>
      </c>
      <c r="U85" s="56">
        <v>6.7</v>
      </c>
      <c r="V85" s="56">
        <v>6.7</v>
      </c>
      <c r="W85" s="56">
        <v>6.7</v>
      </c>
      <c r="X85" s="56">
        <v>6.7</v>
      </c>
      <c r="Y85" s="56">
        <v>6.7</v>
      </c>
      <c r="Z85" s="56">
        <v>6.7</v>
      </c>
      <c r="AA85" s="56">
        <v>6.7</v>
      </c>
      <c r="AB85" s="56">
        <v>6.7</v>
      </c>
      <c r="AC85" s="44">
        <v>160.80000000000001</v>
      </c>
      <c r="AD85" s="44">
        <v>1125.5999999999999</v>
      </c>
      <c r="AE85" s="44">
        <v>58692</v>
      </c>
    </row>
    <row r="86" spans="1:31" ht="12.75">
      <c r="A86" s="44" t="s">
        <v>177</v>
      </c>
      <c r="B86" s="44" t="s">
        <v>125</v>
      </c>
      <c r="C86" s="44" t="s">
        <v>123</v>
      </c>
      <c r="D86" s="44" t="s">
        <v>124</v>
      </c>
      <c r="E86" s="56">
        <v>67</v>
      </c>
      <c r="F86" s="56">
        <v>67</v>
      </c>
      <c r="G86" s="56">
        <v>67</v>
      </c>
      <c r="H86" s="56">
        <v>67</v>
      </c>
      <c r="I86" s="56">
        <v>67</v>
      </c>
      <c r="J86" s="56">
        <v>67</v>
      </c>
      <c r="K86" s="56">
        <v>67</v>
      </c>
      <c r="L86" s="56">
        <v>67</v>
      </c>
      <c r="M86" s="56">
        <v>67</v>
      </c>
      <c r="N86" s="56">
        <v>67</v>
      </c>
      <c r="O86" s="56">
        <v>67</v>
      </c>
      <c r="P86" s="56">
        <v>67</v>
      </c>
      <c r="Q86" s="56">
        <v>67</v>
      </c>
      <c r="R86" s="56">
        <v>67</v>
      </c>
      <c r="S86" s="56">
        <v>67</v>
      </c>
      <c r="T86" s="56">
        <v>67</v>
      </c>
      <c r="U86" s="56">
        <v>67</v>
      </c>
      <c r="V86" s="56">
        <v>67</v>
      </c>
      <c r="W86" s="56">
        <v>67</v>
      </c>
      <c r="X86" s="56">
        <v>67</v>
      </c>
      <c r="Y86" s="56">
        <v>67</v>
      </c>
      <c r="Z86" s="56">
        <v>67</v>
      </c>
      <c r="AA86" s="56">
        <v>67</v>
      </c>
      <c r="AB86" s="56">
        <v>67</v>
      </c>
      <c r="AC86" s="44">
        <v>1608</v>
      </c>
      <c r="AD86" s="44">
        <v>11256</v>
      </c>
      <c r="AE86" s="44">
        <v>586920</v>
      </c>
    </row>
    <row r="87" spans="1:31" ht="12.75">
      <c r="A87" s="44" t="s">
        <v>178</v>
      </c>
      <c r="B87" s="44" t="s">
        <v>125</v>
      </c>
      <c r="C87" s="44" t="s">
        <v>123</v>
      </c>
      <c r="D87" s="44" t="s">
        <v>124</v>
      </c>
      <c r="E87" s="56">
        <v>16</v>
      </c>
      <c r="F87" s="56">
        <v>16</v>
      </c>
      <c r="G87" s="56">
        <v>16</v>
      </c>
      <c r="H87" s="56">
        <v>16</v>
      </c>
      <c r="I87" s="56">
        <v>16</v>
      </c>
      <c r="J87" s="56">
        <v>16</v>
      </c>
      <c r="K87" s="56">
        <v>16</v>
      </c>
      <c r="L87" s="56">
        <v>16</v>
      </c>
      <c r="M87" s="56">
        <v>16</v>
      </c>
      <c r="N87" s="56">
        <v>16</v>
      </c>
      <c r="O87" s="56">
        <v>16</v>
      </c>
      <c r="P87" s="56">
        <v>16</v>
      </c>
      <c r="Q87" s="56">
        <v>16</v>
      </c>
      <c r="R87" s="56">
        <v>16</v>
      </c>
      <c r="S87" s="56">
        <v>16</v>
      </c>
      <c r="T87" s="56">
        <v>16</v>
      </c>
      <c r="U87" s="56">
        <v>16</v>
      </c>
      <c r="V87" s="56">
        <v>16</v>
      </c>
      <c r="W87" s="56">
        <v>16</v>
      </c>
      <c r="X87" s="56">
        <v>16</v>
      </c>
      <c r="Y87" s="56">
        <v>16</v>
      </c>
      <c r="Z87" s="56">
        <v>16</v>
      </c>
      <c r="AA87" s="56">
        <v>16</v>
      </c>
      <c r="AB87" s="56">
        <v>16</v>
      </c>
      <c r="AC87" s="44">
        <v>384</v>
      </c>
      <c r="AD87" s="44">
        <v>2688</v>
      </c>
      <c r="AE87" s="44">
        <v>140160</v>
      </c>
    </row>
    <row r="88" spans="1:31" ht="12.75">
      <c r="A88" s="44" t="s">
        <v>291</v>
      </c>
      <c r="B88" s="44" t="s">
        <v>122</v>
      </c>
      <c r="C88" s="44" t="s">
        <v>184</v>
      </c>
      <c r="D88" s="44" t="s">
        <v>140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1</v>
      </c>
      <c r="N88" s="56">
        <v>1</v>
      </c>
      <c r="O88" s="56">
        <v>1</v>
      </c>
      <c r="P88" s="56">
        <v>1</v>
      </c>
      <c r="Q88" s="56">
        <v>1</v>
      </c>
      <c r="R88" s="56">
        <v>1</v>
      </c>
      <c r="S88" s="56">
        <v>1</v>
      </c>
      <c r="T88" s="56">
        <v>1</v>
      </c>
      <c r="U88" s="56">
        <v>1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6">
        <v>0</v>
      </c>
      <c r="AC88" s="44">
        <v>9</v>
      </c>
      <c r="AD88" s="44">
        <v>45</v>
      </c>
      <c r="AE88" s="44">
        <v>2137.86</v>
      </c>
    </row>
    <row r="89" spans="1:31" ht="12.75">
      <c r="A89" s="44"/>
      <c r="B89" s="44"/>
      <c r="C89" s="44"/>
      <c r="D89" s="44" t="s">
        <v>179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44">
        <v>0</v>
      </c>
      <c r="AD89" s="44"/>
      <c r="AE89" s="44"/>
    </row>
    <row r="90" spans="1:31" ht="12.75">
      <c r="A90" s="44"/>
      <c r="B90" s="44"/>
      <c r="C90" s="44" t="s">
        <v>185</v>
      </c>
      <c r="D90" s="44" t="s">
        <v>144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0.35</v>
      </c>
      <c r="N90" s="56">
        <v>0.35</v>
      </c>
      <c r="O90" s="56">
        <v>0.35</v>
      </c>
      <c r="P90" s="56">
        <v>0.35</v>
      </c>
      <c r="Q90" s="56">
        <v>0.35</v>
      </c>
      <c r="R90" s="56">
        <v>0.35</v>
      </c>
      <c r="S90" s="56">
        <v>0.35</v>
      </c>
      <c r="T90" s="56">
        <v>0.35</v>
      </c>
      <c r="U90" s="56">
        <v>0.35</v>
      </c>
      <c r="V90" s="56">
        <v>1</v>
      </c>
      <c r="W90" s="56">
        <v>1</v>
      </c>
      <c r="X90" s="56">
        <v>1</v>
      </c>
      <c r="Y90" s="56">
        <v>1</v>
      </c>
      <c r="Z90" s="56">
        <v>0</v>
      </c>
      <c r="AA90" s="56">
        <v>0</v>
      </c>
      <c r="AB90" s="56">
        <v>0</v>
      </c>
      <c r="AC90" s="44">
        <v>7.15</v>
      </c>
      <c r="AD90" s="44">
        <v>35.75</v>
      </c>
      <c r="AE90" s="44"/>
    </row>
    <row r="91" spans="1:31" ht="12.75">
      <c r="A91" s="44"/>
      <c r="B91" s="44"/>
      <c r="C91" s="44"/>
      <c r="D91" s="44" t="s">
        <v>180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44">
        <v>0</v>
      </c>
      <c r="AD91" s="44"/>
      <c r="AE91" s="44"/>
    </row>
    <row r="92" spans="1:31" ht="12.75">
      <c r="A92" s="44"/>
      <c r="B92" s="44"/>
      <c r="C92" s="44" t="s">
        <v>123</v>
      </c>
      <c r="D92" s="44" t="s">
        <v>144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0.35</v>
      </c>
      <c r="N92" s="56">
        <v>0.35</v>
      </c>
      <c r="O92" s="56">
        <v>0.35</v>
      </c>
      <c r="P92" s="56">
        <v>0.35</v>
      </c>
      <c r="Q92" s="56">
        <v>0.35</v>
      </c>
      <c r="R92" s="56">
        <v>0.35</v>
      </c>
      <c r="S92" s="56">
        <v>0.35</v>
      </c>
      <c r="T92" s="56">
        <v>0.35</v>
      </c>
      <c r="U92" s="56">
        <v>0.95</v>
      </c>
      <c r="V92" s="56">
        <v>0.95</v>
      </c>
      <c r="W92" s="56">
        <v>0.95</v>
      </c>
      <c r="X92" s="56">
        <v>0.95</v>
      </c>
      <c r="Y92" s="56">
        <v>0.95</v>
      </c>
      <c r="Z92" s="56">
        <v>0</v>
      </c>
      <c r="AA92" s="56">
        <v>0</v>
      </c>
      <c r="AB92" s="56">
        <v>0</v>
      </c>
      <c r="AC92" s="44">
        <v>7.55</v>
      </c>
      <c r="AD92" s="44">
        <v>37.75</v>
      </c>
      <c r="AE92" s="44"/>
    </row>
    <row r="93" spans="1:31" ht="12.75">
      <c r="A93" s="44"/>
      <c r="B93" s="44"/>
      <c r="C93" s="44"/>
      <c r="D93" s="44" t="s">
        <v>180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44">
        <v>0</v>
      </c>
      <c r="AD93" s="44"/>
      <c r="AE93" s="44"/>
    </row>
    <row r="94" spans="1:31" ht="12.75">
      <c r="A94" s="44" t="s">
        <v>139</v>
      </c>
      <c r="B94" s="44" t="s">
        <v>127</v>
      </c>
      <c r="C94" s="44" t="s">
        <v>123</v>
      </c>
      <c r="D94" s="44" t="s">
        <v>140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0</v>
      </c>
      <c r="AA94" s="56">
        <v>0</v>
      </c>
      <c r="AB94" s="56">
        <v>0</v>
      </c>
      <c r="AC94" s="44">
        <v>14</v>
      </c>
      <c r="AD94" s="44">
        <v>70</v>
      </c>
      <c r="AE94" s="44">
        <v>3650</v>
      </c>
    </row>
    <row r="95" spans="1:31" ht="12.75">
      <c r="A95" s="44"/>
      <c r="B95" s="44"/>
      <c r="C95" s="44"/>
      <c r="D95" s="44" t="s">
        <v>179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44">
        <v>0</v>
      </c>
      <c r="AD95" s="44"/>
      <c r="AE95" s="44"/>
    </row>
    <row r="96" spans="1:31" ht="12.75">
      <c r="A96" s="44" t="s">
        <v>141</v>
      </c>
      <c r="B96" s="44" t="s">
        <v>127</v>
      </c>
      <c r="C96" s="44" t="s">
        <v>123</v>
      </c>
      <c r="D96" s="44" t="s">
        <v>140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1</v>
      </c>
      <c r="M96" s="56">
        <v>1</v>
      </c>
      <c r="N96" s="56">
        <v>1</v>
      </c>
      <c r="O96" s="56">
        <v>1</v>
      </c>
      <c r="P96" s="56">
        <v>1</v>
      </c>
      <c r="Q96" s="56">
        <v>1</v>
      </c>
      <c r="R96" s="56">
        <v>1</v>
      </c>
      <c r="S96" s="56">
        <v>1</v>
      </c>
      <c r="T96" s="56">
        <v>1</v>
      </c>
      <c r="U96" s="56">
        <v>1</v>
      </c>
      <c r="V96" s="56">
        <v>1</v>
      </c>
      <c r="W96" s="56">
        <v>1</v>
      </c>
      <c r="X96" s="56">
        <v>1</v>
      </c>
      <c r="Y96" s="56">
        <v>1</v>
      </c>
      <c r="Z96" s="56">
        <v>0</v>
      </c>
      <c r="AA96" s="56">
        <v>0</v>
      </c>
      <c r="AB96" s="56">
        <v>0</v>
      </c>
      <c r="AC96" s="44">
        <v>14</v>
      </c>
      <c r="AD96" s="44">
        <v>70</v>
      </c>
      <c r="AE96" s="44">
        <v>3650</v>
      </c>
    </row>
    <row r="97" spans="1:31" ht="12.75">
      <c r="A97" s="44"/>
      <c r="B97" s="44"/>
      <c r="C97" s="44"/>
      <c r="D97" s="44" t="s">
        <v>179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44">
        <v>0</v>
      </c>
      <c r="AD97" s="44"/>
      <c r="AE97" s="44"/>
    </row>
    <row r="98" spans="1:31" ht="12.75">
      <c r="A98" s="44" t="s">
        <v>98</v>
      </c>
      <c r="B98" s="44" t="s">
        <v>125</v>
      </c>
      <c r="C98" s="44" t="s">
        <v>123</v>
      </c>
      <c r="D98" s="44" t="s">
        <v>142</v>
      </c>
      <c r="E98" s="56">
        <v>16</v>
      </c>
      <c r="F98" s="56">
        <v>16</v>
      </c>
      <c r="G98" s="56">
        <v>16</v>
      </c>
      <c r="H98" s="56">
        <v>16</v>
      </c>
      <c r="I98" s="56">
        <v>16</v>
      </c>
      <c r="J98" s="56">
        <v>16</v>
      </c>
      <c r="K98" s="56">
        <v>16</v>
      </c>
      <c r="L98" s="56">
        <v>16</v>
      </c>
      <c r="M98" s="56">
        <v>16</v>
      </c>
      <c r="N98" s="56">
        <v>16</v>
      </c>
      <c r="O98" s="56">
        <v>16</v>
      </c>
      <c r="P98" s="56">
        <v>16</v>
      </c>
      <c r="Q98" s="56">
        <v>16</v>
      </c>
      <c r="R98" s="56">
        <v>16</v>
      </c>
      <c r="S98" s="56">
        <v>16</v>
      </c>
      <c r="T98" s="56">
        <v>16</v>
      </c>
      <c r="U98" s="56">
        <v>16</v>
      </c>
      <c r="V98" s="56">
        <v>16</v>
      </c>
      <c r="W98" s="56">
        <v>16</v>
      </c>
      <c r="X98" s="56">
        <v>16</v>
      </c>
      <c r="Y98" s="56">
        <v>16</v>
      </c>
      <c r="Z98" s="56">
        <v>16</v>
      </c>
      <c r="AA98" s="56">
        <v>16</v>
      </c>
      <c r="AB98" s="56">
        <v>16</v>
      </c>
      <c r="AC98" s="44">
        <v>384</v>
      </c>
      <c r="AD98" s="44">
        <v>3038</v>
      </c>
      <c r="AE98" s="44">
        <v>158410</v>
      </c>
    </row>
    <row r="99" spans="1:31" ht="12.75">
      <c r="A99" s="44"/>
      <c r="B99" s="44"/>
      <c r="C99" s="44"/>
      <c r="D99" s="44" t="s">
        <v>143</v>
      </c>
      <c r="E99" s="56">
        <v>21</v>
      </c>
      <c r="F99" s="56">
        <v>21</v>
      </c>
      <c r="G99" s="56">
        <v>21</v>
      </c>
      <c r="H99" s="56">
        <v>21</v>
      </c>
      <c r="I99" s="56">
        <v>21</v>
      </c>
      <c r="J99" s="56">
        <v>21</v>
      </c>
      <c r="K99" s="56">
        <v>21</v>
      </c>
      <c r="L99" s="56">
        <v>21</v>
      </c>
      <c r="M99" s="56">
        <v>21</v>
      </c>
      <c r="N99" s="56">
        <v>21</v>
      </c>
      <c r="O99" s="56">
        <v>21</v>
      </c>
      <c r="P99" s="56">
        <v>21</v>
      </c>
      <c r="Q99" s="56">
        <v>21</v>
      </c>
      <c r="R99" s="56">
        <v>21</v>
      </c>
      <c r="S99" s="56">
        <v>21</v>
      </c>
      <c r="T99" s="56">
        <v>21</v>
      </c>
      <c r="U99" s="56">
        <v>21</v>
      </c>
      <c r="V99" s="56">
        <v>21</v>
      </c>
      <c r="W99" s="56">
        <v>21</v>
      </c>
      <c r="X99" s="56">
        <v>21</v>
      </c>
      <c r="Y99" s="56">
        <v>21</v>
      </c>
      <c r="Z99" s="56">
        <v>21</v>
      </c>
      <c r="AA99" s="56">
        <v>21</v>
      </c>
      <c r="AB99" s="56">
        <v>21</v>
      </c>
      <c r="AC99" s="44">
        <v>504</v>
      </c>
      <c r="AD99" s="44"/>
      <c r="AE99" s="44"/>
    </row>
    <row r="100" spans="1:31" ht="12.75">
      <c r="A100" s="44"/>
      <c r="B100" s="44"/>
      <c r="C100" s="44"/>
      <c r="D100" s="44" t="s">
        <v>144</v>
      </c>
      <c r="E100" s="56">
        <v>16</v>
      </c>
      <c r="F100" s="56">
        <v>16</v>
      </c>
      <c r="G100" s="56">
        <v>16</v>
      </c>
      <c r="H100" s="56">
        <v>16</v>
      </c>
      <c r="I100" s="56">
        <v>16</v>
      </c>
      <c r="J100" s="56">
        <v>16</v>
      </c>
      <c r="K100" s="56">
        <v>16</v>
      </c>
      <c r="L100" s="56">
        <v>21</v>
      </c>
      <c r="M100" s="56">
        <v>21</v>
      </c>
      <c r="N100" s="56">
        <v>21</v>
      </c>
      <c r="O100" s="56">
        <v>21</v>
      </c>
      <c r="P100" s="56">
        <v>21</v>
      </c>
      <c r="Q100" s="56">
        <v>21</v>
      </c>
      <c r="R100" s="56">
        <v>21</v>
      </c>
      <c r="S100" s="56">
        <v>21</v>
      </c>
      <c r="T100" s="56">
        <v>21</v>
      </c>
      <c r="U100" s="56">
        <v>21</v>
      </c>
      <c r="V100" s="56">
        <v>21</v>
      </c>
      <c r="W100" s="56">
        <v>21</v>
      </c>
      <c r="X100" s="56">
        <v>21</v>
      </c>
      <c r="Y100" s="56">
        <v>21</v>
      </c>
      <c r="Z100" s="56">
        <v>16</v>
      </c>
      <c r="AA100" s="56">
        <v>16</v>
      </c>
      <c r="AB100" s="56">
        <v>16</v>
      </c>
      <c r="AC100" s="44">
        <v>454</v>
      </c>
      <c r="AD100" s="44"/>
      <c r="AE100" s="44"/>
    </row>
    <row r="101" spans="1:31" ht="12.75">
      <c r="A101" s="44"/>
      <c r="B101" s="44"/>
      <c r="C101" s="44"/>
      <c r="D101" s="44" t="s">
        <v>180</v>
      </c>
      <c r="E101" s="56">
        <v>16</v>
      </c>
      <c r="F101" s="56">
        <v>16</v>
      </c>
      <c r="G101" s="56">
        <v>16</v>
      </c>
      <c r="H101" s="56">
        <v>16</v>
      </c>
      <c r="I101" s="56">
        <v>16</v>
      </c>
      <c r="J101" s="56">
        <v>16</v>
      </c>
      <c r="K101" s="56">
        <v>16</v>
      </c>
      <c r="L101" s="56">
        <v>16</v>
      </c>
      <c r="M101" s="56">
        <v>16</v>
      </c>
      <c r="N101" s="56">
        <v>16</v>
      </c>
      <c r="O101" s="56">
        <v>16</v>
      </c>
      <c r="P101" s="56">
        <v>16</v>
      </c>
      <c r="Q101" s="56">
        <v>16</v>
      </c>
      <c r="R101" s="56">
        <v>16</v>
      </c>
      <c r="S101" s="56">
        <v>16</v>
      </c>
      <c r="T101" s="56">
        <v>16</v>
      </c>
      <c r="U101" s="56">
        <v>16</v>
      </c>
      <c r="V101" s="56">
        <v>16</v>
      </c>
      <c r="W101" s="56">
        <v>16</v>
      </c>
      <c r="X101" s="56">
        <v>16</v>
      </c>
      <c r="Y101" s="56">
        <v>16</v>
      </c>
      <c r="Z101" s="56">
        <v>16</v>
      </c>
      <c r="AA101" s="56">
        <v>16</v>
      </c>
      <c r="AB101" s="56">
        <v>16</v>
      </c>
      <c r="AC101" s="44">
        <v>384</v>
      </c>
      <c r="AD101" s="44"/>
      <c r="AE101" s="44"/>
    </row>
    <row r="102" spans="1:31" ht="12.75">
      <c r="A102" s="44" t="s">
        <v>165</v>
      </c>
      <c r="B102" s="44" t="s">
        <v>125</v>
      </c>
      <c r="C102" s="44" t="s">
        <v>123</v>
      </c>
      <c r="D102" s="44" t="s">
        <v>142</v>
      </c>
      <c r="E102" s="56">
        <v>16</v>
      </c>
      <c r="F102" s="56">
        <v>16</v>
      </c>
      <c r="G102" s="56">
        <v>16</v>
      </c>
      <c r="H102" s="56">
        <v>16</v>
      </c>
      <c r="I102" s="56">
        <v>16</v>
      </c>
      <c r="J102" s="56">
        <v>16</v>
      </c>
      <c r="K102" s="56">
        <v>16</v>
      </c>
      <c r="L102" s="56">
        <v>16</v>
      </c>
      <c r="M102" s="56">
        <v>16</v>
      </c>
      <c r="N102" s="56">
        <v>16</v>
      </c>
      <c r="O102" s="56">
        <v>16</v>
      </c>
      <c r="P102" s="56">
        <v>16</v>
      </c>
      <c r="Q102" s="56">
        <v>16</v>
      </c>
      <c r="R102" s="56">
        <v>16</v>
      </c>
      <c r="S102" s="56">
        <v>16</v>
      </c>
      <c r="T102" s="56">
        <v>16</v>
      </c>
      <c r="U102" s="56">
        <v>16</v>
      </c>
      <c r="V102" s="56">
        <v>16</v>
      </c>
      <c r="W102" s="56">
        <v>16</v>
      </c>
      <c r="X102" s="56">
        <v>16</v>
      </c>
      <c r="Y102" s="56">
        <v>16</v>
      </c>
      <c r="Z102" s="56">
        <v>16</v>
      </c>
      <c r="AA102" s="56">
        <v>16</v>
      </c>
      <c r="AB102" s="56">
        <v>16</v>
      </c>
      <c r="AC102" s="44">
        <v>384</v>
      </c>
      <c r="AD102" s="44">
        <v>2688</v>
      </c>
      <c r="AE102" s="44">
        <v>140160</v>
      </c>
    </row>
    <row r="103" spans="1:31" ht="12.75">
      <c r="A103" s="44"/>
      <c r="B103" s="44"/>
      <c r="C103" s="44"/>
      <c r="D103" s="44" t="s">
        <v>143</v>
      </c>
      <c r="E103" s="56">
        <v>21</v>
      </c>
      <c r="F103" s="56">
        <v>21</v>
      </c>
      <c r="G103" s="56">
        <v>21</v>
      </c>
      <c r="H103" s="56">
        <v>21</v>
      </c>
      <c r="I103" s="56">
        <v>21</v>
      </c>
      <c r="J103" s="56">
        <v>21</v>
      </c>
      <c r="K103" s="56">
        <v>21</v>
      </c>
      <c r="L103" s="56">
        <v>21</v>
      </c>
      <c r="M103" s="56">
        <v>21</v>
      </c>
      <c r="N103" s="56">
        <v>21</v>
      </c>
      <c r="O103" s="56">
        <v>21</v>
      </c>
      <c r="P103" s="56">
        <v>21</v>
      </c>
      <c r="Q103" s="56">
        <v>21</v>
      </c>
      <c r="R103" s="56">
        <v>21</v>
      </c>
      <c r="S103" s="56">
        <v>21</v>
      </c>
      <c r="T103" s="56">
        <v>21</v>
      </c>
      <c r="U103" s="56">
        <v>21</v>
      </c>
      <c r="V103" s="56">
        <v>21</v>
      </c>
      <c r="W103" s="56">
        <v>21</v>
      </c>
      <c r="X103" s="56">
        <v>21</v>
      </c>
      <c r="Y103" s="56">
        <v>21</v>
      </c>
      <c r="Z103" s="56">
        <v>21</v>
      </c>
      <c r="AA103" s="56">
        <v>21</v>
      </c>
      <c r="AB103" s="56">
        <v>21</v>
      </c>
      <c r="AC103" s="44">
        <v>504</v>
      </c>
      <c r="AD103" s="44"/>
      <c r="AE103" s="44"/>
    </row>
    <row r="104" spans="1:31" ht="12.75">
      <c r="A104" s="44"/>
      <c r="B104" s="44"/>
      <c r="C104" s="44"/>
      <c r="D104" s="44" t="s">
        <v>144</v>
      </c>
      <c r="E104" s="56">
        <v>16</v>
      </c>
      <c r="F104" s="56">
        <v>16</v>
      </c>
      <c r="G104" s="56">
        <v>16</v>
      </c>
      <c r="H104" s="56">
        <v>16</v>
      </c>
      <c r="I104" s="56">
        <v>16</v>
      </c>
      <c r="J104" s="56">
        <v>16</v>
      </c>
      <c r="K104" s="56">
        <v>16</v>
      </c>
      <c r="L104" s="56">
        <v>16</v>
      </c>
      <c r="M104" s="56">
        <v>16</v>
      </c>
      <c r="N104" s="56">
        <v>16</v>
      </c>
      <c r="O104" s="56">
        <v>16</v>
      </c>
      <c r="P104" s="56">
        <v>16</v>
      </c>
      <c r="Q104" s="56">
        <v>16</v>
      </c>
      <c r="R104" s="56">
        <v>16</v>
      </c>
      <c r="S104" s="56">
        <v>16</v>
      </c>
      <c r="T104" s="56">
        <v>16</v>
      </c>
      <c r="U104" s="56">
        <v>16</v>
      </c>
      <c r="V104" s="56">
        <v>16</v>
      </c>
      <c r="W104" s="56">
        <v>16</v>
      </c>
      <c r="X104" s="56">
        <v>16</v>
      </c>
      <c r="Y104" s="56">
        <v>16</v>
      </c>
      <c r="Z104" s="56">
        <v>16</v>
      </c>
      <c r="AA104" s="56">
        <v>16</v>
      </c>
      <c r="AB104" s="56">
        <v>16</v>
      </c>
      <c r="AC104" s="44">
        <v>384</v>
      </c>
      <c r="AD104" s="44"/>
      <c r="AE104" s="44"/>
    </row>
    <row r="105" spans="1:31" ht="12.75">
      <c r="A105" s="44"/>
      <c r="B105" s="44"/>
      <c r="C105" s="44"/>
      <c r="D105" s="44" t="s">
        <v>180</v>
      </c>
      <c r="E105" s="56">
        <v>16</v>
      </c>
      <c r="F105" s="56">
        <v>16</v>
      </c>
      <c r="G105" s="56">
        <v>16</v>
      </c>
      <c r="H105" s="56">
        <v>16</v>
      </c>
      <c r="I105" s="56">
        <v>16</v>
      </c>
      <c r="J105" s="56">
        <v>16</v>
      </c>
      <c r="K105" s="56">
        <v>16</v>
      </c>
      <c r="L105" s="56">
        <v>16</v>
      </c>
      <c r="M105" s="56">
        <v>16</v>
      </c>
      <c r="N105" s="56">
        <v>16</v>
      </c>
      <c r="O105" s="56">
        <v>16</v>
      </c>
      <c r="P105" s="56">
        <v>16</v>
      </c>
      <c r="Q105" s="56">
        <v>16</v>
      </c>
      <c r="R105" s="56">
        <v>16</v>
      </c>
      <c r="S105" s="56">
        <v>16</v>
      </c>
      <c r="T105" s="56">
        <v>16</v>
      </c>
      <c r="U105" s="56">
        <v>16</v>
      </c>
      <c r="V105" s="56">
        <v>16</v>
      </c>
      <c r="W105" s="56">
        <v>16</v>
      </c>
      <c r="X105" s="56">
        <v>16</v>
      </c>
      <c r="Y105" s="56">
        <v>16</v>
      </c>
      <c r="Z105" s="56">
        <v>16</v>
      </c>
      <c r="AA105" s="56">
        <v>16</v>
      </c>
      <c r="AB105" s="56">
        <v>16</v>
      </c>
      <c r="AC105" s="44">
        <v>384</v>
      </c>
      <c r="AD105" s="44"/>
      <c r="AE105" s="44"/>
    </row>
    <row r="106" spans="1:31" ht="12.75">
      <c r="A106" s="44" t="s">
        <v>99</v>
      </c>
      <c r="B106" s="44" t="s">
        <v>125</v>
      </c>
      <c r="C106" s="44" t="s">
        <v>123</v>
      </c>
      <c r="D106" s="44" t="s">
        <v>142</v>
      </c>
      <c r="E106" s="56">
        <v>19</v>
      </c>
      <c r="F106" s="56">
        <v>19</v>
      </c>
      <c r="G106" s="56">
        <v>19</v>
      </c>
      <c r="H106" s="56">
        <v>19</v>
      </c>
      <c r="I106" s="56">
        <v>19</v>
      </c>
      <c r="J106" s="56">
        <v>19</v>
      </c>
      <c r="K106" s="56">
        <v>19</v>
      </c>
      <c r="L106" s="56">
        <v>19</v>
      </c>
      <c r="M106" s="56">
        <v>19</v>
      </c>
      <c r="N106" s="56">
        <v>19</v>
      </c>
      <c r="O106" s="56">
        <v>19</v>
      </c>
      <c r="P106" s="56">
        <v>19</v>
      </c>
      <c r="Q106" s="56">
        <v>19</v>
      </c>
      <c r="R106" s="56">
        <v>19</v>
      </c>
      <c r="S106" s="56">
        <v>19</v>
      </c>
      <c r="T106" s="56">
        <v>19</v>
      </c>
      <c r="U106" s="56">
        <v>19</v>
      </c>
      <c r="V106" s="56">
        <v>19</v>
      </c>
      <c r="W106" s="56">
        <v>19</v>
      </c>
      <c r="X106" s="56">
        <v>19</v>
      </c>
      <c r="Y106" s="56">
        <v>19</v>
      </c>
      <c r="Z106" s="56">
        <v>19</v>
      </c>
      <c r="AA106" s="56">
        <v>19</v>
      </c>
      <c r="AB106" s="56">
        <v>19</v>
      </c>
      <c r="AC106" s="44">
        <v>456</v>
      </c>
      <c r="AD106" s="44">
        <v>4788</v>
      </c>
      <c r="AE106" s="44">
        <v>249660</v>
      </c>
    </row>
    <row r="107" spans="1:31" ht="12.75">
      <c r="A107" s="44"/>
      <c r="B107" s="44"/>
      <c r="C107" s="44"/>
      <c r="D107" s="44" t="s">
        <v>143</v>
      </c>
      <c r="E107" s="56">
        <v>31</v>
      </c>
      <c r="F107" s="56">
        <v>31</v>
      </c>
      <c r="G107" s="56">
        <v>31</v>
      </c>
      <c r="H107" s="56">
        <v>31</v>
      </c>
      <c r="I107" s="56">
        <v>31</v>
      </c>
      <c r="J107" s="56">
        <v>31</v>
      </c>
      <c r="K107" s="56">
        <v>31</v>
      </c>
      <c r="L107" s="56">
        <v>31</v>
      </c>
      <c r="M107" s="56">
        <v>31</v>
      </c>
      <c r="N107" s="56">
        <v>31</v>
      </c>
      <c r="O107" s="56">
        <v>31</v>
      </c>
      <c r="P107" s="56">
        <v>31</v>
      </c>
      <c r="Q107" s="56">
        <v>31</v>
      </c>
      <c r="R107" s="56">
        <v>31</v>
      </c>
      <c r="S107" s="56">
        <v>31</v>
      </c>
      <c r="T107" s="56">
        <v>31</v>
      </c>
      <c r="U107" s="56">
        <v>31</v>
      </c>
      <c r="V107" s="56">
        <v>31</v>
      </c>
      <c r="W107" s="56">
        <v>31</v>
      </c>
      <c r="X107" s="56">
        <v>31</v>
      </c>
      <c r="Y107" s="56">
        <v>31</v>
      </c>
      <c r="Z107" s="56">
        <v>31</v>
      </c>
      <c r="AA107" s="56">
        <v>31</v>
      </c>
      <c r="AB107" s="56">
        <v>31</v>
      </c>
      <c r="AC107" s="44">
        <v>744</v>
      </c>
      <c r="AD107" s="44"/>
      <c r="AE107" s="44"/>
    </row>
    <row r="108" spans="1:31" ht="12.75">
      <c r="A108" s="44"/>
      <c r="B108" s="44"/>
      <c r="C108" s="44"/>
      <c r="D108" s="44" t="s">
        <v>181</v>
      </c>
      <c r="E108" s="56">
        <v>31</v>
      </c>
      <c r="F108" s="56">
        <v>31</v>
      </c>
      <c r="G108" s="56">
        <v>31</v>
      </c>
      <c r="H108" s="56">
        <v>31</v>
      </c>
      <c r="I108" s="56">
        <v>31</v>
      </c>
      <c r="J108" s="56">
        <v>31</v>
      </c>
      <c r="K108" s="56">
        <v>31</v>
      </c>
      <c r="L108" s="56">
        <v>31</v>
      </c>
      <c r="M108" s="56">
        <v>31</v>
      </c>
      <c r="N108" s="56">
        <v>31</v>
      </c>
      <c r="O108" s="56">
        <v>31</v>
      </c>
      <c r="P108" s="56">
        <v>31</v>
      </c>
      <c r="Q108" s="56">
        <v>31</v>
      </c>
      <c r="R108" s="56">
        <v>31</v>
      </c>
      <c r="S108" s="56">
        <v>31</v>
      </c>
      <c r="T108" s="56">
        <v>31</v>
      </c>
      <c r="U108" s="56">
        <v>31</v>
      </c>
      <c r="V108" s="56">
        <v>31</v>
      </c>
      <c r="W108" s="56">
        <v>31</v>
      </c>
      <c r="X108" s="56">
        <v>31</v>
      </c>
      <c r="Y108" s="56">
        <v>31</v>
      </c>
      <c r="Z108" s="56">
        <v>31</v>
      </c>
      <c r="AA108" s="56">
        <v>31</v>
      </c>
      <c r="AB108" s="56">
        <v>31</v>
      </c>
      <c r="AC108" s="44">
        <v>744</v>
      </c>
      <c r="AD108" s="44"/>
      <c r="AE108" s="44"/>
    </row>
    <row r="109" spans="1:31" ht="12.75">
      <c r="A109" s="44"/>
      <c r="B109" s="44"/>
      <c r="C109" s="44"/>
      <c r="D109" s="44" t="s">
        <v>182</v>
      </c>
      <c r="E109" s="56">
        <v>31</v>
      </c>
      <c r="F109" s="56">
        <v>31</v>
      </c>
      <c r="G109" s="56">
        <v>31</v>
      </c>
      <c r="H109" s="56">
        <v>31</v>
      </c>
      <c r="I109" s="56">
        <v>31</v>
      </c>
      <c r="J109" s="56">
        <v>31</v>
      </c>
      <c r="K109" s="56">
        <v>31</v>
      </c>
      <c r="L109" s="56">
        <v>25</v>
      </c>
      <c r="M109" s="56">
        <v>25</v>
      </c>
      <c r="N109" s="56">
        <v>25</v>
      </c>
      <c r="O109" s="56">
        <v>25</v>
      </c>
      <c r="P109" s="56">
        <v>25</v>
      </c>
      <c r="Q109" s="56">
        <v>25</v>
      </c>
      <c r="R109" s="56">
        <v>25</v>
      </c>
      <c r="S109" s="56">
        <v>25</v>
      </c>
      <c r="T109" s="56">
        <v>25</v>
      </c>
      <c r="U109" s="56">
        <v>25</v>
      </c>
      <c r="V109" s="56">
        <v>25</v>
      </c>
      <c r="W109" s="56">
        <v>25</v>
      </c>
      <c r="X109" s="56">
        <v>25</v>
      </c>
      <c r="Y109" s="56">
        <v>25</v>
      </c>
      <c r="Z109" s="56">
        <v>31</v>
      </c>
      <c r="AA109" s="56">
        <v>31</v>
      </c>
      <c r="AB109" s="56">
        <v>31</v>
      </c>
      <c r="AC109" s="44">
        <v>660</v>
      </c>
      <c r="AD109" s="44"/>
      <c r="AE109" s="44"/>
    </row>
    <row r="110" spans="1:31" ht="12.75">
      <c r="A110" s="44" t="s">
        <v>183</v>
      </c>
      <c r="B110" s="44" t="s">
        <v>125</v>
      </c>
      <c r="C110" s="44" t="s">
        <v>123</v>
      </c>
      <c r="D110" s="44" t="s">
        <v>142</v>
      </c>
      <c r="E110" s="56">
        <v>19</v>
      </c>
      <c r="F110" s="56">
        <v>19</v>
      </c>
      <c r="G110" s="56">
        <v>19</v>
      </c>
      <c r="H110" s="56">
        <v>19</v>
      </c>
      <c r="I110" s="56">
        <v>19</v>
      </c>
      <c r="J110" s="56">
        <v>19</v>
      </c>
      <c r="K110" s="56">
        <v>19</v>
      </c>
      <c r="L110" s="56">
        <v>19</v>
      </c>
      <c r="M110" s="56">
        <v>19</v>
      </c>
      <c r="N110" s="56">
        <v>19</v>
      </c>
      <c r="O110" s="56">
        <v>19</v>
      </c>
      <c r="P110" s="56">
        <v>19</v>
      </c>
      <c r="Q110" s="56">
        <v>19</v>
      </c>
      <c r="R110" s="56">
        <v>19</v>
      </c>
      <c r="S110" s="56">
        <v>19</v>
      </c>
      <c r="T110" s="56">
        <v>19</v>
      </c>
      <c r="U110" s="56">
        <v>19</v>
      </c>
      <c r="V110" s="56">
        <v>19</v>
      </c>
      <c r="W110" s="56">
        <v>19</v>
      </c>
      <c r="X110" s="56">
        <v>19</v>
      </c>
      <c r="Y110" s="56">
        <v>19</v>
      </c>
      <c r="Z110" s="56">
        <v>19</v>
      </c>
      <c r="AA110" s="56">
        <v>19</v>
      </c>
      <c r="AB110" s="56">
        <v>19</v>
      </c>
      <c r="AC110" s="44">
        <v>456</v>
      </c>
      <c r="AD110" s="44">
        <v>5208</v>
      </c>
      <c r="AE110" s="44">
        <v>271560</v>
      </c>
    </row>
    <row r="111" spans="1:31" ht="12.75">
      <c r="A111" s="44"/>
      <c r="B111" s="44"/>
      <c r="C111" s="44"/>
      <c r="D111" s="44" t="s">
        <v>143</v>
      </c>
      <c r="E111" s="56">
        <v>31</v>
      </c>
      <c r="F111" s="56">
        <v>31</v>
      </c>
      <c r="G111" s="56">
        <v>31</v>
      </c>
      <c r="H111" s="56">
        <v>31</v>
      </c>
      <c r="I111" s="56">
        <v>31</v>
      </c>
      <c r="J111" s="56">
        <v>31</v>
      </c>
      <c r="K111" s="56">
        <v>31</v>
      </c>
      <c r="L111" s="56">
        <v>31</v>
      </c>
      <c r="M111" s="56">
        <v>31</v>
      </c>
      <c r="N111" s="56">
        <v>31</v>
      </c>
      <c r="O111" s="56">
        <v>31</v>
      </c>
      <c r="P111" s="56">
        <v>31</v>
      </c>
      <c r="Q111" s="56">
        <v>31</v>
      </c>
      <c r="R111" s="56">
        <v>31</v>
      </c>
      <c r="S111" s="56">
        <v>31</v>
      </c>
      <c r="T111" s="56">
        <v>31</v>
      </c>
      <c r="U111" s="56">
        <v>31</v>
      </c>
      <c r="V111" s="56">
        <v>31</v>
      </c>
      <c r="W111" s="56">
        <v>31</v>
      </c>
      <c r="X111" s="56">
        <v>31</v>
      </c>
      <c r="Y111" s="56">
        <v>31</v>
      </c>
      <c r="Z111" s="56">
        <v>31</v>
      </c>
      <c r="AA111" s="56">
        <v>31</v>
      </c>
      <c r="AB111" s="56">
        <v>31</v>
      </c>
      <c r="AC111" s="44">
        <v>744</v>
      </c>
      <c r="AD111" s="44"/>
      <c r="AE111" s="44"/>
    </row>
    <row r="112" spans="1:31" ht="12.75">
      <c r="A112" s="44"/>
      <c r="B112" s="44"/>
      <c r="C112" s="44"/>
      <c r="D112" s="44" t="s">
        <v>181</v>
      </c>
      <c r="E112" s="56">
        <v>31</v>
      </c>
      <c r="F112" s="56">
        <v>31</v>
      </c>
      <c r="G112" s="56">
        <v>31</v>
      </c>
      <c r="H112" s="56">
        <v>31</v>
      </c>
      <c r="I112" s="56">
        <v>31</v>
      </c>
      <c r="J112" s="56">
        <v>31</v>
      </c>
      <c r="K112" s="56">
        <v>31</v>
      </c>
      <c r="L112" s="56">
        <v>31</v>
      </c>
      <c r="M112" s="56">
        <v>31</v>
      </c>
      <c r="N112" s="56">
        <v>31</v>
      </c>
      <c r="O112" s="56">
        <v>31</v>
      </c>
      <c r="P112" s="56">
        <v>31</v>
      </c>
      <c r="Q112" s="56">
        <v>31</v>
      </c>
      <c r="R112" s="56">
        <v>31</v>
      </c>
      <c r="S112" s="56">
        <v>31</v>
      </c>
      <c r="T112" s="56">
        <v>31</v>
      </c>
      <c r="U112" s="56">
        <v>31</v>
      </c>
      <c r="V112" s="56">
        <v>31</v>
      </c>
      <c r="W112" s="56">
        <v>31</v>
      </c>
      <c r="X112" s="56">
        <v>31</v>
      </c>
      <c r="Y112" s="56">
        <v>31</v>
      </c>
      <c r="Z112" s="56">
        <v>31</v>
      </c>
      <c r="AA112" s="56">
        <v>31</v>
      </c>
      <c r="AB112" s="56">
        <v>31</v>
      </c>
      <c r="AC112" s="45">
        <v>744</v>
      </c>
      <c r="AD112" s="45"/>
      <c r="AE112" s="45"/>
    </row>
    <row r="113" spans="1:31" ht="12.75">
      <c r="A113" s="44"/>
      <c r="B113" s="44"/>
      <c r="C113" s="44"/>
      <c r="D113" s="44" t="s">
        <v>182</v>
      </c>
      <c r="E113" s="56">
        <v>31</v>
      </c>
      <c r="F113" s="56">
        <v>31</v>
      </c>
      <c r="G113" s="56">
        <v>31</v>
      </c>
      <c r="H113" s="56">
        <v>31</v>
      </c>
      <c r="I113" s="56">
        <v>31</v>
      </c>
      <c r="J113" s="56">
        <v>31</v>
      </c>
      <c r="K113" s="56">
        <v>31</v>
      </c>
      <c r="L113" s="56">
        <v>31</v>
      </c>
      <c r="M113" s="56">
        <v>31</v>
      </c>
      <c r="N113" s="56">
        <v>31</v>
      </c>
      <c r="O113" s="56">
        <v>31</v>
      </c>
      <c r="P113" s="56">
        <v>31</v>
      </c>
      <c r="Q113" s="56">
        <v>31</v>
      </c>
      <c r="R113" s="56">
        <v>31</v>
      </c>
      <c r="S113" s="56">
        <v>31</v>
      </c>
      <c r="T113" s="56">
        <v>31</v>
      </c>
      <c r="U113" s="56">
        <v>31</v>
      </c>
      <c r="V113" s="56">
        <v>31</v>
      </c>
      <c r="W113" s="56">
        <v>31</v>
      </c>
      <c r="X113" s="56">
        <v>31</v>
      </c>
      <c r="Y113" s="56">
        <v>31</v>
      </c>
      <c r="Z113" s="56">
        <v>31</v>
      </c>
      <c r="AA113" s="56">
        <v>31</v>
      </c>
      <c r="AB113" s="56">
        <v>31</v>
      </c>
      <c r="AC113" s="45">
        <v>744</v>
      </c>
      <c r="AD113" s="45"/>
      <c r="AE113" s="45"/>
    </row>
    <row r="114" spans="1:31" ht="12.75">
      <c r="A114" s="44" t="s">
        <v>145</v>
      </c>
      <c r="B114" s="44" t="s">
        <v>127</v>
      </c>
      <c r="C114" s="44" t="s">
        <v>123</v>
      </c>
      <c r="D114" s="44" t="s">
        <v>140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1</v>
      </c>
      <c r="M114" s="56">
        <v>1</v>
      </c>
      <c r="N114" s="56">
        <v>1</v>
      </c>
      <c r="O114" s="56">
        <v>1</v>
      </c>
      <c r="P114" s="56">
        <v>1</v>
      </c>
      <c r="Q114" s="56">
        <v>1</v>
      </c>
      <c r="R114" s="56">
        <v>1</v>
      </c>
      <c r="S114" s="56">
        <v>1</v>
      </c>
      <c r="T114" s="56">
        <v>1</v>
      </c>
      <c r="U114" s="56">
        <v>1</v>
      </c>
      <c r="V114" s="56">
        <v>1</v>
      </c>
      <c r="W114" s="56">
        <v>1</v>
      </c>
      <c r="X114" s="56">
        <v>1</v>
      </c>
      <c r="Y114" s="56">
        <v>1</v>
      </c>
      <c r="Z114" s="56">
        <v>0</v>
      </c>
      <c r="AA114" s="56">
        <v>0</v>
      </c>
      <c r="AB114" s="56">
        <v>0</v>
      </c>
      <c r="AC114" s="45">
        <v>14</v>
      </c>
      <c r="AD114" s="45">
        <v>118</v>
      </c>
      <c r="AE114" s="45">
        <v>6152.86</v>
      </c>
    </row>
    <row r="115" spans="1:31">
      <c r="D115" s="28" t="s">
        <v>179</v>
      </c>
      <c r="E115" s="57">
        <v>1</v>
      </c>
      <c r="F115" s="57">
        <v>1</v>
      </c>
      <c r="G115" s="57">
        <v>1</v>
      </c>
      <c r="H115" s="57">
        <v>1</v>
      </c>
      <c r="I115" s="57">
        <v>1</v>
      </c>
      <c r="J115" s="57">
        <v>1</v>
      </c>
      <c r="K115" s="57">
        <v>1</v>
      </c>
      <c r="L115" s="57">
        <v>1</v>
      </c>
      <c r="M115" s="57">
        <v>1</v>
      </c>
      <c r="N115" s="57">
        <v>1</v>
      </c>
      <c r="O115" s="57">
        <v>1</v>
      </c>
      <c r="P115" s="57">
        <v>1</v>
      </c>
      <c r="Q115" s="57">
        <v>1</v>
      </c>
      <c r="R115" s="57">
        <v>1</v>
      </c>
      <c r="S115" s="57">
        <v>1</v>
      </c>
      <c r="T115" s="57">
        <v>1</v>
      </c>
      <c r="U115" s="57">
        <v>1</v>
      </c>
      <c r="V115" s="57">
        <v>1</v>
      </c>
      <c r="W115" s="57">
        <v>1</v>
      </c>
      <c r="X115" s="57">
        <v>1</v>
      </c>
      <c r="Y115" s="57">
        <v>1</v>
      </c>
      <c r="Z115" s="57">
        <v>1</v>
      </c>
      <c r="AA115" s="57">
        <v>1</v>
      </c>
      <c r="AB115" s="57">
        <v>1</v>
      </c>
      <c r="AC115" s="28">
        <v>24</v>
      </c>
    </row>
    <row r="116" spans="1:31">
      <c r="A116" s="28" t="s">
        <v>146</v>
      </c>
      <c r="B116" s="28" t="s">
        <v>127</v>
      </c>
      <c r="C116" s="28" t="s">
        <v>123</v>
      </c>
      <c r="D116" s="28" t="s">
        <v>140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1</v>
      </c>
      <c r="M116" s="57">
        <v>1</v>
      </c>
      <c r="N116" s="57">
        <v>1</v>
      </c>
      <c r="O116" s="57">
        <v>1</v>
      </c>
      <c r="P116" s="57">
        <v>1</v>
      </c>
      <c r="Q116" s="57">
        <v>1</v>
      </c>
      <c r="R116" s="57">
        <v>1</v>
      </c>
      <c r="S116" s="57">
        <v>1</v>
      </c>
      <c r="T116" s="57">
        <v>1</v>
      </c>
      <c r="U116" s="57">
        <v>1</v>
      </c>
      <c r="V116" s="57">
        <v>1</v>
      </c>
      <c r="W116" s="57">
        <v>1</v>
      </c>
      <c r="X116" s="57">
        <v>1</v>
      </c>
      <c r="Y116" s="57">
        <v>1</v>
      </c>
      <c r="Z116" s="57">
        <v>0</v>
      </c>
      <c r="AA116" s="57">
        <v>0</v>
      </c>
      <c r="AB116" s="57">
        <v>0</v>
      </c>
      <c r="AC116" s="28">
        <v>14</v>
      </c>
      <c r="AD116" s="28">
        <v>70</v>
      </c>
      <c r="AE116" s="28">
        <v>3650</v>
      </c>
    </row>
    <row r="117" spans="1:31">
      <c r="D117" s="28" t="s">
        <v>179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28">
        <v>0</v>
      </c>
    </row>
    <row r="118" spans="1:31" ht="12.75">
      <c r="A118" s="46" t="s">
        <v>292</v>
      </c>
      <c r="B118" s="28" t="s">
        <v>127</v>
      </c>
      <c r="C118" s="28" t="s">
        <v>123</v>
      </c>
      <c r="D118" s="28" t="s">
        <v>140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4.2000000000000003E-2</v>
      </c>
      <c r="M118" s="57">
        <v>4.2000000000000003E-2</v>
      </c>
      <c r="N118" s="57">
        <v>4.2000000000000003E-2</v>
      </c>
      <c r="O118" s="57">
        <v>4.2000000000000003E-2</v>
      </c>
      <c r="P118" s="57">
        <v>4.2000000000000003E-2</v>
      </c>
      <c r="Q118" s="57">
        <v>4.2000000000000003E-2</v>
      </c>
      <c r="R118" s="57">
        <v>4.2000000000000003E-2</v>
      </c>
      <c r="S118" s="57">
        <v>4.2000000000000003E-2</v>
      </c>
      <c r="T118" s="57">
        <v>4.2000000000000003E-2</v>
      </c>
      <c r="U118" s="57">
        <v>4.2000000000000003E-2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28">
        <v>0.42</v>
      </c>
      <c r="AD118" s="28">
        <v>2.1</v>
      </c>
      <c r="AE118" s="28">
        <v>109.5</v>
      </c>
    </row>
    <row r="119" spans="1:31" ht="12.75">
      <c r="A119" s="44"/>
      <c r="B119" s="44"/>
      <c r="C119" s="44"/>
      <c r="D119" s="44" t="s">
        <v>179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28">
        <v>0</v>
      </c>
    </row>
    <row r="120" spans="1:31" ht="12.75">
      <c r="A120" s="44" t="s">
        <v>147</v>
      </c>
      <c r="B120" s="44" t="s">
        <v>131</v>
      </c>
      <c r="C120" s="44" t="s">
        <v>123</v>
      </c>
      <c r="D120" s="44" t="s">
        <v>124</v>
      </c>
      <c r="E120" s="56">
        <v>120</v>
      </c>
      <c r="F120" s="56">
        <v>120</v>
      </c>
      <c r="G120" s="56">
        <v>120</v>
      </c>
      <c r="H120" s="56">
        <v>120</v>
      </c>
      <c r="I120" s="56">
        <v>120</v>
      </c>
      <c r="J120" s="56">
        <v>120</v>
      </c>
      <c r="K120" s="56">
        <v>120</v>
      </c>
      <c r="L120" s="56">
        <v>120</v>
      </c>
      <c r="M120" s="56">
        <v>120</v>
      </c>
      <c r="N120" s="56">
        <v>120</v>
      </c>
      <c r="O120" s="56">
        <v>120</v>
      </c>
      <c r="P120" s="56">
        <v>120</v>
      </c>
      <c r="Q120" s="56">
        <v>120</v>
      </c>
      <c r="R120" s="56">
        <v>120</v>
      </c>
      <c r="S120" s="56">
        <v>120</v>
      </c>
      <c r="T120" s="56">
        <v>120</v>
      </c>
      <c r="U120" s="56">
        <v>120</v>
      </c>
      <c r="V120" s="56">
        <v>120</v>
      </c>
      <c r="W120" s="56">
        <v>120</v>
      </c>
      <c r="X120" s="56">
        <v>120</v>
      </c>
      <c r="Y120" s="56">
        <v>120</v>
      </c>
      <c r="Z120" s="56">
        <v>120</v>
      </c>
      <c r="AA120" s="56">
        <v>120</v>
      </c>
      <c r="AB120" s="56">
        <v>120</v>
      </c>
      <c r="AC120" s="28">
        <v>2880</v>
      </c>
      <c r="AD120" s="28">
        <v>20160</v>
      </c>
      <c r="AE120" s="28">
        <v>1051200</v>
      </c>
    </row>
    <row r="121" spans="1:31" ht="12.75">
      <c r="A121" s="44" t="s">
        <v>293</v>
      </c>
      <c r="B121" s="44" t="s">
        <v>122</v>
      </c>
      <c r="C121" s="44" t="s">
        <v>123</v>
      </c>
      <c r="D121" s="44" t="s">
        <v>124</v>
      </c>
      <c r="E121" s="56">
        <v>0.05</v>
      </c>
      <c r="F121" s="56">
        <v>0.05</v>
      </c>
      <c r="G121" s="56">
        <v>0.05</v>
      </c>
      <c r="H121" s="56">
        <v>0.05</v>
      </c>
      <c r="I121" s="56">
        <v>0.05</v>
      </c>
      <c r="J121" s="56">
        <v>0.05</v>
      </c>
      <c r="K121" s="56">
        <v>0.05</v>
      </c>
      <c r="L121" s="56">
        <v>0.05</v>
      </c>
      <c r="M121" s="56">
        <v>0.05</v>
      </c>
      <c r="N121" s="56">
        <v>0.05</v>
      </c>
      <c r="O121" s="56">
        <v>0.05</v>
      </c>
      <c r="P121" s="56">
        <v>0.05</v>
      </c>
      <c r="Q121" s="56">
        <v>0.05</v>
      </c>
      <c r="R121" s="56">
        <v>0.05</v>
      </c>
      <c r="S121" s="56">
        <v>0.05</v>
      </c>
      <c r="T121" s="56">
        <v>0.05</v>
      </c>
      <c r="U121" s="56">
        <v>0.05</v>
      </c>
      <c r="V121" s="56">
        <v>0.05</v>
      </c>
      <c r="W121" s="56">
        <v>0.05</v>
      </c>
      <c r="X121" s="56">
        <v>0.05</v>
      </c>
      <c r="Y121" s="56">
        <v>0.05</v>
      </c>
      <c r="Z121" s="56">
        <v>0.05</v>
      </c>
      <c r="AA121" s="56">
        <v>0.05</v>
      </c>
      <c r="AB121" s="56">
        <v>0.05</v>
      </c>
      <c r="AC121" s="28">
        <v>1.2</v>
      </c>
      <c r="AD121" s="28">
        <v>8.4</v>
      </c>
      <c r="AE121" s="28">
        <v>438</v>
      </c>
    </row>
    <row r="122" spans="1:31" ht="12.75">
      <c r="A122" s="44" t="s">
        <v>294</v>
      </c>
      <c r="B122" s="44" t="s">
        <v>122</v>
      </c>
      <c r="C122" s="44" t="s">
        <v>123</v>
      </c>
      <c r="D122" s="44" t="s">
        <v>124</v>
      </c>
      <c r="E122" s="56">
        <v>0.2</v>
      </c>
      <c r="F122" s="56">
        <v>0.2</v>
      </c>
      <c r="G122" s="56">
        <v>0.2</v>
      </c>
      <c r="H122" s="56">
        <v>0.2</v>
      </c>
      <c r="I122" s="56">
        <v>0.2</v>
      </c>
      <c r="J122" s="56">
        <v>0.2</v>
      </c>
      <c r="K122" s="56">
        <v>0.2</v>
      </c>
      <c r="L122" s="56">
        <v>0.2</v>
      </c>
      <c r="M122" s="56">
        <v>0.2</v>
      </c>
      <c r="N122" s="56">
        <v>0.2</v>
      </c>
      <c r="O122" s="56">
        <v>0.2</v>
      </c>
      <c r="P122" s="56">
        <v>0.2</v>
      </c>
      <c r="Q122" s="56">
        <v>0.2</v>
      </c>
      <c r="R122" s="56">
        <v>0.2</v>
      </c>
      <c r="S122" s="56">
        <v>0.2</v>
      </c>
      <c r="T122" s="56">
        <v>0.2</v>
      </c>
      <c r="U122" s="56">
        <v>0.2</v>
      </c>
      <c r="V122" s="56">
        <v>0.2</v>
      </c>
      <c r="W122" s="56">
        <v>0.2</v>
      </c>
      <c r="X122" s="56">
        <v>0.2</v>
      </c>
      <c r="Y122" s="56">
        <v>0.2</v>
      </c>
      <c r="Z122" s="56">
        <v>0.2</v>
      </c>
      <c r="AA122" s="56">
        <v>0.2</v>
      </c>
      <c r="AB122" s="56">
        <v>0.2</v>
      </c>
      <c r="AC122" s="28">
        <v>4.8</v>
      </c>
      <c r="AD122" s="28">
        <v>33.6</v>
      </c>
      <c r="AE122" s="28">
        <v>1752</v>
      </c>
    </row>
    <row r="123" spans="1:31" ht="12.75">
      <c r="A123" s="44" t="s">
        <v>295</v>
      </c>
      <c r="B123" s="44" t="s">
        <v>125</v>
      </c>
      <c r="C123" s="44" t="s">
        <v>123</v>
      </c>
      <c r="D123" s="44" t="s">
        <v>124</v>
      </c>
      <c r="E123" s="56">
        <v>40</v>
      </c>
      <c r="F123" s="56">
        <v>40</v>
      </c>
      <c r="G123" s="56">
        <v>40</v>
      </c>
      <c r="H123" s="56">
        <v>40</v>
      </c>
      <c r="I123" s="56">
        <v>40</v>
      </c>
      <c r="J123" s="56">
        <v>40</v>
      </c>
      <c r="K123" s="56">
        <v>40</v>
      </c>
      <c r="L123" s="56">
        <v>40</v>
      </c>
      <c r="M123" s="56">
        <v>40</v>
      </c>
      <c r="N123" s="56">
        <v>40</v>
      </c>
      <c r="O123" s="56">
        <v>40</v>
      </c>
      <c r="P123" s="56">
        <v>40</v>
      </c>
      <c r="Q123" s="56">
        <v>40</v>
      </c>
      <c r="R123" s="56">
        <v>40</v>
      </c>
      <c r="S123" s="56">
        <v>40</v>
      </c>
      <c r="T123" s="56">
        <v>40</v>
      </c>
      <c r="U123" s="56">
        <v>40</v>
      </c>
      <c r="V123" s="56">
        <v>40</v>
      </c>
      <c r="W123" s="56">
        <v>40</v>
      </c>
      <c r="X123" s="56">
        <v>40</v>
      </c>
      <c r="Y123" s="56">
        <v>40</v>
      </c>
      <c r="Z123" s="56">
        <v>40</v>
      </c>
      <c r="AA123" s="56">
        <v>40</v>
      </c>
      <c r="AB123" s="56">
        <v>40</v>
      </c>
      <c r="AC123" s="28">
        <v>960</v>
      </c>
      <c r="AD123" s="28">
        <v>6720</v>
      </c>
      <c r="AE123" s="28">
        <v>350400</v>
      </c>
    </row>
    <row r="124" spans="1:31" ht="12.75">
      <c r="A124" s="44" t="s">
        <v>296</v>
      </c>
      <c r="B124" s="44" t="s">
        <v>125</v>
      </c>
      <c r="C124" s="44" t="s">
        <v>123</v>
      </c>
      <c r="D124" s="44" t="s">
        <v>124</v>
      </c>
      <c r="E124" s="56">
        <v>55</v>
      </c>
      <c r="F124" s="56">
        <v>55</v>
      </c>
      <c r="G124" s="56">
        <v>55</v>
      </c>
      <c r="H124" s="56">
        <v>55</v>
      </c>
      <c r="I124" s="56">
        <v>55</v>
      </c>
      <c r="J124" s="56">
        <v>55</v>
      </c>
      <c r="K124" s="56">
        <v>55</v>
      </c>
      <c r="L124" s="56">
        <v>55</v>
      </c>
      <c r="M124" s="56">
        <v>55</v>
      </c>
      <c r="N124" s="56">
        <v>55</v>
      </c>
      <c r="O124" s="56">
        <v>55</v>
      </c>
      <c r="P124" s="56">
        <v>55</v>
      </c>
      <c r="Q124" s="56">
        <v>55</v>
      </c>
      <c r="R124" s="56">
        <v>55</v>
      </c>
      <c r="S124" s="56">
        <v>55</v>
      </c>
      <c r="T124" s="56">
        <v>55</v>
      </c>
      <c r="U124" s="56">
        <v>55</v>
      </c>
      <c r="V124" s="56">
        <v>55</v>
      </c>
      <c r="W124" s="56">
        <v>55</v>
      </c>
      <c r="X124" s="56">
        <v>55</v>
      </c>
      <c r="Y124" s="56">
        <v>55</v>
      </c>
      <c r="Z124" s="56">
        <v>55</v>
      </c>
      <c r="AA124" s="56">
        <v>55</v>
      </c>
      <c r="AB124" s="56">
        <v>55</v>
      </c>
      <c r="AC124" s="28">
        <v>1320</v>
      </c>
      <c r="AD124" s="28">
        <v>9240</v>
      </c>
      <c r="AE124" s="28">
        <v>481800</v>
      </c>
    </row>
    <row r="125" spans="1:31" ht="12.75">
      <c r="A125" s="44" t="s">
        <v>297</v>
      </c>
      <c r="B125" s="44" t="s">
        <v>122</v>
      </c>
      <c r="C125" s="44" t="s">
        <v>123</v>
      </c>
      <c r="D125" s="44" t="s">
        <v>124</v>
      </c>
      <c r="E125" s="56">
        <v>0.05</v>
      </c>
      <c r="F125" s="56">
        <v>0.05</v>
      </c>
      <c r="G125" s="56">
        <v>0.05</v>
      </c>
      <c r="H125" s="56">
        <v>0.05</v>
      </c>
      <c r="I125" s="56">
        <v>0.05</v>
      </c>
      <c r="J125" s="56">
        <v>0.05</v>
      </c>
      <c r="K125" s="56">
        <v>0.05</v>
      </c>
      <c r="L125" s="56">
        <v>0.05</v>
      </c>
      <c r="M125" s="56">
        <v>0.05</v>
      </c>
      <c r="N125" s="56">
        <v>0.05</v>
      </c>
      <c r="O125" s="56">
        <v>0.05</v>
      </c>
      <c r="P125" s="56">
        <v>0.05</v>
      </c>
      <c r="Q125" s="56">
        <v>0.05</v>
      </c>
      <c r="R125" s="56">
        <v>0.05</v>
      </c>
      <c r="S125" s="56">
        <v>0.05</v>
      </c>
      <c r="T125" s="56">
        <v>0.05</v>
      </c>
      <c r="U125" s="56">
        <v>0.05</v>
      </c>
      <c r="V125" s="56">
        <v>0.05</v>
      </c>
      <c r="W125" s="56">
        <v>0.05</v>
      </c>
      <c r="X125" s="56">
        <v>0.05</v>
      </c>
      <c r="Y125" s="56">
        <v>0.05</v>
      </c>
      <c r="Z125" s="56">
        <v>0.05</v>
      </c>
      <c r="AA125" s="56">
        <v>0.05</v>
      </c>
      <c r="AB125" s="56">
        <v>0.05</v>
      </c>
      <c r="AC125" s="28">
        <v>1.2</v>
      </c>
      <c r="AD125" s="28">
        <v>8.4</v>
      </c>
      <c r="AE125" s="28">
        <v>438</v>
      </c>
    </row>
    <row r="126" spans="1:31" ht="12.75">
      <c r="A126" s="44" t="s">
        <v>298</v>
      </c>
      <c r="B126" s="44" t="s">
        <v>122</v>
      </c>
      <c r="C126" s="44" t="s">
        <v>123</v>
      </c>
      <c r="D126" s="44" t="s">
        <v>124</v>
      </c>
      <c r="E126" s="56">
        <v>0.2</v>
      </c>
      <c r="F126" s="56">
        <v>0.2</v>
      </c>
      <c r="G126" s="56">
        <v>0.2</v>
      </c>
      <c r="H126" s="56">
        <v>0.2</v>
      </c>
      <c r="I126" s="56">
        <v>0.2</v>
      </c>
      <c r="J126" s="56">
        <v>0.2</v>
      </c>
      <c r="K126" s="56">
        <v>0.2</v>
      </c>
      <c r="L126" s="56">
        <v>0.2</v>
      </c>
      <c r="M126" s="56">
        <v>0.2</v>
      </c>
      <c r="N126" s="56">
        <v>0.2</v>
      </c>
      <c r="O126" s="56">
        <v>0.2</v>
      </c>
      <c r="P126" s="56">
        <v>0.2</v>
      </c>
      <c r="Q126" s="56">
        <v>0.2</v>
      </c>
      <c r="R126" s="56">
        <v>0.2</v>
      </c>
      <c r="S126" s="56">
        <v>0.2</v>
      </c>
      <c r="T126" s="56">
        <v>0.2</v>
      </c>
      <c r="U126" s="56">
        <v>0.2</v>
      </c>
      <c r="V126" s="56">
        <v>0.2</v>
      </c>
      <c r="W126" s="56">
        <v>0.2</v>
      </c>
      <c r="X126" s="56">
        <v>0.2</v>
      </c>
      <c r="Y126" s="56">
        <v>0.2</v>
      </c>
      <c r="Z126" s="56">
        <v>0.2</v>
      </c>
      <c r="AA126" s="56">
        <v>0.2</v>
      </c>
      <c r="AB126" s="56">
        <v>0.2</v>
      </c>
      <c r="AC126" s="28">
        <v>4.8</v>
      </c>
      <c r="AD126" s="28">
        <v>33.6</v>
      </c>
      <c r="AE126" s="28">
        <v>1752</v>
      </c>
    </row>
    <row r="127" spans="1:31" ht="12.75">
      <c r="A127" s="44" t="s">
        <v>299</v>
      </c>
      <c r="B127" s="44" t="s">
        <v>125</v>
      </c>
      <c r="C127" s="44" t="s">
        <v>123</v>
      </c>
      <c r="D127" s="44" t="s">
        <v>124</v>
      </c>
      <c r="E127" s="56">
        <v>40</v>
      </c>
      <c r="F127" s="56">
        <v>40</v>
      </c>
      <c r="G127" s="56">
        <v>40</v>
      </c>
      <c r="H127" s="56">
        <v>40</v>
      </c>
      <c r="I127" s="56">
        <v>40</v>
      </c>
      <c r="J127" s="56">
        <v>40</v>
      </c>
      <c r="K127" s="56">
        <v>40</v>
      </c>
      <c r="L127" s="56">
        <v>40</v>
      </c>
      <c r="M127" s="56">
        <v>40</v>
      </c>
      <c r="N127" s="56">
        <v>40</v>
      </c>
      <c r="O127" s="56">
        <v>40</v>
      </c>
      <c r="P127" s="56">
        <v>40</v>
      </c>
      <c r="Q127" s="56">
        <v>40</v>
      </c>
      <c r="R127" s="56">
        <v>40</v>
      </c>
      <c r="S127" s="56">
        <v>40</v>
      </c>
      <c r="T127" s="56">
        <v>40</v>
      </c>
      <c r="U127" s="56">
        <v>40</v>
      </c>
      <c r="V127" s="56">
        <v>40</v>
      </c>
      <c r="W127" s="56">
        <v>40</v>
      </c>
      <c r="X127" s="56">
        <v>40</v>
      </c>
      <c r="Y127" s="56">
        <v>40</v>
      </c>
      <c r="Z127" s="56">
        <v>40</v>
      </c>
      <c r="AA127" s="56">
        <v>40</v>
      </c>
      <c r="AB127" s="56">
        <v>40</v>
      </c>
      <c r="AC127" s="28">
        <v>960</v>
      </c>
      <c r="AD127" s="28">
        <v>6720</v>
      </c>
      <c r="AE127" s="28">
        <v>350400</v>
      </c>
    </row>
    <row r="128" spans="1:31" ht="12.75">
      <c r="A128" s="44" t="s">
        <v>300</v>
      </c>
      <c r="B128" s="44" t="s">
        <v>125</v>
      </c>
      <c r="C128" s="44" t="s">
        <v>123</v>
      </c>
      <c r="D128" s="44" t="s">
        <v>124</v>
      </c>
      <c r="E128" s="56">
        <v>55</v>
      </c>
      <c r="F128" s="56">
        <v>55</v>
      </c>
      <c r="G128" s="56">
        <v>55</v>
      </c>
      <c r="H128" s="56">
        <v>55</v>
      </c>
      <c r="I128" s="56">
        <v>55</v>
      </c>
      <c r="J128" s="56">
        <v>55</v>
      </c>
      <c r="K128" s="56">
        <v>55</v>
      </c>
      <c r="L128" s="56">
        <v>55</v>
      </c>
      <c r="M128" s="56">
        <v>55</v>
      </c>
      <c r="N128" s="56">
        <v>55</v>
      </c>
      <c r="O128" s="56">
        <v>55</v>
      </c>
      <c r="P128" s="56">
        <v>55</v>
      </c>
      <c r="Q128" s="56">
        <v>55</v>
      </c>
      <c r="R128" s="56">
        <v>55</v>
      </c>
      <c r="S128" s="56">
        <v>55</v>
      </c>
      <c r="T128" s="56">
        <v>55</v>
      </c>
      <c r="U128" s="56">
        <v>55</v>
      </c>
      <c r="V128" s="56">
        <v>55</v>
      </c>
      <c r="W128" s="56">
        <v>55</v>
      </c>
      <c r="X128" s="56">
        <v>55</v>
      </c>
      <c r="Y128" s="56">
        <v>55</v>
      </c>
      <c r="Z128" s="56">
        <v>55</v>
      </c>
      <c r="AA128" s="56">
        <v>55</v>
      </c>
      <c r="AB128" s="56">
        <v>55</v>
      </c>
      <c r="AC128" s="28">
        <v>1320</v>
      </c>
      <c r="AD128" s="28">
        <v>9240</v>
      </c>
      <c r="AE128" s="28">
        <v>481800</v>
      </c>
    </row>
    <row r="129" spans="1:31" ht="12.75">
      <c r="A129" s="44" t="s">
        <v>301</v>
      </c>
      <c r="B129" s="44" t="s">
        <v>127</v>
      </c>
      <c r="C129" s="44" t="s">
        <v>123</v>
      </c>
      <c r="D129" s="44" t="s">
        <v>124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28">
        <v>0.67</v>
      </c>
      <c r="AD129" s="28">
        <v>4.67</v>
      </c>
      <c r="AE129" s="28">
        <v>243.33</v>
      </c>
    </row>
    <row r="130" spans="1:31" ht="12.75">
      <c r="A130" s="44" t="s">
        <v>302</v>
      </c>
      <c r="B130" s="44" t="s">
        <v>127</v>
      </c>
      <c r="C130" s="44" t="s">
        <v>123</v>
      </c>
      <c r="D130" s="44" t="s">
        <v>124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  <c r="U130" s="56">
        <v>0</v>
      </c>
      <c r="V130" s="56">
        <v>0</v>
      </c>
      <c r="W130" s="56">
        <v>0</v>
      </c>
      <c r="X130" s="56">
        <v>0</v>
      </c>
      <c r="Y130" s="56">
        <v>0</v>
      </c>
      <c r="Z130" s="56">
        <v>0</v>
      </c>
      <c r="AA130" s="56">
        <v>0</v>
      </c>
      <c r="AB130" s="56">
        <v>0</v>
      </c>
      <c r="AC130" s="28">
        <v>1</v>
      </c>
      <c r="AD130" s="28">
        <v>7</v>
      </c>
      <c r="AE130" s="28">
        <v>365</v>
      </c>
    </row>
    <row r="131" spans="1:31" ht="12.75">
      <c r="A131" s="44" t="s">
        <v>303</v>
      </c>
      <c r="B131" s="44" t="s">
        <v>131</v>
      </c>
      <c r="C131" s="44" t="s">
        <v>123</v>
      </c>
      <c r="D131" s="44" t="s">
        <v>304</v>
      </c>
      <c r="E131" s="56">
        <v>0</v>
      </c>
      <c r="F131" s="56">
        <v>0</v>
      </c>
      <c r="G131" s="56">
        <v>0</v>
      </c>
      <c r="H131" s="56">
        <v>0</v>
      </c>
      <c r="I131" s="56">
        <v>725</v>
      </c>
      <c r="J131" s="56">
        <v>417</v>
      </c>
      <c r="K131" s="56">
        <v>290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  <c r="U131" s="56">
        <v>0</v>
      </c>
      <c r="V131" s="56">
        <v>0</v>
      </c>
      <c r="W131" s="56">
        <v>0</v>
      </c>
      <c r="X131" s="56">
        <v>0</v>
      </c>
      <c r="Y131" s="56">
        <v>0</v>
      </c>
      <c r="Z131" s="56">
        <v>0</v>
      </c>
      <c r="AA131" s="56">
        <v>0</v>
      </c>
      <c r="AB131" s="56">
        <v>0</v>
      </c>
      <c r="AC131" s="28">
        <v>1432</v>
      </c>
      <c r="AD131" s="28">
        <v>1432</v>
      </c>
      <c r="AE131" s="28">
        <v>74668.570000000007</v>
      </c>
    </row>
    <row r="132" spans="1:31" ht="12.75">
      <c r="A132" s="44"/>
      <c r="B132" s="44"/>
      <c r="C132" s="44"/>
      <c r="D132" s="44" t="s">
        <v>288</v>
      </c>
      <c r="E132" s="56">
        <v>0</v>
      </c>
      <c r="F132" s="56">
        <v>0</v>
      </c>
      <c r="G132" s="56">
        <v>0</v>
      </c>
      <c r="H132" s="56">
        <v>0</v>
      </c>
      <c r="I132" s="56">
        <v>125</v>
      </c>
      <c r="J132" s="56">
        <v>117</v>
      </c>
      <c r="K132" s="56">
        <v>90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  <c r="U132" s="56">
        <v>0</v>
      </c>
      <c r="V132" s="56">
        <v>0</v>
      </c>
      <c r="W132" s="56">
        <v>0</v>
      </c>
      <c r="X132" s="56">
        <v>125</v>
      </c>
      <c r="Y132" s="56">
        <v>117</v>
      </c>
      <c r="Z132" s="56">
        <v>90</v>
      </c>
      <c r="AA132" s="56">
        <v>0</v>
      </c>
      <c r="AB132" s="56">
        <v>0</v>
      </c>
      <c r="AC132" s="28">
        <v>664</v>
      </c>
    </row>
    <row r="133" spans="1:31" ht="12.75">
      <c r="A133" s="44" t="s">
        <v>305</v>
      </c>
      <c r="B133" s="44" t="s">
        <v>122</v>
      </c>
      <c r="C133" s="44" t="s">
        <v>123</v>
      </c>
      <c r="D133" s="44" t="s">
        <v>124</v>
      </c>
      <c r="E133" s="56">
        <v>0.2</v>
      </c>
      <c r="F133" s="56">
        <v>0.2</v>
      </c>
      <c r="G133" s="56">
        <v>0.2</v>
      </c>
      <c r="H133" s="56">
        <v>0.2</v>
      </c>
      <c r="I133" s="56">
        <v>0.2</v>
      </c>
      <c r="J133" s="56">
        <v>0.2</v>
      </c>
      <c r="K133" s="56">
        <v>0.2</v>
      </c>
      <c r="L133" s="56">
        <v>0.4</v>
      </c>
      <c r="M133" s="56">
        <v>0.4</v>
      </c>
      <c r="N133" s="56">
        <v>0.4</v>
      </c>
      <c r="O133" s="56">
        <v>0.4</v>
      </c>
      <c r="P133" s="56">
        <v>0.4</v>
      </c>
      <c r="Q133" s="56">
        <v>0.4</v>
      </c>
      <c r="R133" s="56">
        <v>0.4</v>
      </c>
      <c r="S133" s="56">
        <v>0.4</v>
      </c>
      <c r="T133" s="56">
        <v>0.4</v>
      </c>
      <c r="U133" s="56">
        <v>0.4</v>
      </c>
      <c r="V133" s="56">
        <v>0.4</v>
      </c>
      <c r="W133" s="56">
        <v>0.4</v>
      </c>
      <c r="X133" s="56">
        <v>0.4</v>
      </c>
      <c r="Y133" s="56">
        <v>0.4</v>
      </c>
      <c r="Z133" s="56">
        <v>0.2</v>
      </c>
      <c r="AA133" s="56">
        <v>0.2</v>
      </c>
      <c r="AB133" s="56">
        <v>0.2</v>
      </c>
      <c r="AC133" s="28">
        <v>7.6</v>
      </c>
      <c r="AD133" s="28">
        <v>53.2</v>
      </c>
      <c r="AE133" s="28">
        <v>2774</v>
      </c>
    </row>
    <row r="134" spans="1:31" ht="12.75">
      <c r="A134" s="44" t="s">
        <v>306</v>
      </c>
      <c r="B134" s="44" t="s">
        <v>131</v>
      </c>
      <c r="C134" s="44" t="s">
        <v>123</v>
      </c>
      <c r="D134" s="44" t="s">
        <v>124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50</v>
      </c>
      <c r="L134" s="56">
        <v>70</v>
      </c>
      <c r="M134" s="56">
        <v>70</v>
      </c>
      <c r="N134" s="56">
        <v>80</v>
      </c>
      <c r="O134" s="56">
        <v>70</v>
      </c>
      <c r="P134" s="56">
        <v>50</v>
      </c>
      <c r="Q134" s="56">
        <v>50</v>
      </c>
      <c r="R134" s="56">
        <v>80</v>
      </c>
      <c r="S134" s="56">
        <v>90</v>
      </c>
      <c r="T134" s="56">
        <v>80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6">
        <v>0</v>
      </c>
      <c r="AA134" s="56">
        <v>0</v>
      </c>
      <c r="AB134" s="56">
        <v>0</v>
      </c>
      <c r="AC134" s="28">
        <v>690</v>
      </c>
      <c r="AD134" s="28">
        <v>4830</v>
      </c>
      <c r="AE134" s="28">
        <v>251850</v>
      </c>
    </row>
    <row r="135" spans="1:31" ht="12.75">
      <c r="A135" s="44" t="s">
        <v>881</v>
      </c>
      <c r="B135" s="44" t="s">
        <v>125</v>
      </c>
      <c r="C135" s="44" t="s">
        <v>123</v>
      </c>
      <c r="D135" s="44" t="s">
        <v>124</v>
      </c>
      <c r="E135" s="56">
        <v>60</v>
      </c>
      <c r="F135" s="56">
        <v>60</v>
      </c>
      <c r="G135" s="56">
        <v>60</v>
      </c>
      <c r="H135" s="56">
        <v>60</v>
      </c>
      <c r="I135" s="56">
        <v>60</v>
      </c>
      <c r="J135" s="56">
        <v>60</v>
      </c>
      <c r="K135" s="56">
        <v>60</v>
      </c>
      <c r="L135" s="56">
        <v>60</v>
      </c>
      <c r="M135" s="56">
        <v>60</v>
      </c>
      <c r="N135" s="56">
        <v>60</v>
      </c>
      <c r="O135" s="56">
        <v>60</v>
      </c>
      <c r="P135" s="56">
        <v>60</v>
      </c>
      <c r="Q135" s="56">
        <v>60</v>
      </c>
      <c r="R135" s="56">
        <v>60</v>
      </c>
      <c r="S135" s="56">
        <v>60</v>
      </c>
      <c r="T135" s="56">
        <v>60</v>
      </c>
      <c r="U135" s="56">
        <v>60</v>
      </c>
      <c r="V135" s="56">
        <v>60</v>
      </c>
      <c r="W135" s="56">
        <v>60</v>
      </c>
      <c r="X135" s="56">
        <v>60</v>
      </c>
      <c r="Y135" s="56">
        <v>60</v>
      </c>
      <c r="Z135" s="56">
        <v>60</v>
      </c>
      <c r="AA135" s="56">
        <v>60</v>
      </c>
      <c r="AB135" s="56">
        <v>60</v>
      </c>
      <c r="AC135" s="28">
        <v>1440</v>
      </c>
      <c r="AD135" s="28">
        <v>10080</v>
      </c>
      <c r="AE135" s="28">
        <v>525600</v>
      </c>
    </row>
    <row r="136" spans="1:31" ht="12.75">
      <c r="A136" s="44" t="s">
        <v>882</v>
      </c>
      <c r="B136" s="44" t="s">
        <v>125</v>
      </c>
      <c r="C136" s="44" t="s">
        <v>123</v>
      </c>
      <c r="D136" s="44" t="s">
        <v>124</v>
      </c>
      <c r="E136" s="56">
        <v>60</v>
      </c>
      <c r="F136" s="56">
        <v>60</v>
      </c>
      <c r="G136" s="56">
        <v>60</v>
      </c>
      <c r="H136" s="56">
        <v>60</v>
      </c>
      <c r="I136" s="56">
        <v>60</v>
      </c>
      <c r="J136" s="56">
        <v>60</v>
      </c>
      <c r="K136" s="56">
        <v>60</v>
      </c>
      <c r="L136" s="56">
        <v>60</v>
      </c>
      <c r="M136" s="56">
        <v>60</v>
      </c>
      <c r="N136" s="56">
        <v>60</v>
      </c>
      <c r="O136" s="56">
        <v>60</v>
      </c>
      <c r="P136" s="56">
        <v>60</v>
      </c>
      <c r="Q136" s="56">
        <v>60</v>
      </c>
      <c r="R136" s="56">
        <v>60</v>
      </c>
      <c r="S136" s="56">
        <v>60</v>
      </c>
      <c r="T136" s="56">
        <v>60</v>
      </c>
      <c r="U136" s="56">
        <v>60</v>
      </c>
      <c r="V136" s="56">
        <v>60</v>
      </c>
      <c r="W136" s="56">
        <v>60</v>
      </c>
      <c r="X136" s="56">
        <v>60</v>
      </c>
      <c r="Y136" s="56">
        <v>60</v>
      </c>
      <c r="Z136" s="56">
        <v>60</v>
      </c>
      <c r="AA136" s="56">
        <v>60</v>
      </c>
      <c r="AB136" s="56">
        <v>60</v>
      </c>
      <c r="AC136" s="28">
        <v>1440</v>
      </c>
      <c r="AD136" s="28">
        <v>10080</v>
      </c>
      <c r="AE136" s="28">
        <v>525600</v>
      </c>
    </row>
    <row r="137" spans="1:31" ht="12.75">
      <c r="A137" s="44" t="s">
        <v>883</v>
      </c>
      <c r="B137" s="44" t="s">
        <v>125</v>
      </c>
      <c r="C137" s="44" t="s">
        <v>123</v>
      </c>
      <c r="D137" s="44" t="s">
        <v>124</v>
      </c>
      <c r="E137" s="56">
        <v>22</v>
      </c>
      <c r="F137" s="56">
        <v>22</v>
      </c>
      <c r="G137" s="56">
        <v>22</v>
      </c>
      <c r="H137" s="56">
        <v>22</v>
      </c>
      <c r="I137" s="56">
        <v>22</v>
      </c>
      <c r="J137" s="56">
        <v>22</v>
      </c>
      <c r="K137" s="56">
        <v>22</v>
      </c>
      <c r="L137" s="56">
        <v>22</v>
      </c>
      <c r="M137" s="56">
        <v>22</v>
      </c>
      <c r="N137" s="56">
        <v>22</v>
      </c>
      <c r="O137" s="56">
        <v>22</v>
      </c>
      <c r="P137" s="56">
        <v>22</v>
      </c>
      <c r="Q137" s="56">
        <v>22</v>
      </c>
      <c r="R137" s="56">
        <v>22</v>
      </c>
      <c r="S137" s="56">
        <v>22</v>
      </c>
      <c r="T137" s="56">
        <v>22</v>
      </c>
      <c r="U137" s="56">
        <v>22</v>
      </c>
      <c r="V137" s="56">
        <v>22</v>
      </c>
      <c r="W137" s="56">
        <v>22</v>
      </c>
      <c r="X137" s="56">
        <v>22</v>
      </c>
      <c r="Y137" s="56">
        <v>22</v>
      </c>
      <c r="Z137" s="56">
        <v>22</v>
      </c>
      <c r="AA137" s="56">
        <v>22</v>
      </c>
      <c r="AB137" s="56">
        <v>22</v>
      </c>
      <c r="AC137" s="28">
        <v>528</v>
      </c>
      <c r="AD137" s="28">
        <v>3696</v>
      </c>
      <c r="AE137" s="28">
        <v>192720</v>
      </c>
    </row>
    <row r="138" spans="1:31" ht="12.75">
      <c r="A138" s="44"/>
      <c r="B138" s="44"/>
      <c r="C138" s="44"/>
      <c r="D138" s="44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spans="1:31" ht="12.75">
      <c r="A139" s="44"/>
      <c r="B139" s="44"/>
      <c r="C139" s="44"/>
      <c r="D139" s="44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spans="1:31" ht="12.75">
      <c r="A140" s="44"/>
      <c r="B140" s="44"/>
      <c r="C140" s="44"/>
      <c r="D140" s="44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spans="1:31" ht="12.75">
      <c r="A141" s="44"/>
      <c r="B141" s="44"/>
      <c r="C141" s="44"/>
      <c r="D141" s="44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spans="1:31" ht="12.75">
      <c r="A142" s="44"/>
      <c r="B142" s="44"/>
      <c r="C142" s="44"/>
      <c r="D142" s="44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spans="1:31" ht="12.75">
      <c r="A143" s="44"/>
      <c r="B143" s="44"/>
      <c r="C143" s="44"/>
      <c r="D143" s="44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spans="1:31" ht="12.75">
      <c r="A144" s="44"/>
      <c r="B144" s="44"/>
      <c r="C144" s="44"/>
      <c r="D144" s="44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spans="1:28" ht="12.75">
      <c r="A145" s="44"/>
      <c r="B145" s="44"/>
      <c r="C145" s="44"/>
      <c r="D145" s="44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spans="1:28" ht="12.75">
      <c r="A146" s="44"/>
      <c r="B146" s="44"/>
      <c r="C146" s="44"/>
      <c r="D146" s="44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spans="1:28" ht="12.75">
      <c r="A147" s="44"/>
      <c r="B147" s="44"/>
      <c r="C147" s="44"/>
      <c r="D147" s="44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spans="1:28" ht="12.75">
      <c r="A148" s="44"/>
      <c r="B148" s="44"/>
      <c r="C148" s="44"/>
      <c r="D148" s="44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spans="1:28" ht="12.75">
      <c r="A149" s="44"/>
      <c r="B149" s="44"/>
      <c r="C149" s="44"/>
      <c r="D149" s="44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spans="1:28" ht="12.75">
      <c r="A150" s="44"/>
      <c r="B150" s="44"/>
      <c r="C150" s="44"/>
      <c r="D150" s="44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spans="1:28" ht="12.75">
      <c r="A151" s="44"/>
      <c r="B151" s="44"/>
      <c r="C151" s="44"/>
      <c r="D151" s="44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spans="1:28"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</row>
    <row r="153" spans="1:28"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</row>
    <row r="154" spans="1:28"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</row>
    <row r="155" spans="1:28"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</row>
    <row r="156" spans="1:28"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</row>
    <row r="157" spans="1:28"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</row>
    <row r="158" spans="1:28"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</row>
    <row r="159" spans="1:28"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</row>
    <row r="160" spans="1:28"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</row>
    <row r="161" spans="5:28"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</row>
    <row r="162" spans="5:28"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</row>
    <row r="163" spans="5:28"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</row>
    <row r="164" spans="5:28"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</row>
    <row r="165" spans="5:28"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</row>
    <row r="166" spans="5:28"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</row>
    <row r="167" spans="5:28"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</row>
    <row r="168" spans="5:28"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</row>
    <row r="169" spans="5:28"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</row>
    <row r="170" spans="5:28"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</row>
    <row r="171" spans="5:28"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</row>
    <row r="172" spans="5:28"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</row>
    <row r="173" spans="5:28"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</row>
    <row r="174" spans="5:28"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</row>
    <row r="175" spans="5:28"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</row>
    <row r="176" spans="5:28"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</row>
    <row r="177" spans="5:28"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</row>
    <row r="178" spans="5:28"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</row>
  </sheetData>
  <phoneticPr fontId="2" type="noConversion"/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9"/>
  <sheetViews>
    <sheetView workbookViewId="0">
      <pane xSplit="2" ySplit="2" topLeftCell="K242" activePane="bottomRight" state="frozen"/>
      <selection pane="topRight" activeCell="C1" sqref="C1"/>
      <selection pane="bottomLeft" activeCell="A2" sqref="A2"/>
      <selection pane="bottomRight" activeCell="B262" sqref="B262"/>
    </sheetView>
  </sheetViews>
  <sheetFormatPr defaultRowHeight="11.25"/>
  <cols>
    <col min="1" max="1" width="2.5" style="85" customWidth="1"/>
    <col min="2" max="2" width="39.83203125" style="64" bestFit="1" customWidth="1"/>
    <col min="3" max="18" width="17.5" style="62" customWidth="1"/>
    <col min="19" max="16384" width="9.33203125" style="62"/>
  </cols>
  <sheetData>
    <row r="1" spans="1:18" ht="20.25">
      <c r="A1" s="60" t="s">
        <v>152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64" customFormat="1">
      <c r="A2" s="99"/>
      <c r="B2" s="99"/>
      <c r="C2" s="63" t="s">
        <v>100</v>
      </c>
      <c r="D2" s="63" t="s">
        <v>101</v>
      </c>
      <c r="E2" s="63" t="s">
        <v>102</v>
      </c>
      <c r="F2" s="63" t="s">
        <v>103</v>
      </c>
      <c r="G2" s="63" t="s">
        <v>104</v>
      </c>
      <c r="H2" s="63" t="s">
        <v>105</v>
      </c>
      <c r="I2" s="63" t="s">
        <v>106</v>
      </c>
      <c r="J2" s="63" t="s">
        <v>107</v>
      </c>
      <c r="K2" s="63" t="s">
        <v>108</v>
      </c>
      <c r="L2" s="63" t="s">
        <v>109</v>
      </c>
      <c r="M2" s="63" t="s">
        <v>574</v>
      </c>
      <c r="N2" s="63" t="s">
        <v>110</v>
      </c>
      <c r="O2" s="63" t="s">
        <v>111</v>
      </c>
      <c r="P2" s="63" t="s">
        <v>112</v>
      </c>
      <c r="Q2" s="63" t="s">
        <v>113</v>
      </c>
      <c r="R2" s="63" t="s">
        <v>114</v>
      </c>
    </row>
    <row r="3" spans="1:18" s="64" customFormat="1">
      <c r="A3" s="65" t="s">
        <v>7</v>
      </c>
      <c r="B3" s="66"/>
    </row>
    <row r="4" spans="1:18" s="64" customFormat="1">
      <c r="A4" s="67"/>
      <c r="B4" s="68" t="s">
        <v>9</v>
      </c>
      <c r="C4" s="69" t="s">
        <v>10</v>
      </c>
      <c r="D4" s="69" t="s">
        <v>11</v>
      </c>
      <c r="E4" s="69" t="s">
        <v>12</v>
      </c>
      <c r="F4" s="69" t="s">
        <v>13</v>
      </c>
      <c r="G4" s="69" t="s">
        <v>14</v>
      </c>
      <c r="H4" s="69" t="s">
        <v>14</v>
      </c>
      <c r="I4" s="69" t="s">
        <v>15</v>
      </c>
      <c r="J4" s="69" t="s">
        <v>16</v>
      </c>
      <c r="K4" s="69" t="s">
        <v>17</v>
      </c>
      <c r="L4" s="69" t="s">
        <v>18</v>
      </c>
      <c r="M4" s="69" t="s">
        <v>19</v>
      </c>
      <c r="N4" s="69" t="s">
        <v>20</v>
      </c>
      <c r="O4" s="69" t="s">
        <v>21</v>
      </c>
      <c r="P4" s="69" t="s">
        <v>22</v>
      </c>
      <c r="Q4" s="69" t="s">
        <v>23</v>
      </c>
      <c r="R4" s="69" t="s">
        <v>24</v>
      </c>
    </row>
    <row r="5" spans="1:18" s="64" customFormat="1">
      <c r="A5" s="67"/>
      <c r="B5" s="68" t="s">
        <v>25</v>
      </c>
      <c r="C5" s="69" t="s">
        <v>26</v>
      </c>
      <c r="D5" s="69" t="s">
        <v>26</v>
      </c>
      <c r="E5" s="69" t="s">
        <v>26</v>
      </c>
      <c r="F5" s="69" t="s">
        <v>26</v>
      </c>
      <c r="G5" s="69" t="s">
        <v>26</v>
      </c>
      <c r="H5" s="69" t="s">
        <v>26</v>
      </c>
      <c r="I5" s="69" t="s">
        <v>26</v>
      </c>
      <c r="J5" s="69" t="s">
        <v>26</v>
      </c>
      <c r="K5" s="69" t="s">
        <v>26</v>
      </c>
      <c r="L5" s="69" t="s">
        <v>26</v>
      </c>
      <c r="M5" s="69" t="s">
        <v>26</v>
      </c>
      <c r="N5" s="69" t="s">
        <v>26</v>
      </c>
      <c r="O5" s="69" t="s">
        <v>26</v>
      </c>
      <c r="P5" s="69" t="s">
        <v>26</v>
      </c>
      <c r="Q5" s="69" t="s">
        <v>26</v>
      </c>
      <c r="R5" s="69" t="s">
        <v>26</v>
      </c>
    </row>
    <row r="6" spans="1:18" s="64" customFormat="1">
      <c r="A6" s="67"/>
      <c r="B6" s="68" t="s">
        <v>28</v>
      </c>
      <c r="C6" s="70">
        <v>45.6</v>
      </c>
      <c r="D6" s="70">
        <v>310.89999999999998</v>
      </c>
      <c r="E6" s="70">
        <v>58.3</v>
      </c>
      <c r="F6" s="70">
        <v>331.2</v>
      </c>
      <c r="G6" s="70">
        <v>294.39999999999998</v>
      </c>
      <c r="H6" s="70">
        <v>45</v>
      </c>
      <c r="I6" s="70">
        <v>13.5</v>
      </c>
      <c r="J6" s="70">
        <v>725.5</v>
      </c>
      <c r="K6" s="70">
        <v>19.8</v>
      </c>
      <c r="L6" s="70">
        <v>78.2</v>
      </c>
      <c r="M6" s="70">
        <v>849.9</v>
      </c>
      <c r="N6" s="70">
        <v>131.1</v>
      </c>
      <c r="O6" s="70">
        <v>146</v>
      </c>
      <c r="P6" s="70">
        <v>19</v>
      </c>
      <c r="Q6" s="70">
        <v>32.299999999999997</v>
      </c>
      <c r="R6" s="70">
        <v>3.69</v>
      </c>
    </row>
    <row r="7" spans="1:18" s="64" customFormat="1">
      <c r="A7" s="65" t="s">
        <v>39</v>
      </c>
      <c r="B7" s="66"/>
    </row>
    <row r="8" spans="1:18" s="64" customFormat="1">
      <c r="A8" s="67"/>
      <c r="B8" s="65" t="s">
        <v>40</v>
      </c>
    </row>
    <row r="9" spans="1:18" s="64" customFormat="1">
      <c r="A9" s="67"/>
      <c r="B9" s="68" t="s">
        <v>41</v>
      </c>
      <c r="C9" s="69" t="s">
        <v>646</v>
      </c>
      <c r="D9" s="69" t="s">
        <v>646</v>
      </c>
      <c r="E9" s="69" t="s">
        <v>646</v>
      </c>
      <c r="F9" s="69" t="s">
        <v>646</v>
      </c>
      <c r="G9" s="69" t="s">
        <v>646</v>
      </c>
      <c r="H9" s="69" t="s">
        <v>646</v>
      </c>
      <c r="I9" s="69" t="s">
        <v>646</v>
      </c>
      <c r="J9" s="69" t="s">
        <v>646</v>
      </c>
      <c r="K9" s="69" t="s">
        <v>646</v>
      </c>
      <c r="L9" s="69" t="s">
        <v>646</v>
      </c>
      <c r="M9" s="69" t="s">
        <v>646</v>
      </c>
      <c r="N9" s="69" t="s">
        <v>646</v>
      </c>
      <c r="O9" s="69" t="s">
        <v>646</v>
      </c>
      <c r="P9" s="69" t="s">
        <v>646</v>
      </c>
      <c r="Q9" s="69" t="s">
        <v>646</v>
      </c>
      <c r="R9" s="69" t="s">
        <v>646</v>
      </c>
    </row>
    <row r="10" spans="1:18" s="64" customFormat="1">
      <c r="A10" s="67"/>
      <c r="B10" s="68" t="s">
        <v>254</v>
      </c>
      <c r="C10" s="70">
        <f>1/Miami!$D$61</f>
        <v>1.4204545454545456</v>
      </c>
      <c r="D10" s="70">
        <f>1/Houston!$D$61</f>
        <v>1.4204545454545456</v>
      </c>
      <c r="E10" s="70">
        <f>1/Phoenix!$D$61</f>
        <v>1.4204545454545456</v>
      </c>
      <c r="F10" s="70">
        <f>1/Atlanta!$D$61</f>
        <v>1.4204545454545456</v>
      </c>
      <c r="G10" s="70">
        <f>1/LosAngeles!$D$61</f>
        <v>1.4204545454545456</v>
      </c>
      <c r="H10" s="70">
        <f>1/LasVegas!$D$61</f>
        <v>1.4204545454545456</v>
      </c>
      <c r="I10" s="70">
        <f>1/SanFrancisco!$D$61</f>
        <v>1.4204545454545456</v>
      </c>
      <c r="J10" s="70">
        <f>1/Baltimore!$D$61</f>
        <v>1.4204545454545456</v>
      </c>
      <c r="K10" s="70">
        <f>1/Albuquerque!$D$61</f>
        <v>1.4204545454545456</v>
      </c>
      <c r="L10" s="70">
        <f>1/Seattle!$D$61</f>
        <v>1.4204545454545456</v>
      </c>
      <c r="M10" s="70">
        <f>1/Chicago!$D$61</f>
        <v>2.0964360587002098</v>
      </c>
      <c r="N10" s="70">
        <f>1/Boulder!$D$61</f>
        <v>2.0964360587002098</v>
      </c>
      <c r="O10" s="70">
        <f>1/Minneapolis!$D$61</f>
        <v>2.0964360587002098</v>
      </c>
      <c r="P10" s="70">
        <f>1/Helena!$D$61</f>
        <v>2.0964360587002098</v>
      </c>
      <c r="Q10" s="70">
        <f>1/Duluth!$D$61</f>
        <v>2.7472527472527473</v>
      </c>
      <c r="R10" s="70">
        <f>1/Fairbanks!$D$61</f>
        <v>2.7472527472527473</v>
      </c>
    </row>
    <row r="11" spans="1:18" s="64" customFormat="1">
      <c r="A11" s="67"/>
      <c r="B11" s="65" t="s">
        <v>43</v>
      </c>
    </row>
    <row r="12" spans="1:18" s="64" customFormat="1">
      <c r="A12" s="67"/>
      <c r="B12" s="71" t="s">
        <v>41</v>
      </c>
      <c r="C12" s="69" t="s">
        <v>573</v>
      </c>
      <c r="D12" s="69" t="s">
        <v>573</v>
      </c>
      <c r="E12" s="69" t="s">
        <v>573</v>
      </c>
      <c r="F12" s="69" t="s">
        <v>573</v>
      </c>
      <c r="G12" s="69" t="s">
        <v>573</v>
      </c>
      <c r="H12" s="69" t="s">
        <v>573</v>
      </c>
      <c r="I12" s="69" t="s">
        <v>573</v>
      </c>
      <c r="J12" s="69" t="s">
        <v>573</v>
      </c>
      <c r="K12" s="69" t="s">
        <v>573</v>
      </c>
      <c r="L12" s="69" t="s">
        <v>573</v>
      </c>
      <c r="M12" s="69" t="s">
        <v>573</v>
      </c>
      <c r="N12" s="69" t="s">
        <v>573</v>
      </c>
      <c r="O12" s="69" t="s">
        <v>573</v>
      </c>
      <c r="P12" s="69" t="s">
        <v>573</v>
      </c>
      <c r="Q12" s="69" t="s">
        <v>573</v>
      </c>
      <c r="R12" s="69" t="s">
        <v>573</v>
      </c>
    </row>
    <row r="13" spans="1:18" s="64" customFormat="1">
      <c r="A13" s="67"/>
      <c r="B13" s="68" t="s">
        <v>254</v>
      </c>
      <c r="C13" s="70">
        <f>1/Miami!$D$64</f>
        <v>2.801120448179272</v>
      </c>
      <c r="D13" s="70">
        <f>1/Houston!$D$64</f>
        <v>2.801120448179272</v>
      </c>
      <c r="E13" s="70">
        <f>1/Phoenix!$D$64</f>
        <v>2.801120448179272</v>
      </c>
      <c r="F13" s="70">
        <f>1/Atlanta!$D$64</f>
        <v>2.801120448179272</v>
      </c>
      <c r="G13" s="70">
        <f>1/LosAngeles!$D$64</f>
        <v>2.801120448179272</v>
      </c>
      <c r="H13" s="70">
        <f>1/LasVegas!$D$64</f>
        <v>2.801120448179272</v>
      </c>
      <c r="I13" s="70">
        <f>1/SanFrancisco!$D$64</f>
        <v>2.801120448179272</v>
      </c>
      <c r="J13" s="70">
        <f>1/Baltimore!$D$64</f>
        <v>2.801120448179272</v>
      </c>
      <c r="K13" s="70">
        <f>1/Albuquerque!$D$64</f>
        <v>2.801120448179272</v>
      </c>
      <c r="L13" s="70">
        <f>1/Seattle!$D$64</f>
        <v>2.801120448179272</v>
      </c>
      <c r="M13" s="70">
        <f>1/Chicago!$D$64</f>
        <v>2.801120448179272</v>
      </c>
      <c r="N13" s="70">
        <f>1/Boulder!$D$64</f>
        <v>2.801120448179272</v>
      </c>
      <c r="O13" s="70">
        <f>1/Minneapolis!$D$64</f>
        <v>2.801120448179272</v>
      </c>
      <c r="P13" s="70">
        <f>1/Helena!$D$64</f>
        <v>2.801120448179272</v>
      </c>
      <c r="Q13" s="70">
        <f>1/Duluth!$D$64</f>
        <v>2.801120448179272</v>
      </c>
      <c r="R13" s="70">
        <f>1/Fairbanks!$D$64</f>
        <v>3.6630036630036629</v>
      </c>
    </row>
    <row r="14" spans="1:18" s="64" customFormat="1">
      <c r="A14" s="67"/>
      <c r="B14" s="65" t="s">
        <v>46</v>
      </c>
    </row>
    <row r="15" spans="1:18" s="64" customFormat="1">
      <c r="A15" s="67"/>
      <c r="B15" s="68" t="s">
        <v>255</v>
      </c>
      <c r="C15" s="59">
        <f>Miami!$E$146</f>
        <v>6.49</v>
      </c>
      <c r="D15" s="59">
        <f>Houston!$E$146</f>
        <v>6.49</v>
      </c>
      <c r="E15" s="59">
        <f>Phoenix!$E$146</f>
        <v>6.49</v>
      </c>
      <c r="F15" s="59">
        <f>Atlanta!$E$146</f>
        <v>3.18</v>
      </c>
      <c r="G15" s="59">
        <f>LosAngeles!$E$146</f>
        <v>3.18</v>
      </c>
      <c r="H15" s="59">
        <f>LasVegas!$E$146</f>
        <v>3.18</v>
      </c>
      <c r="I15" s="59">
        <f>SanFrancisco!$E$146</f>
        <v>6.49</v>
      </c>
      <c r="J15" s="59">
        <f>Baltimore!$E$146</f>
        <v>3.18</v>
      </c>
      <c r="K15" s="59">
        <f>Albuquerque!$E$146</f>
        <v>3.18</v>
      </c>
      <c r="L15" s="59">
        <f>Seattle!$E$146</f>
        <v>3.18</v>
      </c>
      <c r="M15" s="59">
        <f>Chicago!$E$146</f>
        <v>3.18</v>
      </c>
      <c r="N15" s="59">
        <f>Boulder!$E$146</f>
        <v>3.18</v>
      </c>
      <c r="O15" s="59">
        <f>Minneapolis!$E$146</f>
        <v>3.18</v>
      </c>
      <c r="P15" s="59">
        <f>Helena!$E$146</f>
        <v>3.18</v>
      </c>
      <c r="Q15" s="59">
        <f>Duluth!$E$146</f>
        <v>3.18</v>
      </c>
      <c r="R15" s="59">
        <f>Fairbanks!$E$146</f>
        <v>2.58</v>
      </c>
    </row>
    <row r="16" spans="1:18" s="64" customFormat="1">
      <c r="A16" s="67"/>
      <c r="B16" s="68" t="s">
        <v>47</v>
      </c>
      <c r="C16" s="59">
        <f>Miami!$F$146</f>
        <v>0.25</v>
      </c>
      <c r="D16" s="59">
        <f>Houston!$F$146</f>
        <v>0.25</v>
      </c>
      <c r="E16" s="59">
        <f>Phoenix!$F$146</f>
        <v>0.25</v>
      </c>
      <c r="F16" s="59">
        <f>Atlanta!$F$146</f>
        <v>0.26200000000000001</v>
      </c>
      <c r="G16" s="59">
        <f>LosAngeles!$F$146</f>
        <v>0.26200000000000001</v>
      </c>
      <c r="H16" s="59">
        <f>LasVegas!$F$146</f>
        <v>0.26200000000000001</v>
      </c>
      <c r="I16" s="59">
        <f>SanFrancisco!$F$146</f>
        <v>0.34</v>
      </c>
      <c r="J16" s="59">
        <f>Baltimore!$F$146</f>
        <v>0.40200000000000002</v>
      </c>
      <c r="K16" s="59">
        <f>Albuquerque!$F$146</f>
        <v>0.40200000000000002</v>
      </c>
      <c r="L16" s="59">
        <f>Seattle!$F$146</f>
        <v>0.40200000000000002</v>
      </c>
      <c r="M16" s="59">
        <f>Chicago!$F$146</f>
        <v>0.40200000000000002</v>
      </c>
      <c r="N16" s="59">
        <f>Boulder!$F$146</f>
        <v>0.40200000000000002</v>
      </c>
      <c r="O16" s="59">
        <f>Minneapolis!$F$146</f>
        <v>0.40200000000000002</v>
      </c>
      <c r="P16" s="59">
        <f>Helena!$F$146</f>
        <v>0.40200000000000002</v>
      </c>
      <c r="Q16" s="59">
        <f>Duluth!$F$146</f>
        <v>0.501</v>
      </c>
      <c r="R16" s="59">
        <f>Fairbanks!$F$146</f>
        <v>0.504</v>
      </c>
    </row>
    <row r="17" spans="1:18" s="64" customFormat="1">
      <c r="A17" s="67"/>
      <c r="B17" s="68" t="s">
        <v>48</v>
      </c>
      <c r="C17" s="59">
        <f>Miami!$G$146</f>
        <v>0.25</v>
      </c>
      <c r="D17" s="59">
        <f>Houston!$G$146</f>
        <v>0.25</v>
      </c>
      <c r="E17" s="59">
        <f>Phoenix!$G$146</f>
        <v>0.25</v>
      </c>
      <c r="F17" s="59">
        <f>Atlanta!$G$146</f>
        <v>0.318</v>
      </c>
      <c r="G17" s="59">
        <f>LosAngeles!$G$146</f>
        <v>0.318</v>
      </c>
      <c r="H17" s="59">
        <f>LasVegas!$G$146</f>
        <v>0.318</v>
      </c>
      <c r="I17" s="59">
        <f>SanFrancisco!$G$146</f>
        <v>0.34</v>
      </c>
      <c r="J17" s="59">
        <f>Baltimore!$G$146</f>
        <v>0.495</v>
      </c>
      <c r="K17" s="59">
        <f>Albuquerque!$G$146</f>
        <v>0.495</v>
      </c>
      <c r="L17" s="59">
        <f>Seattle!$G$146</f>
        <v>0.495</v>
      </c>
      <c r="M17" s="59">
        <f>Chicago!$G$146</f>
        <v>0.495</v>
      </c>
      <c r="N17" s="59">
        <f>Boulder!$G$146</f>
        <v>0.495</v>
      </c>
      <c r="O17" s="59">
        <f>Minneapolis!$G$146</f>
        <v>0.495</v>
      </c>
      <c r="P17" s="59">
        <f>Helena!$G$146</f>
        <v>0.495</v>
      </c>
      <c r="Q17" s="59">
        <f>Duluth!$G$146</f>
        <v>0.49</v>
      </c>
      <c r="R17" s="59">
        <f>Fairbanks!$G$146</f>
        <v>0.49</v>
      </c>
    </row>
    <row r="18" spans="1:18" s="64" customFormat="1">
      <c r="A18" s="67"/>
      <c r="B18" s="65" t="s">
        <v>49</v>
      </c>
    </row>
    <row r="19" spans="1:18" s="64" customFormat="1">
      <c r="A19" s="67"/>
      <c r="B19" s="68" t="s">
        <v>255</v>
      </c>
      <c r="C19" s="69">
        <f>Miami!$E$174</f>
        <v>6.53</v>
      </c>
      <c r="D19" s="69">
        <f>Houston!$E$174</f>
        <v>6.53</v>
      </c>
      <c r="E19" s="69">
        <f>Phoenix!$E$174</f>
        <v>6.53</v>
      </c>
      <c r="F19" s="69">
        <f>Atlanta!$E$174</f>
        <v>6.53</v>
      </c>
      <c r="G19" s="69">
        <f>LosAngeles!$E$174</f>
        <v>6.53</v>
      </c>
      <c r="H19" s="69">
        <f>LasVegas!$E$174</f>
        <v>6.53</v>
      </c>
      <c r="I19" s="69">
        <f>SanFrancisco!$E$174</f>
        <v>6.53</v>
      </c>
      <c r="J19" s="69">
        <f>Baltimore!$E$174</f>
        <v>3.82</v>
      </c>
      <c r="K19" s="69">
        <f>Albuquerque!$E$174</f>
        <v>3.82</v>
      </c>
      <c r="L19" s="69">
        <f>Seattle!$E$174</f>
        <v>3.82</v>
      </c>
      <c r="M19" s="69">
        <f>Chicago!$E$174</f>
        <v>3.82</v>
      </c>
      <c r="N19" s="69">
        <f>Boulder!$E$174</f>
        <v>3.82</v>
      </c>
      <c r="O19" s="69">
        <f>Minneapolis!$E$174</f>
        <v>3.82</v>
      </c>
      <c r="P19" s="69">
        <f>Helena!$E$174</f>
        <v>3.82</v>
      </c>
      <c r="Q19" s="69">
        <f>Duluth!$E$174</f>
        <v>3.82</v>
      </c>
      <c r="R19" s="69">
        <f>Fairbanks!$E$174</f>
        <v>3.23</v>
      </c>
    </row>
    <row r="20" spans="1:18" s="64" customFormat="1">
      <c r="A20" s="67"/>
      <c r="B20" s="68" t="s">
        <v>47</v>
      </c>
      <c r="C20" s="69">
        <f>Miami!$F$174</f>
        <v>0.36</v>
      </c>
      <c r="D20" s="69">
        <f>Houston!$F$174</f>
        <v>0.36</v>
      </c>
      <c r="E20" s="69">
        <f>Phoenix!$F$174</f>
        <v>0.36</v>
      </c>
      <c r="F20" s="69">
        <f>Atlanta!$F$174</f>
        <v>0.36</v>
      </c>
      <c r="G20" s="69">
        <f>LosAngeles!$F$174</f>
        <v>0.36</v>
      </c>
      <c r="H20" s="69">
        <f>LasVegas!$F$174</f>
        <v>0.36</v>
      </c>
      <c r="I20" s="69">
        <f>SanFrancisco!$F$174</f>
        <v>0.61</v>
      </c>
      <c r="J20" s="69">
        <f>Baltimore!$F$174</f>
        <v>0.5</v>
      </c>
      <c r="K20" s="69">
        <f>Albuquerque!$F$174</f>
        <v>0.5</v>
      </c>
      <c r="L20" s="69">
        <f>Seattle!$F$174</f>
        <v>0.5</v>
      </c>
      <c r="M20" s="69">
        <f>Chicago!$F$174</f>
        <v>0.5</v>
      </c>
      <c r="N20" s="69">
        <f>Boulder!$F$174</f>
        <v>0.5</v>
      </c>
      <c r="O20" s="69">
        <f>Minneapolis!$F$174</f>
        <v>0.5</v>
      </c>
      <c r="P20" s="69">
        <f>Helena!$F$174</f>
        <v>0.5</v>
      </c>
      <c r="Q20" s="69">
        <f>Duluth!$F$174</f>
        <v>0.5</v>
      </c>
      <c r="R20" s="69">
        <f>Fairbanks!$F$174</f>
        <v>0.501</v>
      </c>
    </row>
    <row r="21" spans="1:18" s="64" customFormat="1">
      <c r="A21" s="67"/>
      <c r="B21" s="68" t="s">
        <v>48</v>
      </c>
      <c r="C21" s="69">
        <f>Miami!$G$174</f>
        <v>0.45700000000000002</v>
      </c>
      <c r="D21" s="69">
        <f>Houston!$G$174</f>
        <v>0.45700000000000002</v>
      </c>
      <c r="E21" s="69">
        <f>Phoenix!$G$174</f>
        <v>0.45700000000000002</v>
      </c>
      <c r="F21" s="69">
        <f>Atlanta!$G$174</f>
        <v>0.45700000000000002</v>
      </c>
      <c r="G21" s="69">
        <f>LosAngeles!$G$174</f>
        <v>0.45700000000000002</v>
      </c>
      <c r="H21" s="69">
        <f>LasVegas!$G$174</f>
        <v>0.45700000000000002</v>
      </c>
      <c r="I21" s="69">
        <f>SanFrancisco!$G$174</f>
        <v>0.77500000000000002</v>
      </c>
      <c r="J21" s="69">
        <f>Baltimore!$G$174</f>
        <v>0.622</v>
      </c>
      <c r="K21" s="69">
        <f>Albuquerque!$G$174</f>
        <v>0.622</v>
      </c>
      <c r="L21" s="69">
        <f>Seattle!$G$174</f>
        <v>0.622</v>
      </c>
      <c r="M21" s="69">
        <f>Chicago!$G$174</f>
        <v>0.622</v>
      </c>
      <c r="N21" s="69">
        <f>Boulder!$G$174</f>
        <v>0.622</v>
      </c>
      <c r="O21" s="69">
        <f>Minneapolis!$G$174</f>
        <v>0.622</v>
      </c>
      <c r="P21" s="69">
        <f>Helena!$G$174</f>
        <v>0.622</v>
      </c>
      <c r="Q21" s="69">
        <f>Duluth!$G$174</f>
        <v>0.49</v>
      </c>
      <c r="R21" s="69">
        <f>Fairbanks!$G$174</f>
        <v>0.49</v>
      </c>
    </row>
    <row r="22" spans="1:18" s="64" customFormat="1">
      <c r="A22" s="67"/>
      <c r="B22" s="65" t="s">
        <v>50</v>
      </c>
    </row>
    <row r="23" spans="1:18" s="64" customFormat="1">
      <c r="A23" s="67"/>
      <c r="B23" s="68" t="s">
        <v>51</v>
      </c>
      <c r="C23" s="69" t="s">
        <v>52</v>
      </c>
      <c r="D23" s="69" t="s">
        <v>52</v>
      </c>
      <c r="E23" s="69" t="s">
        <v>52</v>
      </c>
      <c r="F23" s="69" t="s">
        <v>52</v>
      </c>
      <c r="G23" s="69" t="s">
        <v>52</v>
      </c>
      <c r="H23" s="69" t="s">
        <v>52</v>
      </c>
      <c r="I23" s="69" t="s">
        <v>52</v>
      </c>
      <c r="J23" s="69" t="s">
        <v>52</v>
      </c>
      <c r="K23" s="69" t="s">
        <v>52</v>
      </c>
      <c r="L23" s="69" t="s">
        <v>52</v>
      </c>
      <c r="M23" s="69" t="s">
        <v>52</v>
      </c>
      <c r="N23" s="69" t="s">
        <v>52</v>
      </c>
      <c r="O23" s="69" t="s">
        <v>52</v>
      </c>
      <c r="P23" s="69" t="s">
        <v>52</v>
      </c>
      <c r="Q23" s="69" t="s">
        <v>52</v>
      </c>
      <c r="R23" s="69" t="s">
        <v>52</v>
      </c>
    </row>
    <row r="24" spans="1:18" s="64" customFormat="1" ht="11.25" customHeight="1">
      <c r="A24" s="67"/>
      <c r="B24" s="68" t="s">
        <v>53</v>
      </c>
      <c r="C24" s="69" t="s">
        <v>572</v>
      </c>
      <c r="D24" s="69" t="s">
        <v>572</v>
      </c>
      <c r="E24" s="69" t="s">
        <v>572</v>
      </c>
      <c r="F24" s="69" t="s">
        <v>572</v>
      </c>
      <c r="G24" s="69" t="s">
        <v>572</v>
      </c>
      <c r="H24" s="69" t="s">
        <v>572</v>
      </c>
      <c r="I24" s="69" t="s">
        <v>572</v>
      </c>
      <c r="J24" s="69" t="s">
        <v>572</v>
      </c>
      <c r="K24" s="69" t="s">
        <v>572</v>
      </c>
      <c r="L24" s="69" t="s">
        <v>572</v>
      </c>
      <c r="M24" s="69" t="s">
        <v>572</v>
      </c>
      <c r="N24" s="69" t="s">
        <v>572</v>
      </c>
      <c r="O24" s="69" t="s">
        <v>572</v>
      </c>
      <c r="P24" s="69" t="s">
        <v>572</v>
      </c>
      <c r="Q24" s="69" t="s">
        <v>572</v>
      </c>
      <c r="R24" s="69" t="s">
        <v>572</v>
      </c>
    </row>
    <row r="25" spans="1:18" s="64" customFormat="1">
      <c r="A25" s="67"/>
      <c r="B25" s="68" t="s">
        <v>254</v>
      </c>
      <c r="C25" s="70">
        <f>1/Miami!$D$63</f>
        <v>0.53705692803437166</v>
      </c>
      <c r="D25" s="70">
        <f>1/Houston!$D$63</f>
        <v>0.53705692803437166</v>
      </c>
      <c r="E25" s="70">
        <f>1/Phoenix!$D$63</f>
        <v>0.53705692803437166</v>
      </c>
      <c r="F25" s="70">
        <f>1/Atlanta!$D$63</f>
        <v>0.53705692803437166</v>
      </c>
      <c r="G25" s="70">
        <f>1/LosAngeles!$D$63</f>
        <v>0.53705692803437166</v>
      </c>
      <c r="H25" s="70">
        <f>1/LasVegas!$D$63</f>
        <v>0.53705692803437166</v>
      </c>
      <c r="I25" s="70">
        <f>1/SanFrancisco!$D$63</f>
        <v>0.53705692803437166</v>
      </c>
      <c r="J25" s="70">
        <f>1/Baltimore!$D$63</f>
        <v>0.53705692803437166</v>
      </c>
      <c r="K25" s="70">
        <f>1/Albuquerque!$D$63</f>
        <v>0.53705692803437166</v>
      </c>
      <c r="L25" s="70">
        <f>1/Seattle!$D$63</f>
        <v>0.53705692803437166</v>
      </c>
      <c r="M25" s="70">
        <f>1/Chicago!$D$63</f>
        <v>0.53705692803437166</v>
      </c>
      <c r="N25" s="70">
        <f>1/Boulder!$D$63</f>
        <v>0.53705692803437166</v>
      </c>
      <c r="O25" s="70">
        <f>1/Minneapolis!$D$63</f>
        <v>0.53705692803437166</v>
      </c>
      <c r="P25" s="70">
        <f>1/Helena!$D$63</f>
        <v>0.53705692803437166</v>
      </c>
      <c r="Q25" s="70">
        <f>1/Duluth!$D$63</f>
        <v>0.53705692803437166</v>
      </c>
      <c r="R25" s="70">
        <f>1/Fairbanks!$D$63</f>
        <v>0.53705692803437166</v>
      </c>
    </row>
    <row r="26" spans="1:18" s="64" customFormat="1">
      <c r="A26" s="65" t="s">
        <v>58</v>
      </c>
      <c r="B26" s="66"/>
    </row>
    <row r="27" spans="1:18" s="64" customFormat="1">
      <c r="A27" s="67"/>
      <c r="B27" s="65" t="s">
        <v>63</v>
      </c>
    </row>
    <row r="28" spans="1:18" s="64" customFormat="1">
      <c r="A28" s="67"/>
      <c r="B28" s="68" t="s">
        <v>256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</row>
    <row r="29" spans="1:18" s="64" customFormat="1">
      <c r="A29" s="67"/>
      <c r="B29" s="68" t="str">
        <f>Miami!A196</f>
        <v>VAV_POD_1_COOLC DXCOIL</v>
      </c>
      <c r="C29" s="70">
        <f>10^(-3)*Miami!$C$196</f>
        <v>260.69774000000001</v>
      </c>
      <c r="D29" s="70">
        <f>10^(-3)*Houston!$C$196</f>
        <v>279.85942999999997</v>
      </c>
      <c r="E29" s="70">
        <f>10^(-3)*Phoenix!$C$196</f>
        <v>313.63839000000002</v>
      </c>
      <c r="F29" s="70">
        <f>10^(-3)*Atlanta!$C$196</f>
        <v>267.15190000000001</v>
      </c>
      <c r="G29" s="70">
        <f>10^(-3)*LosAngeles!$C$196</f>
        <v>239.79101000000003</v>
      </c>
      <c r="H29" s="70">
        <f>10^(-3)*LasVegas!$C$196</f>
        <v>291.41568999999998</v>
      </c>
      <c r="I29" s="70">
        <f>10^(-3)*SanFrancisco!$C$196</f>
        <v>327.86405999999999</v>
      </c>
      <c r="J29" s="70">
        <f>10^(-3)*Baltimore!$C$196</f>
        <v>277.37607000000003</v>
      </c>
      <c r="K29" s="70">
        <f>10^(-3)*Albuquerque!$C$196</f>
        <v>313.34421000000003</v>
      </c>
      <c r="L29" s="70">
        <f>10^(-3)*Seattle!$C$196</f>
        <v>251.57774000000001</v>
      </c>
      <c r="M29" s="70">
        <f>10^(-3)*Chicago!$C$196</f>
        <v>267.49079999999998</v>
      </c>
      <c r="N29" s="70">
        <f>10^(-3)*Boulder!$C$196</f>
        <v>293.62698</v>
      </c>
      <c r="O29" s="70">
        <f>10^(-3)*Minneapolis!$C$196</f>
        <v>268.07715999999999</v>
      </c>
      <c r="P29" s="70">
        <f>10^(-3)*Helena!$C$196</f>
        <v>283.06637000000001</v>
      </c>
      <c r="Q29" s="70">
        <f>10^(-3)*Duluth!$C$196</f>
        <v>254.56153</v>
      </c>
      <c r="R29" s="70">
        <f>10^(-3)*Fairbanks!$C$196</f>
        <v>223.35292000000001</v>
      </c>
    </row>
    <row r="30" spans="1:18" s="64" customFormat="1">
      <c r="A30" s="67"/>
      <c r="B30" s="68" t="str">
        <f>Miami!A197</f>
        <v>VAV_POD_2_COOLC DXCOIL</v>
      </c>
      <c r="C30" s="70">
        <f>10^(-3)*Miami!$C$197</f>
        <v>211.31049999999999</v>
      </c>
      <c r="D30" s="70">
        <f>10^(-3)*Houston!$C$197</f>
        <v>227.13235</v>
      </c>
      <c r="E30" s="70">
        <f>10^(-3)*Phoenix!$C$197</f>
        <v>253.0068</v>
      </c>
      <c r="F30" s="70">
        <f>10^(-3)*Atlanta!$C$197</f>
        <v>215.88969</v>
      </c>
      <c r="G30" s="70">
        <f>10^(-3)*LosAngeles!$C$197</f>
        <v>190.97431</v>
      </c>
      <c r="H30" s="70">
        <f>10^(-3)*LasVegas!$C$197</f>
        <v>234.0635</v>
      </c>
      <c r="I30" s="70">
        <f>10^(-3)*SanFrancisco!$C$197</f>
        <v>260.92842000000002</v>
      </c>
      <c r="J30" s="70">
        <f>10^(-3)*Baltimore!$C$197</f>
        <v>219.76767999999998</v>
      </c>
      <c r="K30" s="70">
        <f>10^(-3)*Albuquerque!$C$197</f>
        <v>247.69059000000001</v>
      </c>
      <c r="L30" s="70">
        <f>10^(-3)*Seattle!$C$197</f>
        <v>193.95848999999998</v>
      </c>
      <c r="M30" s="70">
        <f>10^(-3)*Chicago!$C$197</f>
        <v>211.79945000000001</v>
      </c>
      <c r="N30" s="70">
        <f>10^(-3)*Boulder!$C$197</f>
        <v>231.70246</v>
      </c>
      <c r="O30" s="70">
        <f>10^(-3)*Minneapolis!$C$197</f>
        <v>211.28148000000002</v>
      </c>
      <c r="P30" s="70">
        <f>10^(-3)*Helena!$C$197</f>
        <v>221.53254999999999</v>
      </c>
      <c r="Q30" s="70">
        <f>10^(-3)*Duluth!$C$197</f>
        <v>197.85219000000001</v>
      </c>
      <c r="R30" s="70">
        <f>10^(-3)*Fairbanks!$C$197</f>
        <v>169.00642000000002</v>
      </c>
    </row>
    <row r="31" spans="1:18" s="64" customFormat="1">
      <c r="A31" s="67"/>
      <c r="B31" s="68" t="str">
        <f>Miami!A198</f>
        <v>VAV_POD_3_COOLC DXCOIL</v>
      </c>
      <c r="C31" s="70">
        <f>10^(-3)*Miami!$C$198</f>
        <v>209.10431</v>
      </c>
      <c r="D31" s="70">
        <f>10^(-3)*Houston!$C$198</f>
        <v>225.48644000000002</v>
      </c>
      <c r="E31" s="70">
        <f>10^(-3)*Phoenix!$C$198</f>
        <v>252.80855</v>
      </c>
      <c r="F31" s="70">
        <f>10^(-3)*Atlanta!$C$198</f>
        <v>215.74526</v>
      </c>
      <c r="G31" s="70">
        <f>10^(-3)*LosAngeles!$C$198</f>
        <v>194.57585999999998</v>
      </c>
      <c r="H31" s="70">
        <f>10^(-3)*LasVegas!$C$198</f>
        <v>234.77476000000001</v>
      </c>
      <c r="I31" s="70">
        <f>10^(-3)*SanFrancisco!$C$198</f>
        <v>265.60010999999997</v>
      </c>
      <c r="J31" s="70">
        <f>10^(-3)*Baltimore!$C$198</f>
        <v>223.8032</v>
      </c>
      <c r="K31" s="70">
        <f>10^(-3)*Albuquerque!$C$198</f>
        <v>251.86520999999999</v>
      </c>
      <c r="L31" s="70">
        <f>10^(-3)*Seattle!$C$198</f>
        <v>204.05043000000001</v>
      </c>
      <c r="M31" s="70">
        <f>10^(-3)*Chicago!$C$198</f>
        <v>216.01479</v>
      </c>
      <c r="N31" s="70">
        <f>10^(-3)*Boulder!$C$198</f>
        <v>236.79645000000002</v>
      </c>
      <c r="O31" s="70">
        <f>10^(-3)*Minneapolis!$C$198</f>
        <v>216.65186</v>
      </c>
      <c r="P31" s="70">
        <f>10^(-3)*Helena!$C$198</f>
        <v>228.72082</v>
      </c>
      <c r="Q31" s="70">
        <f>10^(-3)*Duluth!$C$198</f>
        <v>205.90717000000001</v>
      </c>
      <c r="R31" s="70">
        <f>10^(-3)*Fairbanks!$C$198</f>
        <v>180.8801</v>
      </c>
    </row>
    <row r="32" spans="1:18" s="64" customFormat="1">
      <c r="A32" s="67"/>
      <c r="B32" s="68" t="str">
        <f>Miami!A199</f>
        <v>VAV_OTHER_COOLC DXCOIL</v>
      </c>
      <c r="C32" s="70">
        <f>10^(-3)*Miami!$C$199</f>
        <v>298.67424</v>
      </c>
      <c r="D32" s="70">
        <f>10^(-3)*Houston!$C$199</f>
        <v>315.50887</v>
      </c>
      <c r="E32" s="70">
        <f>10^(-3)*Phoenix!$C$199</f>
        <v>340.47062</v>
      </c>
      <c r="F32" s="70">
        <f>10^(-3)*Atlanta!$C$199</f>
        <v>301.94893000000002</v>
      </c>
      <c r="G32" s="70">
        <f>10^(-3)*LosAngeles!$C$199</f>
        <v>268.24453999999997</v>
      </c>
      <c r="H32" s="70">
        <f>10^(-3)*LasVegas!$C$199</f>
        <v>318.29061000000002</v>
      </c>
      <c r="I32" s="70">
        <f>10^(-3)*SanFrancisco!$C$199</f>
        <v>302.79291000000001</v>
      </c>
      <c r="J32" s="70">
        <f>10^(-3)*Baltimore!$C$199</f>
        <v>303.19739000000004</v>
      </c>
      <c r="K32" s="70">
        <f>10^(-3)*Albuquerque!$C$199</f>
        <v>341.00122999999996</v>
      </c>
      <c r="L32" s="70">
        <f>10^(-3)*Seattle!$C$199</f>
        <v>256.39780999999999</v>
      </c>
      <c r="M32" s="70">
        <f>10^(-3)*Chicago!$C$199</f>
        <v>292.15282999999999</v>
      </c>
      <c r="N32" s="70">
        <f>10^(-3)*Boulder!$C$199</f>
        <v>318.05184000000003</v>
      </c>
      <c r="O32" s="70">
        <f>10^(-3)*Minneapolis!$C$199</f>
        <v>289.16264000000001</v>
      </c>
      <c r="P32" s="70">
        <f>10^(-3)*Helena!$C$199</f>
        <v>300.31092999999998</v>
      </c>
      <c r="Q32" s="70">
        <f>10^(-3)*Duluth!$C$199</f>
        <v>265.65659999999997</v>
      </c>
      <c r="R32" s="70">
        <f>10^(-3)*Fairbanks!$C$199</f>
        <v>206.9923</v>
      </c>
    </row>
    <row r="33" spans="1:18" s="64" customFormat="1">
      <c r="A33" s="67"/>
      <c r="B33" s="68" t="str">
        <f>Miami!A200</f>
        <v>PSZ-AC_2:5_UNITARY_PACKAGE_COOLCOIL</v>
      </c>
      <c r="C33" s="70">
        <f>10^(-3)*Miami!$C$200</f>
        <v>75.149169999999998</v>
      </c>
      <c r="D33" s="70">
        <f>10^(-3)*Houston!$C$200</f>
        <v>75.808329999999998</v>
      </c>
      <c r="E33" s="70">
        <f>10^(-3)*Phoenix!$C$200</f>
        <v>65.87675999999999</v>
      </c>
      <c r="F33" s="70">
        <f>10^(-3)*Atlanta!$C$200</f>
        <v>69.08541000000001</v>
      </c>
      <c r="G33" s="70">
        <f>10^(-3)*LosAngeles!$C$200</f>
        <v>52.906100000000002</v>
      </c>
      <c r="H33" s="70">
        <f>10^(-3)*LasVegas!$C$200</f>
        <v>62.85313</v>
      </c>
      <c r="I33" s="70">
        <f>10^(-3)*SanFrancisco!$C$200</f>
        <v>67.021529999999998</v>
      </c>
      <c r="J33" s="70">
        <f>10^(-3)*Baltimore!$C$200</f>
        <v>69.992380000000011</v>
      </c>
      <c r="K33" s="70">
        <f>10^(-3)*Albuquerque!$C$200</f>
        <v>70.249600000000001</v>
      </c>
      <c r="L33" s="70">
        <f>10^(-3)*Seattle!$C$200</f>
        <v>50.594070000000002</v>
      </c>
      <c r="M33" s="70">
        <f>10^(-3)*Chicago!$C$200</f>
        <v>68.427320000000009</v>
      </c>
      <c r="N33" s="70">
        <f>10^(-3)*Boulder!$C$200</f>
        <v>66.286590000000004</v>
      </c>
      <c r="O33" s="70">
        <f>10^(-3)*Minneapolis!$C$200</f>
        <v>63.806180000000005</v>
      </c>
      <c r="P33" s="70">
        <f>10^(-3)*Helena!$C$200</f>
        <v>61.666969999999999</v>
      </c>
      <c r="Q33" s="70">
        <f>10^(-3)*Duluth!$C$200</f>
        <v>54.393059999999998</v>
      </c>
      <c r="R33" s="70">
        <f>10^(-3)*Fairbanks!$C$200</f>
        <v>43.795660000000005</v>
      </c>
    </row>
    <row r="34" spans="1:18" s="64" customFormat="1">
      <c r="A34" s="67"/>
      <c r="B34" s="68" t="str">
        <f>Miami!A201</f>
        <v>PSZ-AC_1:6_UNITARY_PACKAGE_COOLCOIL</v>
      </c>
      <c r="C34" s="70">
        <f>10^(-3)*Miami!$C$201</f>
        <v>88.868170000000006</v>
      </c>
      <c r="D34" s="70">
        <f>10^(-3)*Houston!$C$201</f>
        <v>89.858580000000003</v>
      </c>
      <c r="E34" s="70">
        <f>10^(-3)*Phoenix!$C$201</f>
        <v>86.139580000000009</v>
      </c>
      <c r="F34" s="70">
        <f>10^(-3)*Atlanta!$C$201</f>
        <v>91.323530000000005</v>
      </c>
      <c r="G34" s="70">
        <f>10^(-3)*LosAngeles!$C$201</f>
        <v>56.446260000000002</v>
      </c>
      <c r="H34" s="70">
        <f>10^(-3)*LasVegas!$C$201</f>
        <v>72.060040000000001</v>
      </c>
      <c r="I34" s="70">
        <f>10^(-3)*SanFrancisco!$C$201</f>
        <v>63.784400000000005</v>
      </c>
      <c r="J34" s="70">
        <f>10^(-3)*Baltimore!$C$201</f>
        <v>88.71408000000001</v>
      </c>
      <c r="K34" s="70">
        <f>10^(-3)*Albuquerque!$C$201</f>
        <v>68.859309999999994</v>
      </c>
      <c r="L34" s="70">
        <f>10^(-3)*Seattle!$C$201</f>
        <v>55.37303</v>
      </c>
      <c r="M34" s="70">
        <f>10^(-3)*Chicago!$C$201</f>
        <v>88.216340000000002</v>
      </c>
      <c r="N34" s="70">
        <f>10^(-3)*Boulder!$C$201</f>
        <v>67.03146000000001</v>
      </c>
      <c r="O34" s="70">
        <f>10^(-3)*Minneapolis!$C$201</f>
        <v>88.795509999999993</v>
      </c>
      <c r="P34" s="70">
        <f>10^(-3)*Helena!$C$201</f>
        <v>63.685480000000005</v>
      </c>
      <c r="Q34" s="70">
        <f>10^(-3)*Duluth!$C$201</f>
        <v>73.439210000000003</v>
      </c>
      <c r="R34" s="70">
        <f>10^(-3)*Fairbanks!$C$201</f>
        <v>53.797960000000003</v>
      </c>
    </row>
    <row r="35" spans="1:18" s="64" customFormat="1">
      <c r="A35" s="67"/>
      <c r="B35" s="68" t="str">
        <f>Miami!A202</f>
        <v>PSZ-AC_2:7_UNITARY_PACKAGE_COOLCOIL</v>
      </c>
      <c r="C35" s="70">
        <f>10^(-3)*Miami!$C$202</f>
        <v>101.41642</v>
      </c>
      <c r="D35" s="70">
        <f>10^(-3)*Houston!$C$202</f>
        <v>106.12315</v>
      </c>
      <c r="E35" s="70">
        <f>10^(-3)*Phoenix!$C$202</f>
        <v>90.447000000000003</v>
      </c>
      <c r="F35" s="70">
        <f>10^(-3)*Atlanta!$C$202</f>
        <v>100.54224000000001</v>
      </c>
      <c r="G35" s="70">
        <f>10^(-3)*LosAngeles!$C$202</f>
        <v>56.33182</v>
      </c>
      <c r="H35" s="70">
        <f>10^(-3)*LasVegas!$C$202</f>
        <v>73.242490000000004</v>
      </c>
      <c r="I35" s="70">
        <f>10^(-3)*SanFrancisco!$C$202</f>
        <v>92.277070000000009</v>
      </c>
      <c r="J35" s="70">
        <f>10^(-3)*Baltimore!$C$202</f>
        <v>96.782210000000006</v>
      </c>
      <c r="K35" s="70">
        <f>10^(-3)*Albuquerque!$C$202</f>
        <v>75.352509999999995</v>
      </c>
      <c r="L35" s="70">
        <f>10^(-3)*Seattle!$C$202</f>
        <v>52.812050000000006</v>
      </c>
      <c r="M35" s="70">
        <f>10^(-3)*Chicago!$C$202</f>
        <v>93.6768</v>
      </c>
      <c r="N35" s="70">
        <f>10^(-3)*Boulder!$C$202</f>
        <v>70.121089999999995</v>
      </c>
      <c r="O35" s="70">
        <f>10^(-3)*Minneapolis!$C$202</f>
        <v>89.501530000000002</v>
      </c>
      <c r="P35" s="70">
        <f>10^(-3)*Helena!$C$202</f>
        <v>64.985939999999999</v>
      </c>
      <c r="Q35" s="70">
        <f>10^(-3)*Duluth!$C$202</f>
        <v>68.756749999999997</v>
      </c>
      <c r="R35" s="70">
        <f>10^(-3)*Fairbanks!$C$202</f>
        <v>45.305320000000002</v>
      </c>
    </row>
    <row r="36" spans="1:18" s="64" customFormat="1">
      <c r="A36" s="67"/>
      <c r="B36" s="68" t="s">
        <v>257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s="64" customFormat="1">
      <c r="A37" s="67"/>
      <c r="B37" s="68" t="str">
        <f>Miami!$A$193</f>
        <v>HEATSYS1 BOILER</v>
      </c>
      <c r="C37" s="70">
        <f>10^(-3)*Miami!$C$193</f>
        <v>1165.4975900000002</v>
      </c>
      <c r="D37" s="70">
        <f>10^(-3)*Houston!$C$193</f>
        <v>1344.2076299999999</v>
      </c>
      <c r="E37" s="70">
        <f>10^(-3)*Phoenix!$C$193</f>
        <v>1353.6497099999999</v>
      </c>
      <c r="F37" s="70">
        <f>10^(-3)*Atlanta!$C$193</f>
        <v>1303.1862900000001</v>
      </c>
      <c r="G37" s="70">
        <f>10^(-3)*LosAngeles!$C$193</f>
        <v>1086.5501100000001</v>
      </c>
      <c r="H37" s="70">
        <f>10^(-3)*LasVegas!$C$193</f>
        <v>1269.12942</v>
      </c>
      <c r="I37" s="70">
        <f>10^(-3)*SanFrancisco!$C$193</f>
        <v>1402.44415</v>
      </c>
      <c r="J37" s="70">
        <f>10^(-3)*Baltimore!$C$193</f>
        <v>1409.54719</v>
      </c>
      <c r="K37" s="70">
        <f>10^(-3)*Albuquerque!$C$193</f>
        <v>1259.58349</v>
      </c>
      <c r="L37" s="70">
        <f>10^(-3)*Seattle!$C$193</f>
        <v>1205.9490600000001</v>
      </c>
      <c r="M37" s="70">
        <f>10^(-3)*Chicago!$C$193</f>
        <v>1449.61976</v>
      </c>
      <c r="N37" s="70">
        <f>10^(-3)*Boulder!$C$193</f>
        <v>1279.0455400000001</v>
      </c>
      <c r="O37" s="70">
        <f>10^(-3)*Minneapolis!$C$193</f>
        <v>1492.6941200000001</v>
      </c>
      <c r="P37" s="70">
        <f>10^(-3)*Helena!$C$193</f>
        <v>1390.07169</v>
      </c>
      <c r="Q37" s="70">
        <f>10^(-3)*Duluth!$C$193</f>
        <v>1431.3930500000001</v>
      </c>
      <c r="R37" s="70">
        <f>10^(-3)*Fairbanks!$C$193</f>
        <v>1477.9212</v>
      </c>
    </row>
    <row r="38" spans="1:18" s="64" customFormat="1">
      <c r="A38" s="67"/>
      <c r="B38" s="68" t="str">
        <f>Miami!A231</f>
        <v>PSZ-AC_2:5_UNITARY_PACKAGE_HEATCOIL</v>
      </c>
      <c r="C38" s="70">
        <f>10^(-3)*Miami!$C$231</f>
        <v>41.464769999999994</v>
      </c>
      <c r="D38" s="70">
        <f>10^(-3)*Houston!$C$231</f>
        <v>54.739180000000005</v>
      </c>
      <c r="E38" s="70">
        <f>10^(-3)*Phoenix!$C$231</f>
        <v>46.18318</v>
      </c>
      <c r="F38" s="70">
        <f>10^(-3)*Atlanta!$C$231</f>
        <v>59.049469999999999</v>
      </c>
      <c r="G38" s="70">
        <f>10^(-3)*LosAngeles!$C$231</f>
        <v>43.125129999999999</v>
      </c>
      <c r="H38" s="70">
        <f>10^(-3)*LasVegas!$C$231</f>
        <v>49.925230000000006</v>
      </c>
      <c r="I38" s="70">
        <f>10^(-3)*SanFrancisco!$C$231</f>
        <v>47.667529999999999</v>
      </c>
      <c r="J38" s="70">
        <f>10^(-3)*Baltimore!$C$231</f>
        <v>65.732640000000004</v>
      </c>
      <c r="K38" s="70">
        <f>10^(-3)*Albuquerque!$C$231</f>
        <v>52.228200000000001</v>
      </c>
      <c r="L38" s="70">
        <f>10^(-3)*Seattle!$C$231</f>
        <v>56.846240000000002</v>
      </c>
      <c r="M38" s="70">
        <f>10^(-3)*Chicago!$C$231</f>
        <v>76.789289999999994</v>
      </c>
      <c r="N38" s="70">
        <f>10^(-3)*Boulder!$C$231</f>
        <v>62.34545</v>
      </c>
      <c r="O38" s="70">
        <f>10^(-3)*Minneapolis!$C$231</f>
        <v>82.986649999999997</v>
      </c>
      <c r="P38" s="70">
        <f>10^(-3)*Helena!$C$231</f>
        <v>75.620949999999993</v>
      </c>
      <c r="Q38" s="70">
        <f>10^(-3)*Duluth!$C$231</f>
        <v>84.943160000000006</v>
      </c>
      <c r="R38" s="70">
        <f>10^(-3)*Fairbanks!$C$231</f>
        <v>108.21051</v>
      </c>
    </row>
    <row r="39" spans="1:18" s="64" customFormat="1">
      <c r="A39" s="67"/>
      <c r="B39" s="68" t="str">
        <f>Miami!A232</f>
        <v>PSZ-AC_1:6_UNITARY_PACKAGE_HEATCOIL</v>
      </c>
      <c r="C39" s="70">
        <f>10^(-3)*Miami!$C$232</f>
        <v>91.359549999999999</v>
      </c>
      <c r="D39" s="70">
        <f>10^(-3)*Houston!$C$232</f>
        <v>120.60713000000001</v>
      </c>
      <c r="E39" s="70">
        <f>10^(-3)*Phoenix!$C$232</f>
        <v>101.75565</v>
      </c>
      <c r="F39" s="70">
        <f>10^(-3)*Atlanta!$C$232</f>
        <v>130.10402000000002</v>
      </c>
      <c r="G39" s="70">
        <f>10^(-3)*LosAngeles!$C$232</f>
        <v>95.017830000000004</v>
      </c>
      <c r="H39" s="70">
        <f>10^(-3)*LasVegas!$C$232</f>
        <v>110.00052000000001</v>
      </c>
      <c r="I39" s="70">
        <f>10^(-3)*SanFrancisco!$C$232</f>
        <v>105.02611</v>
      </c>
      <c r="J39" s="70">
        <f>10^(-3)*Baltimore!$C$232</f>
        <v>144.82907999999998</v>
      </c>
      <c r="K39" s="70">
        <f>10^(-3)*Albuquerque!$C$232</f>
        <v>115.07466000000001</v>
      </c>
      <c r="L39" s="70">
        <f>10^(-3)*Seattle!$C$232</f>
        <v>125.24963000000001</v>
      </c>
      <c r="M39" s="70">
        <f>10^(-3)*Chicago!$C$232</f>
        <v>169.19026000000002</v>
      </c>
      <c r="N39" s="70">
        <f>10^(-3)*Boulder!$C$232</f>
        <v>137.36607000000001</v>
      </c>
      <c r="O39" s="70">
        <f>10^(-3)*Minneapolis!$C$232</f>
        <v>182.84493000000001</v>
      </c>
      <c r="P39" s="70">
        <f>10^(-3)*Helena!$C$232</f>
        <v>166.61605</v>
      </c>
      <c r="Q39" s="70">
        <f>10^(-3)*Duluth!$C$232</f>
        <v>187.15571</v>
      </c>
      <c r="R39" s="70">
        <f>10^(-3)*Fairbanks!$C$232</f>
        <v>231.76301000000001</v>
      </c>
    </row>
    <row r="40" spans="1:18" s="64" customFormat="1">
      <c r="A40" s="67"/>
      <c r="B40" s="68" t="str">
        <f>Miami!A233</f>
        <v>PSZ-AC_2:7_UNITARY_PACKAGE_HEATCOIL</v>
      </c>
      <c r="C40" s="70">
        <f>10^(-3)*Miami!$C$233</f>
        <v>87.515050000000002</v>
      </c>
      <c r="D40" s="70">
        <f>10^(-3)*Houston!$C$233</f>
        <v>115.53187</v>
      </c>
      <c r="E40" s="70">
        <f>10^(-3)*Phoenix!$C$233</f>
        <v>97.473680000000002</v>
      </c>
      <c r="F40" s="70">
        <f>10^(-3)*Atlanta!$C$233</f>
        <v>124.62912</v>
      </c>
      <c r="G40" s="70">
        <f>10^(-3)*LosAngeles!$C$233</f>
        <v>91.01939999999999</v>
      </c>
      <c r="H40" s="70">
        <f>10^(-3)*LasVegas!$C$233</f>
        <v>105.37160000000002</v>
      </c>
      <c r="I40" s="70">
        <f>10^(-3)*SanFrancisco!$C$233</f>
        <v>100.60652</v>
      </c>
      <c r="J40" s="70">
        <f>10^(-3)*Baltimore!$C$233</f>
        <v>138.73454000000001</v>
      </c>
      <c r="K40" s="70">
        <f>10^(-3)*Albuquerque!$C$233</f>
        <v>110.23222</v>
      </c>
      <c r="L40" s="70">
        <f>10^(-3)*Seattle!$C$233</f>
        <v>119.97901</v>
      </c>
      <c r="M40" s="70">
        <f>10^(-3)*Chicago!$C$233</f>
        <v>162.07057999999998</v>
      </c>
      <c r="N40" s="70">
        <f>10^(-3)*Boulder!$C$233</f>
        <v>131.58557999999999</v>
      </c>
      <c r="O40" s="70">
        <f>10^(-3)*Minneapolis!$C$233</f>
        <v>175.15064999999998</v>
      </c>
      <c r="P40" s="70">
        <f>10^(-3)*Helena!$C$233</f>
        <v>159.60469000000001</v>
      </c>
      <c r="Q40" s="70">
        <f>10^(-3)*Duluth!$C$233</f>
        <v>179.28003000000001</v>
      </c>
      <c r="R40" s="70">
        <f>10^(-3)*Fairbanks!$C$233</f>
        <v>222.01022</v>
      </c>
    </row>
    <row r="41" spans="1:18" s="64" customFormat="1">
      <c r="A41" s="67"/>
      <c r="B41" s="65" t="s">
        <v>64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</row>
    <row r="42" spans="1:18" s="64" customFormat="1">
      <c r="A42" s="67"/>
      <c r="B42" s="68" t="s">
        <v>65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</row>
    <row r="43" spans="1:18" s="64" customFormat="1">
      <c r="A43" s="67"/>
      <c r="B43" s="68" t="str">
        <f>Miami!A196</f>
        <v>VAV_POD_1_COOLC DXCOIL</v>
      </c>
      <c r="C43" s="72">
        <f>Miami!$G$196</f>
        <v>4.5599999999999996</v>
      </c>
      <c r="D43" s="72">
        <f>Houston!$G$196</f>
        <v>4.5599999999999996</v>
      </c>
      <c r="E43" s="72">
        <f>Phoenix!$G$196</f>
        <v>4.54</v>
      </c>
      <c r="F43" s="72">
        <f>Atlanta!$G$196</f>
        <v>4.5599999999999996</v>
      </c>
      <c r="G43" s="72">
        <f>LosAngeles!$G$196</f>
        <v>4.59</v>
      </c>
      <c r="H43" s="72">
        <f>LasVegas!$G$196</f>
        <v>4.5599999999999996</v>
      </c>
      <c r="I43" s="72">
        <f>SanFrancisco!$G$196</f>
        <v>4.54</v>
      </c>
      <c r="J43" s="72">
        <f>Baltimore!$G$196</f>
        <v>4.5599999999999996</v>
      </c>
      <c r="K43" s="72">
        <f>Albuquerque!$G$196</f>
        <v>4.54</v>
      </c>
      <c r="L43" s="72">
        <f>Seattle!$G$196</f>
        <v>4.59</v>
      </c>
      <c r="M43" s="72">
        <f>Chicago!$G$196</f>
        <v>4.5599999999999996</v>
      </c>
      <c r="N43" s="72">
        <f>Boulder!$G$196</f>
        <v>4.5599999999999996</v>
      </c>
      <c r="O43" s="72">
        <f>Minneapolis!$G$196</f>
        <v>4.5599999999999996</v>
      </c>
      <c r="P43" s="72">
        <f>Helena!$G$196</f>
        <v>4.5599999999999996</v>
      </c>
      <c r="Q43" s="72">
        <f>Duluth!$G$196</f>
        <v>4.59</v>
      </c>
      <c r="R43" s="72">
        <f>Fairbanks!$G$196</f>
        <v>4.58</v>
      </c>
    </row>
    <row r="44" spans="1:18" s="64" customFormat="1">
      <c r="A44" s="67"/>
      <c r="B44" s="68" t="str">
        <f>Miami!A197</f>
        <v>VAV_POD_2_COOLC DXCOIL</v>
      </c>
      <c r="C44" s="72">
        <f>Miami!$G$197</f>
        <v>4.8600000000000003</v>
      </c>
      <c r="D44" s="72">
        <f>Houston!$G$197</f>
        <v>4.59</v>
      </c>
      <c r="E44" s="72">
        <f>Phoenix!$G$197</f>
        <v>4.58</v>
      </c>
      <c r="F44" s="72">
        <f>Atlanta!$G$197</f>
        <v>4.8600000000000003</v>
      </c>
      <c r="G44" s="72">
        <f>LosAngeles!$G$197</f>
        <v>4.8600000000000003</v>
      </c>
      <c r="H44" s="72">
        <f>LasVegas!$G$197</f>
        <v>4.59</v>
      </c>
      <c r="I44" s="72">
        <f>SanFrancisco!$G$197</f>
        <v>4.5599999999999996</v>
      </c>
      <c r="J44" s="72">
        <f>Baltimore!$G$197</f>
        <v>4.8600000000000003</v>
      </c>
      <c r="K44" s="72">
        <f>Albuquerque!$G$197</f>
        <v>4.58</v>
      </c>
      <c r="L44" s="72">
        <f>Seattle!$G$197</f>
        <v>4.8600000000000003</v>
      </c>
      <c r="M44" s="72">
        <f>Chicago!$G$197</f>
        <v>4.8600000000000003</v>
      </c>
      <c r="N44" s="72">
        <f>Boulder!$G$197</f>
        <v>4.59</v>
      </c>
      <c r="O44" s="72">
        <f>Minneapolis!$G$197</f>
        <v>4.8600000000000003</v>
      </c>
      <c r="P44" s="72">
        <f>Helena!$G$197</f>
        <v>4.8600000000000003</v>
      </c>
      <c r="Q44" s="72">
        <f>Duluth!$G$197</f>
        <v>4.8600000000000003</v>
      </c>
      <c r="R44" s="72">
        <f>Fairbanks!$G$197</f>
        <v>4.8600000000000003</v>
      </c>
    </row>
    <row r="45" spans="1:18" s="64" customFormat="1">
      <c r="A45" s="67"/>
      <c r="B45" s="68" t="str">
        <f>Miami!A198</f>
        <v>VAV_POD_3_COOLC DXCOIL</v>
      </c>
      <c r="C45" s="72">
        <f>Miami!$G$198</f>
        <v>4.8600000000000003</v>
      </c>
      <c r="D45" s="72">
        <f>Houston!$G$198</f>
        <v>4.58</v>
      </c>
      <c r="E45" s="72">
        <f>Phoenix!$G$198</f>
        <v>4.58</v>
      </c>
      <c r="F45" s="72">
        <f>Atlanta!$G$198</f>
        <v>4.8600000000000003</v>
      </c>
      <c r="G45" s="72">
        <f>LosAngeles!$G$198</f>
        <v>4.8600000000000003</v>
      </c>
      <c r="H45" s="72">
        <f>LasVegas!$G$198</f>
        <v>4.58</v>
      </c>
      <c r="I45" s="72">
        <f>SanFrancisco!$G$198</f>
        <v>4.5599999999999996</v>
      </c>
      <c r="J45" s="72">
        <f>Baltimore!$G$198</f>
        <v>4.59</v>
      </c>
      <c r="K45" s="72">
        <f>Albuquerque!$G$198</f>
        <v>4.59</v>
      </c>
      <c r="L45" s="72">
        <f>Seattle!$G$198</f>
        <v>4.8600000000000003</v>
      </c>
      <c r="M45" s="72">
        <f>Chicago!$G$198</f>
        <v>4.8600000000000003</v>
      </c>
      <c r="N45" s="72">
        <f>Boulder!$G$198</f>
        <v>4.58</v>
      </c>
      <c r="O45" s="72">
        <f>Minneapolis!$G$198</f>
        <v>4.8600000000000003</v>
      </c>
      <c r="P45" s="72">
        <f>Helena!$G$198</f>
        <v>4.59</v>
      </c>
      <c r="Q45" s="72">
        <f>Duluth!$G$198</f>
        <v>4.8600000000000003</v>
      </c>
      <c r="R45" s="72">
        <f>Fairbanks!$G$198</f>
        <v>4.8600000000000003</v>
      </c>
    </row>
    <row r="46" spans="1:18" s="64" customFormat="1">
      <c r="A46" s="67"/>
      <c r="B46" s="68" t="str">
        <f>Miami!A199</f>
        <v>VAV_OTHER_COOLC DXCOIL</v>
      </c>
      <c r="C46" s="72">
        <f>Miami!$G$199</f>
        <v>4.5599999999999996</v>
      </c>
      <c r="D46" s="72">
        <f>Houston!$G$199</f>
        <v>4.54</v>
      </c>
      <c r="E46" s="72">
        <f>Phoenix!$G$199</f>
        <v>4.54</v>
      </c>
      <c r="F46" s="72">
        <f>Atlanta!$G$199</f>
        <v>4.5599999999999996</v>
      </c>
      <c r="G46" s="72">
        <f>LosAngeles!$G$199</f>
        <v>4.5599999999999996</v>
      </c>
      <c r="H46" s="72">
        <f>LasVegas!$G$199</f>
        <v>4.54</v>
      </c>
      <c r="I46" s="72">
        <f>SanFrancisco!$G$199</f>
        <v>4.5599999999999996</v>
      </c>
      <c r="J46" s="72">
        <f>Baltimore!$G$199</f>
        <v>4.5599999999999996</v>
      </c>
      <c r="K46" s="72">
        <f>Albuquerque!$G$199</f>
        <v>4.54</v>
      </c>
      <c r="L46" s="72">
        <f>Seattle!$G$199</f>
        <v>4.59</v>
      </c>
      <c r="M46" s="72">
        <f>Chicago!$G$199</f>
        <v>4.5599999999999996</v>
      </c>
      <c r="N46" s="72">
        <f>Boulder!$G$199</f>
        <v>4.54</v>
      </c>
      <c r="O46" s="72">
        <f>Minneapolis!$G$199</f>
        <v>4.5599999999999996</v>
      </c>
      <c r="P46" s="72">
        <f>Helena!$G$199</f>
        <v>4.5599999999999996</v>
      </c>
      <c r="Q46" s="72">
        <f>Duluth!$G$199</f>
        <v>4.5599999999999996</v>
      </c>
      <c r="R46" s="72">
        <f>Fairbanks!$G$199</f>
        <v>4.8600000000000003</v>
      </c>
    </row>
    <row r="47" spans="1:18" s="64" customFormat="1">
      <c r="A47" s="67"/>
      <c r="B47" s="68" t="str">
        <f>Miami!A200</f>
        <v>PSZ-AC_2:5_UNITARY_PACKAGE_COOLCOIL</v>
      </c>
      <c r="C47" s="72">
        <f>Miami!$G$200</f>
        <v>3.75</v>
      </c>
      <c r="D47" s="72">
        <f>Houston!$G$200</f>
        <v>3.8</v>
      </c>
      <c r="E47" s="72">
        <f>Phoenix!$G$200</f>
        <v>4.32</v>
      </c>
      <c r="F47" s="72">
        <f>Atlanta!$G$200</f>
        <v>4.05</v>
      </c>
      <c r="G47" s="72">
        <f>LosAngeles!$G$200</f>
        <v>3.47</v>
      </c>
      <c r="H47" s="72">
        <f>LasVegas!$G$200</f>
        <v>4.37</v>
      </c>
      <c r="I47" s="72">
        <f>SanFrancisco!$G$200</f>
        <v>4.32</v>
      </c>
      <c r="J47" s="72">
        <f>Baltimore!$G$200</f>
        <v>4.05</v>
      </c>
      <c r="K47" s="72">
        <f>Albuquerque!$G$200</f>
        <v>4.32</v>
      </c>
      <c r="L47" s="72">
        <f>Seattle!$G$200</f>
        <v>3.47</v>
      </c>
      <c r="M47" s="72">
        <f>Chicago!$G$200</f>
        <v>4.04</v>
      </c>
      <c r="N47" s="72">
        <f>Boulder!$G$200</f>
        <v>4.32</v>
      </c>
      <c r="O47" s="72">
        <f>Minneapolis!$G$200</f>
        <v>4.16</v>
      </c>
      <c r="P47" s="72">
        <f>Helena!$G$200</f>
        <v>4.37</v>
      </c>
      <c r="Q47" s="72">
        <f>Duluth!$G$200</f>
        <v>3.47</v>
      </c>
      <c r="R47" s="72">
        <f>Fairbanks!$G$200</f>
        <v>3.47</v>
      </c>
    </row>
    <row r="48" spans="1:18" s="64" customFormat="1">
      <c r="A48" s="67"/>
      <c r="B48" s="68" t="str">
        <f>Miami!A201</f>
        <v>PSZ-AC_1:6_UNITARY_PACKAGE_COOLCOIL</v>
      </c>
      <c r="C48" s="72">
        <f>Miami!$G$201</f>
        <v>3.53</v>
      </c>
      <c r="D48" s="72">
        <f>Houston!$G$201</f>
        <v>3.53</v>
      </c>
      <c r="E48" s="72">
        <f>Phoenix!$G$201</f>
        <v>3.63</v>
      </c>
      <c r="F48" s="72">
        <f>Atlanta!$G$201</f>
        <v>3.53</v>
      </c>
      <c r="G48" s="72">
        <f>LosAngeles!$G$201</f>
        <v>3.47</v>
      </c>
      <c r="H48" s="72">
        <f>LasVegas!$G$201</f>
        <v>3.9</v>
      </c>
      <c r="I48" s="72">
        <f>SanFrancisco!$G$201</f>
        <v>4.3600000000000003</v>
      </c>
      <c r="J48" s="72">
        <f>Baltimore!$G$201</f>
        <v>3.52</v>
      </c>
      <c r="K48" s="72">
        <f>Albuquerque!$G$201</f>
        <v>4.32</v>
      </c>
      <c r="L48" s="72">
        <f>Seattle!$G$201</f>
        <v>3.47</v>
      </c>
      <c r="M48" s="72">
        <f>Chicago!$G$201</f>
        <v>3.52</v>
      </c>
      <c r="N48" s="72">
        <f>Boulder!$G$201</f>
        <v>4.32</v>
      </c>
      <c r="O48" s="72">
        <f>Minneapolis!$G$201</f>
        <v>3.53</v>
      </c>
      <c r="P48" s="72">
        <f>Helena!$G$201</f>
        <v>4.37</v>
      </c>
      <c r="Q48" s="72">
        <f>Duluth!$G$201</f>
        <v>3.2</v>
      </c>
      <c r="R48" s="72">
        <f>Fairbanks!$G$201</f>
        <v>3.47</v>
      </c>
    </row>
    <row r="49" spans="1:18" s="64" customFormat="1">
      <c r="A49" s="67"/>
      <c r="B49" s="68" t="str">
        <f>Miami!A202</f>
        <v>PSZ-AC_2:7_UNITARY_PACKAGE_COOLCOIL</v>
      </c>
      <c r="C49" s="72">
        <f>Miami!$G$202</f>
        <v>3.51</v>
      </c>
      <c r="D49" s="72">
        <f>Houston!$G$202</f>
        <v>3.51</v>
      </c>
      <c r="E49" s="72">
        <f>Phoenix!$G$202</f>
        <v>3.84</v>
      </c>
      <c r="F49" s="72">
        <f>Atlanta!$G$202</f>
        <v>3.51</v>
      </c>
      <c r="G49" s="72">
        <f>LosAngeles!$G$202</f>
        <v>3.47</v>
      </c>
      <c r="H49" s="72">
        <f>LasVegas!$G$202</f>
        <v>4.1100000000000003</v>
      </c>
      <c r="I49" s="72">
        <f>SanFrancisco!$G$202</f>
        <v>4.18</v>
      </c>
      <c r="J49" s="72">
        <f>Baltimore!$G$202</f>
        <v>3.53</v>
      </c>
      <c r="K49" s="72">
        <f>Albuquerque!$G$202</f>
        <v>4.18</v>
      </c>
      <c r="L49" s="72">
        <f>Seattle!$G$202</f>
        <v>3.47</v>
      </c>
      <c r="M49" s="72">
        <f>Chicago!$G$202</f>
        <v>3.52</v>
      </c>
      <c r="N49" s="72">
        <f>Boulder!$G$202</f>
        <v>4.32</v>
      </c>
      <c r="O49" s="72">
        <f>Minneapolis!$G$202</f>
        <v>3.56</v>
      </c>
      <c r="P49" s="72">
        <f>Helena!$G$202</f>
        <v>4.37</v>
      </c>
      <c r="Q49" s="72">
        <f>Duluth!$G$202</f>
        <v>3.32</v>
      </c>
      <c r="R49" s="72">
        <f>Fairbanks!$G$202</f>
        <v>3.47</v>
      </c>
    </row>
    <row r="50" spans="1:18" s="64" customFormat="1">
      <c r="A50" s="67"/>
      <c r="B50" s="68" t="s">
        <v>66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</row>
    <row r="51" spans="1:18" s="64" customFormat="1">
      <c r="A51" s="67"/>
      <c r="B51" s="68" t="str">
        <f>Miami!A193</f>
        <v>HEATSYS1 BOILER</v>
      </c>
      <c r="C51" s="70">
        <f>Miami!$D$193</f>
        <v>0.79</v>
      </c>
      <c r="D51" s="70">
        <f>Houston!$D$193</f>
        <v>0.79</v>
      </c>
      <c r="E51" s="70">
        <f>Phoenix!$D$193</f>
        <v>0.79</v>
      </c>
      <c r="F51" s="70">
        <f>Atlanta!$D$193</f>
        <v>0.79</v>
      </c>
      <c r="G51" s="70">
        <f>LosAngeles!$D$193</f>
        <v>0.79</v>
      </c>
      <c r="H51" s="70">
        <f>LasVegas!$D$193</f>
        <v>0.79</v>
      </c>
      <c r="I51" s="70">
        <f>SanFrancisco!$D$193</f>
        <v>0.79</v>
      </c>
      <c r="J51" s="70">
        <f>Baltimore!$D$193</f>
        <v>0.79</v>
      </c>
      <c r="K51" s="70">
        <f>Albuquerque!$D$193</f>
        <v>0.79</v>
      </c>
      <c r="L51" s="70">
        <f>Seattle!$D$193</f>
        <v>0.79</v>
      </c>
      <c r="M51" s="70">
        <f>Chicago!$D$193</f>
        <v>0.79</v>
      </c>
      <c r="N51" s="70">
        <f>Boulder!$D$193</f>
        <v>0.79</v>
      </c>
      <c r="O51" s="70">
        <f>Minneapolis!$D$193</f>
        <v>0.79</v>
      </c>
      <c r="P51" s="70">
        <f>Helena!$D$193</f>
        <v>0.79</v>
      </c>
      <c r="Q51" s="70">
        <f>Duluth!$D$193</f>
        <v>0.79</v>
      </c>
      <c r="R51" s="70">
        <f>Fairbanks!$D$193</f>
        <v>0.79</v>
      </c>
    </row>
    <row r="52" spans="1:18" s="64" customFormat="1">
      <c r="A52" s="67"/>
      <c r="B52" s="68" t="str">
        <f>Miami!A231</f>
        <v>PSZ-AC_2:5_UNITARY_PACKAGE_HEATCOIL</v>
      </c>
      <c r="C52" s="70">
        <f>Miami!$D$231</f>
        <v>0.8</v>
      </c>
      <c r="D52" s="70">
        <f>Houston!$D$231</f>
        <v>0.8</v>
      </c>
      <c r="E52" s="70">
        <f>Phoenix!$D$231</f>
        <v>0.8</v>
      </c>
      <c r="F52" s="70">
        <f>Atlanta!$D$231</f>
        <v>0.8</v>
      </c>
      <c r="G52" s="70">
        <f>LosAngeles!$D$231</f>
        <v>0.8</v>
      </c>
      <c r="H52" s="70">
        <f>LasVegas!$D$231</f>
        <v>0.8</v>
      </c>
      <c r="I52" s="70">
        <f>SanFrancisco!$D$231</f>
        <v>0.8</v>
      </c>
      <c r="J52" s="70">
        <f>Baltimore!$D$231</f>
        <v>0.8</v>
      </c>
      <c r="K52" s="70">
        <f>Albuquerque!$D$231</f>
        <v>0.8</v>
      </c>
      <c r="L52" s="70">
        <f>Seattle!$D$231</f>
        <v>0.8</v>
      </c>
      <c r="M52" s="70">
        <f>Chicago!$D$231</f>
        <v>0.78</v>
      </c>
      <c r="N52" s="70">
        <f>Boulder!$D$231</f>
        <v>0.8</v>
      </c>
      <c r="O52" s="70">
        <f>Minneapolis!$D$231</f>
        <v>0.78</v>
      </c>
      <c r="P52" s="70">
        <f>Helena!$D$231</f>
        <v>0.78</v>
      </c>
      <c r="Q52" s="70">
        <f>Duluth!$D$231</f>
        <v>0.78</v>
      </c>
      <c r="R52" s="70">
        <f>Fairbanks!$D$231</f>
        <v>0.78</v>
      </c>
    </row>
    <row r="53" spans="1:18" s="64" customFormat="1">
      <c r="A53" s="67"/>
      <c r="B53" s="68" t="str">
        <f>Miami!A232</f>
        <v>PSZ-AC_1:6_UNITARY_PACKAGE_HEATCOIL</v>
      </c>
      <c r="C53" s="70">
        <f>Miami!$D$232</f>
        <v>0.78</v>
      </c>
      <c r="D53" s="70">
        <f>Houston!$D$232</f>
        <v>0.78</v>
      </c>
      <c r="E53" s="70">
        <f>Phoenix!$D$232</f>
        <v>0.78</v>
      </c>
      <c r="F53" s="70">
        <f>Atlanta!$D$232</f>
        <v>0.78</v>
      </c>
      <c r="G53" s="70">
        <f>LosAngeles!$D$232</f>
        <v>0.78</v>
      </c>
      <c r="H53" s="70">
        <f>LasVegas!$D$232</f>
        <v>0.78</v>
      </c>
      <c r="I53" s="70">
        <f>SanFrancisco!$D$232</f>
        <v>0.78</v>
      </c>
      <c r="J53" s="70">
        <f>Baltimore!$D$232</f>
        <v>0.78</v>
      </c>
      <c r="K53" s="70">
        <f>Albuquerque!$D$232</f>
        <v>0.78</v>
      </c>
      <c r="L53" s="70">
        <f>Seattle!$D$232</f>
        <v>0.78</v>
      </c>
      <c r="M53" s="70">
        <f>Chicago!$D$232</f>
        <v>0.78</v>
      </c>
      <c r="N53" s="70">
        <f>Boulder!$D$232</f>
        <v>0.78</v>
      </c>
      <c r="O53" s="70">
        <f>Minneapolis!$D$232</f>
        <v>0.78</v>
      </c>
      <c r="P53" s="70">
        <f>Helena!$D$232</f>
        <v>0.78</v>
      </c>
      <c r="Q53" s="70">
        <f>Duluth!$D$232</f>
        <v>0.78</v>
      </c>
      <c r="R53" s="70">
        <f>Fairbanks!$D$232</f>
        <v>0.78</v>
      </c>
    </row>
    <row r="54" spans="1:18" s="64" customFormat="1">
      <c r="A54" s="67"/>
      <c r="B54" s="68" t="str">
        <f>Miami!A233</f>
        <v>PSZ-AC_2:7_UNITARY_PACKAGE_HEATCOIL</v>
      </c>
      <c r="C54" s="70">
        <f>Miami!$D$233</f>
        <v>0.78</v>
      </c>
      <c r="D54" s="70">
        <f>Houston!$D$233</f>
        <v>0.78</v>
      </c>
      <c r="E54" s="70">
        <f>Phoenix!$D$233</f>
        <v>0.78</v>
      </c>
      <c r="F54" s="70">
        <f>Atlanta!$D$233</f>
        <v>0.78</v>
      </c>
      <c r="G54" s="70">
        <f>LosAngeles!$D$233</f>
        <v>0.78</v>
      </c>
      <c r="H54" s="70">
        <f>LasVegas!$D$233</f>
        <v>0.78</v>
      </c>
      <c r="I54" s="70">
        <f>SanFrancisco!$D$233</f>
        <v>0.78</v>
      </c>
      <c r="J54" s="70">
        <f>Baltimore!$D$233</f>
        <v>0.78</v>
      </c>
      <c r="K54" s="70">
        <f>Albuquerque!$D$233</f>
        <v>0.78</v>
      </c>
      <c r="L54" s="70">
        <f>Seattle!$D$233</f>
        <v>0.78</v>
      </c>
      <c r="M54" s="70">
        <f>Chicago!$D$233</f>
        <v>0.78</v>
      </c>
      <c r="N54" s="70">
        <f>Boulder!$D$233</f>
        <v>0.78</v>
      </c>
      <c r="O54" s="70">
        <f>Minneapolis!$D$233</f>
        <v>0.78</v>
      </c>
      <c r="P54" s="70">
        <f>Helena!$D$233</f>
        <v>0.78</v>
      </c>
      <c r="Q54" s="70">
        <f>Duluth!$D$233</f>
        <v>0.78</v>
      </c>
      <c r="R54" s="70">
        <f>Fairbanks!$D$233</f>
        <v>0.78</v>
      </c>
    </row>
    <row r="55" spans="1:18" s="64" customFormat="1">
      <c r="A55" s="67"/>
      <c r="B55" s="97" t="s">
        <v>875</v>
      </c>
    </row>
    <row r="56" spans="1:18" s="69" customFormat="1">
      <c r="A56" s="74"/>
      <c r="B56" s="68" t="str">
        <f>Miami!A239</f>
        <v>VAV_POD_1_FAN</v>
      </c>
      <c r="C56" s="69" t="s">
        <v>876</v>
      </c>
      <c r="D56" s="69" t="s">
        <v>876</v>
      </c>
      <c r="E56" s="69" t="s">
        <v>877</v>
      </c>
      <c r="F56" s="69" t="s">
        <v>876</v>
      </c>
      <c r="G56" s="69" t="s">
        <v>877</v>
      </c>
      <c r="H56" s="69" t="s">
        <v>877</v>
      </c>
      <c r="I56" s="69" t="s">
        <v>877</v>
      </c>
      <c r="J56" s="69" t="s">
        <v>876</v>
      </c>
      <c r="K56" s="69" t="s">
        <v>877</v>
      </c>
      <c r="L56" s="69" t="s">
        <v>877</v>
      </c>
      <c r="M56" s="69" t="s">
        <v>877</v>
      </c>
      <c r="N56" s="69" t="s">
        <v>877</v>
      </c>
      <c r="O56" s="69" t="s">
        <v>877</v>
      </c>
      <c r="P56" s="69" t="s">
        <v>877</v>
      </c>
      <c r="Q56" s="69" t="s">
        <v>877</v>
      </c>
      <c r="R56" s="69" t="s">
        <v>877</v>
      </c>
    </row>
    <row r="57" spans="1:18" s="69" customFormat="1">
      <c r="A57" s="74"/>
      <c r="B57" s="68" t="str">
        <f>Miami!A240</f>
        <v>VAV_POD_2_FAN</v>
      </c>
      <c r="C57" s="69" t="s">
        <v>876</v>
      </c>
      <c r="D57" s="69" t="s">
        <v>876</v>
      </c>
      <c r="E57" s="69" t="s">
        <v>877</v>
      </c>
      <c r="F57" s="69" t="s">
        <v>876</v>
      </c>
      <c r="G57" s="69" t="s">
        <v>877</v>
      </c>
      <c r="H57" s="69" t="s">
        <v>877</v>
      </c>
      <c r="I57" s="69" t="s">
        <v>877</v>
      </c>
      <c r="J57" s="69" t="s">
        <v>876</v>
      </c>
      <c r="K57" s="69" t="s">
        <v>877</v>
      </c>
      <c r="L57" s="69" t="s">
        <v>877</v>
      </c>
      <c r="M57" s="69" t="s">
        <v>877</v>
      </c>
      <c r="N57" s="69" t="s">
        <v>877</v>
      </c>
      <c r="O57" s="69" t="s">
        <v>877</v>
      </c>
      <c r="P57" s="69" t="s">
        <v>877</v>
      </c>
      <c r="Q57" s="69" t="s">
        <v>877</v>
      </c>
      <c r="R57" s="69" t="s">
        <v>877</v>
      </c>
    </row>
    <row r="58" spans="1:18" s="69" customFormat="1">
      <c r="A58" s="74"/>
      <c r="B58" s="68" t="str">
        <f>Miami!A241</f>
        <v>VAV_POD_3_FAN</v>
      </c>
      <c r="C58" s="69" t="s">
        <v>876</v>
      </c>
      <c r="D58" s="69" t="s">
        <v>876</v>
      </c>
      <c r="E58" s="69" t="s">
        <v>877</v>
      </c>
      <c r="F58" s="69" t="s">
        <v>876</v>
      </c>
      <c r="G58" s="69" t="s">
        <v>877</v>
      </c>
      <c r="H58" s="69" t="s">
        <v>877</v>
      </c>
      <c r="I58" s="69" t="s">
        <v>877</v>
      </c>
      <c r="J58" s="69" t="s">
        <v>876</v>
      </c>
      <c r="K58" s="69" t="s">
        <v>877</v>
      </c>
      <c r="L58" s="69" t="s">
        <v>877</v>
      </c>
      <c r="M58" s="69" t="s">
        <v>877</v>
      </c>
      <c r="N58" s="69" t="s">
        <v>877</v>
      </c>
      <c r="O58" s="69" t="s">
        <v>877</v>
      </c>
      <c r="P58" s="69" t="s">
        <v>877</v>
      </c>
      <c r="Q58" s="69" t="s">
        <v>877</v>
      </c>
      <c r="R58" s="69" t="s">
        <v>877</v>
      </c>
    </row>
    <row r="59" spans="1:18" s="69" customFormat="1">
      <c r="A59" s="74"/>
      <c r="B59" s="68" t="str">
        <f>Miami!A242</f>
        <v>VAV_OTHER_FAN</v>
      </c>
      <c r="C59" s="69" t="s">
        <v>876</v>
      </c>
      <c r="D59" s="69" t="s">
        <v>876</v>
      </c>
      <c r="E59" s="69" t="s">
        <v>877</v>
      </c>
      <c r="F59" s="69" t="s">
        <v>876</v>
      </c>
      <c r="G59" s="69" t="s">
        <v>877</v>
      </c>
      <c r="H59" s="69" t="s">
        <v>877</v>
      </c>
      <c r="I59" s="69" t="s">
        <v>877</v>
      </c>
      <c r="J59" s="69" t="s">
        <v>876</v>
      </c>
      <c r="K59" s="69" t="s">
        <v>877</v>
      </c>
      <c r="L59" s="69" t="s">
        <v>877</v>
      </c>
      <c r="M59" s="69" t="s">
        <v>877</v>
      </c>
      <c r="N59" s="69" t="s">
        <v>877</v>
      </c>
      <c r="O59" s="69" t="s">
        <v>877</v>
      </c>
      <c r="P59" s="69" t="s">
        <v>877</v>
      </c>
      <c r="Q59" s="69" t="s">
        <v>877</v>
      </c>
      <c r="R59" s="69" t="s">
        <v>877</v>
      </c>
    </row>
    <row r="60" spans="1:18" s="69" customFormat="1">
      <c r="A60" s="74"/>
      <c r="B60" s="68" t="str">
        <f>Miami!A243</f>
        <v>PSZ-AC_2:5_UNITARY_PACKAGE_FAN</v>
      </c>
      <c r="C60" s="69" t="s">
        <v>876</v>
      </c>
      <c r="D60" s="69" t="s">
        <v>876</v>
      </c>
      <c r="E60" s="69" t="s">
        <v>877</v>
      </c>
      <c r="F60" s="69" t="s">
        <v>876</v>
      </c>
      <c r="G60" s="69" t="s">
        <v>877</v>
      </c>
      <c r="H60" s="69" t="s">
        <v>877</v>
      </c>
      <c r="I60" s="69" t="s">
        <v>877</v>
      </c>
      <c r="J60" s="69" t="s">
        <v>876</v>
      </c>
      <c r="K60" s="69" t="s">
        <v>877</v>
      </c>
      <c r="L60" s="69" t="s">
        <v>877</v>
      </c>
      <c r="M60" s="69" t="s">
        <v>877</v>
      </c>
      <c r="N60" s="69" t="s">
        <v>877</v>
      </c>
      <c r="O60" s="69" t="s">
        <v>877</v>
      </c>
      <c r="P60" s="69" t="s">
        <v>877</v>
      </c>
      <c r="Q60" s="69" t="s">
        <v>877</v>
      </c>
      <c r="R60" s="69" t="s">
        <v>877</v>
      </c>
    </row>
    <row r="61" spans="1:18" s="69" customFormat="1">
      <c r="A61" s="74"/>
      <c r="B61" s="68" t="str">
        <f>Miami!A244</f>
        <v>PSZ-AC_1:6_UNITARY_PACKAGE_FAN</v>
      </c>
      <c r="C61" s="69" t="s">
        <v>876</v>
      </c>
      <c r="D61" s="69" t="s">
        <v>876</v>
      </c>
      <c r="E61" s="69" t="s">
        <v>877</v>
      </c>
      <c r="F61" s="69" t="s">
        <v>876</v>
      </c>
      <c r="G61" s="69" t="s">
        <v>877</v>
      </c>
      <c r="H61" s="69" t="s">
        <v>877</v>
      </c>
      <c r="I61" s="69" t="s">
        <v>877</v>
      </c>
      <c r="J61" s="69" t="s">
        <v>876</v>
      </c>
      <c r="K61" s="69" t="s">
        <v>877</v>
      </c>
      <c r="L61" s="69" t="s">
        <v>877</v>
      </c>
      <c r="M61" s="69" t="s">
        <v>877</v>
      </c>
      <c r="N61" s="69" t="s">
        <v>877</v>
      </c>
      <c r="O61" s="69" t="s">
        <v>877</v>
      </c>
      <c r="P61" s="69" t="s">
        <v>877</v>
      </c>
      <c r="Q61" s="69" t="s">
        <v>877</v>
      </c>
      <c r="R61" s="69" t="s">
        <v>877</v>
      </c>
    </row>
    <row r="62" spans="1:18" s="69" customFormat="1">
      <c r="A62" s="74"/>
      <c r="B62" s="68" t="str">
        <f>Miami!A245</f>
        <v>PSZ-AC_2:7_UNITARY_PACKAGE_FAN</v>
      </c>
      <c r="C62" s="69" t="s">
        <v>876</v>
      </c>
      <c r="D62" s="69" t="s">
        <v>876</v>
      </c>
      <c r="E62" s="69" t="s">
        <v>877</v>
      </c>
      <c r="F62" s="69" t="s">
        <v>876</v>
      </c>
      <c r="G62" s="69" t="s">
        <v>877</v>
      </c>
      <c r="H62" s="69" t="s">
        <v>877</v>
      </c>
      <c r="I62" s="69" t="s">
        <v>877</v>
      </c>
      <c r="J62" s="69" t="s">
        <v>876</v>
      </c>
      <c r="K62" s="69" t="s">
        <v>877</v>
      </c>
      <c r="L62" s="69" t="s">
        <v>877</v>
      </c>
      <c r="M62" s="69" t="s">
        <v>877</v>
      </c>
      <c r="N62" s="69" t="s">
        <v>877</v>
      </c>
      <c r="O62" s="69" t="s">
        <v>877</v>
      </c>
      <c r="P62" s="69" t="s">
        <v>877</v>
      </c>
      <c r="Q62" s="69" t="s">
        <v>877</v>
      </c>
      <c r="R62" s="69" t="s">
        <v>877</v>
      </c>
    </row>
    <row r="63" spans="1:18" s="64" customFormat="1">
      <c r="A63" s="67"/>
      <c r="B63" s="65" t="s">
        <v>258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</row>
    <row r="64" spans="1:18" s="64" customFormat="1">
      <c r="A64" s="67"/>
      <c r="B64" s="68" t="str">
        <f>Miami!A236</f>
        <v>BATH_ZN_1_FLR_1 EXHAUST FAN</v>
      </c>
      <c r="C64" s="70">
        <f>Miami!$E$236</f>
        <v>0.28000000000000003</v>
      </c>
      <c r="D64" s="70">
        <f>Houston!$E$236</f>
        <v>0.28000000000000003</v>
      </c>
      <c r="E64" s="70">
        <f>Phoenix!$E$236</f>
        <v>0.28000000000000003</v>
      </c>
      <c r="F64" s="70">
        <f>Atlanta!$E$236</f>
        <v>0.28000000000000003</v>
      </c>
      <c r="G64" s="70">
        <f>LosAngeles!$E$236</f>
        <v>0.28000000000000003</v>
      </c>
      <c r="H64" s="70">
        <f>LasVegas!$E$236</f>
        <v>0.28000000000000003</v>
      </c>
      <c r="I64" s="70">
        <f>SanFrancisco!$E$236</f>
        <v>0.28000000000000003</v>
      </c>
      <c r="J64" s="70">
        <f>Baltimore!$E$236</f>
        <v>0.28000000000000003</v>
      </c>
      <c r="K64" s="70">
        <f>Albuquerque!$E$236</f>
        <v>0.28000000000000003</v>
      </c>
      <c r="L64" s="70">
        <f>Seattle!$E$236</f>
        <v>0.28000000000000003</v>
      </c>
      <c r="M64" s="70">
        <f>Chicago!$E$236</f>
        <v>0.28000000000000003</v>
      </c>
      <c r="N64" s="70">
        <f>Boulder!$E$236</f>
        <v>0.28000000000000003</v>
      </c>
      <c r="O64" s="70">
        <f>Minneapolis!$E$236</f>
        <v>0.28000000000000003</v>
      </c>
      <c r="P64" s="70">
        <f>Helena!$E$236</f>
        <v>0.28000000000000003</v>
      </c>
      <c r="Q64" s="70">
        <f>Duluth!$E$236</f>
        <v>0.28000000000000003</v>
      </c>
      <c r="R64" s="70">
        <f>Fairbanks!$E$236</f>
        <v>0.28000000000000003</v>
      </c>
    </row>
    <row r="65" spans="1:18" s="64" customFormat="1">
      <c r="A65" s="67"/>
      <c r="B65" s="68" t="str">
        <f>Miami!A237</f>
        <v>KITCHEN_ZN_1_FLR_1 EXHAUST FAN</v>
      </c>
      <c r="C65" s="70">
        <f>Miami!$E$237</f>
        <v>0</v>
      </c>
      <c r="D65" s="70">
        <f>Houston!$E$237</f>
        <v>0</v>
      </c>
      <c r="E65" s="70">
        <f>Phoenix!$E$237</f>
        <v>0</v>
      </c>
      <c r="F65" s="70">
        <f>Atlanta!$E$237</f>
        <v>0</v>
      </c>
      <c r="G65" s="70">
        <f>LosAngeles!$E$237</f>
        <v>0</v>
      </c>
      <c r="H65" s="70">
        <f>LasVegas!$E$237</f>
        <v>0</v>
      </c>
      <c r="I65" s="70">
        <f>SanFrancisco!$E$237</f>
        <v>0</v>
      </c>
      <c r="J65" s="70">
        <f>Baltimore!$E$237</f>
        <v>0</v>
      </c>
      <c r="K65" s="70">
        <f>Albuquerque!$E$237</f>
        <v>0</v>
      </c>
      <c r="L65" s="70">
        <f>Seattle!$E$237</f>
        <v>0</v>
      </c>
      <c r="M65" s="70">
        <f>Chicago!$E$237</f>
        <v>0</v>
      </c>
      <c r="N65" s="70">
        <f>Boulder!$E$237</f>
        <v>0</v>
      </c>
      <c r="O65" s="70">
        <f>Minneapolis!$E$237</f>
        <v>0</v>
      </c>
      <c r="P65" s="70">
        <f>Helena!$E$237</f>
        <v>0</v>
      </c>
      <c r="Q65" s="70">
        <f>Duluth!$E$237</f>
        <v>0</v>
      </c>
      <c r="R65" s="70">
        <f>Fairbanks!$E$237</f>
        <v>0</v>
      </c>
    </row>
    <row r="66" spans="1:18" s="64" customFormat="1">
      <c r="A66" s="67"/>
      <c r="B66" s="68" t="str">
        <f>Miami!A238</f>
        <v>CAFETERIA_ZN_1_FLR_1 EXHAUST FAN</v>
      </c>
      <c r="C66" s="70">
        <f>Miami!$E$238</f>
        <v>2.2599999999999998</v>
      </c>
      <c r="D66" s="70">
        <f>Houston!$E$238</f>
        <v>2.2599999999999998</v>
      </c>
      <c r="E66" s="70">
        <f>Phoenix!$E$238</f>
        <v>2.2599999999999998</v>
      </c>
      <c r="F66" s="70">
        <f>Atlanta!$E$238</f>
        <v>2.2599999999999998</v>
      </c>
      <c r="G66" s="70">
        <f>LosAngeles!$E$238</f>
        <v>2.2599999999999998</v>
      </c>
      <c r="H66" s="70">
        <f>LasVegas!$E$238</f>
        <v>2.2599999999999998</v>
      </c>
      <c r="I66" s="70">
        <f>SanFrancisco!$E$238</f>
        <v>2.2599999999999998</v>
      </c>
      <c r="J66" s="70">
        <f>Baltimore!$E$238</f>
        <v>2.2599999999999998</v>
      </c>
      <c r="K66" s="70">
        <f>Albuquerque!$E$238</f>
        <v>2.2599999999999998</v>
      </c>
      <c r="L66" s="70">
        <f>Seattle!$E$238</f>
        <v>2.2599999999999998</v>
      </c>
      <c r="M66" s="70">
        <f>Chicago!$E$238</f>
        <v>2.2599999999999998</v>
      </c>
      <c r="N66" s="70">
        <f>Boulder!$E$238</f>
        <v>2.2599999999999998</v>
      </c>
      <c r="O66" s="70">
        <f>Minneapolis!$E$238</f>
        <v>2.2599999999999998</v>
      </c>
      <c r="P66" s="70">
        <f>Helena!$E$238</f>
        <v>2.2599999999999998</v>
      </c>
      <c r="Q66" s="70">
        <f>Duluth!$E$238</f>
        <v>2.2599999999999998</v>
      </c>
      <c r="R66" s="70">
        <f>Fairbanks!$E$238</f>
        <v>2.2599999999999998</v>
      </c>
    </row>
    <row r="67" spans="1:18" s="64" customFormat="1">
      <c r="A67" s="67"/>
      <c r="B67" s="68" t="str">
        <f>Miami!A239</f>
        <v>VAV_POD_1_FAN</v>
      </c>
      <c r="C67" s="70">
        <f>Miami!$E$239</f>
        <v>15.75</v>
      </c>
      <c r="D67" s="70">
        <f>Houston!$E$239</f>
        <v>16.91</v>
      </c>
      <c r="E67" s="70">
        <f>Phoenix!$E$239</f>
        <v>18.95</v>
      </c>
      <c r="F67" s="70">
        <f>Atlanta!$E$239</f>
        <v>16.14</v>
      </c>
      <c r="G67" s="70">
        <f>LosAngeles!$E$239</f>
        <v>14.49</v>
      </c>
      <c r="H67" s="70">
        <f>LasVegas!$E$239</f>
        <v>17.600000000000001</v>
      </c>
      <c r="I67" s="70">
        <f>SanFrancisco!$E$239</f>
        <v>19.809999999999999</v>
      </c>
      <c r="J67" s="70">
        <f>Baltimore!$E$239</f>
        <v>16.760000000000002</v>
      </c>
      <c r="K67" s="70">
        <f>Albuquerque!$E$239</f>
        <v>18.93</v>
      </c>
      <c r="L67" s="70">
        <f>Seattle!$E$239</f>
        <v>15.2</v>
      </c>
      <c r="M67" s="70">
        <f>Chicago!$E$239</f>
        <v>16.16</v>
      </c>
      <c r="N67" s="70">
        <f>Boulder!$E$239</f>
        <v>17.739999999999998</v>
      </c>
      <c r="O67" s="70">
        <f>Minneapolis!$E$239</f>
        <v>16.190000000000001</v>
      </c>
      <c r="P67" s="70">
        <f>Helena!$E$239</f>
        <v>17.100000000000001</v>
      </c>
      <c r="Q67" s="70">
        <f>Duluth!$E$239</f>
        <v>15.38</v>
      </c>
      <c r="R67" s="70">
        <f>Fairbanks!$E$239</f>
        <v>13.49</v>
      </c>
    </row>
    <row r="68" spans="1:18" s="64" customFormat="1">
      <c r="A68" s="67"/>
      <c r="B68" s="68" t="str">
        <f>Miami!A240</f>
        <v>VAV_POD_2_FAN</v>
      </c>
      <c r="C68" s="70">
        <f>Miami!$E$240</f>
        <v>12.77</v>
      </c>
      <c r="D68" s="70">
        <f>Houston!$E$240</f>
        <v>13.72</v>
      </c>
      <c r="E68" s="70">
        <f>Phoenix!$E$240</f>
        <v>15.28</v>
      </c>
      <c r="F68" s="70">
        <f>Atlanta!$E$240</f>
        <v>13.04</v>
      </c>
      <c r="G68" s="70">
        <f>LosAngeles!$E$240</f>
        <v>11.54</v>
      </c>
      <c r="H68" s="70">
        <f>LasVegas!$E$240</f>
        <v>14.14</v>
      </c>
      <c r="I68" s="70">
        <f>SanFrancisco!$E$240</f>
        <v>15.76</v>
      </c>
      <c r="J68" s="70">
        <f>Baltimore!$E$240</f>
        <v>13.28</v>
      </c>
      <c r="K68" s="70">
        <f>Albuquerque!$E$240</f>
        <v>14.96</v>
      </c>
      <c r="L68" s="70">
        <f>Seattle!$E$240</f>
        <v>11.72</v>
      </c>
      <c r="M68" s="70">
        <f>Chicago!$E$240</f>
        <v>12.79</v>
      </c>
      <c r="N68" s="70">
        <f>Boulder!$E$240</f>
        <v>14</v>
      </c>
      <c r="O68" s="70">
        <f>Minneapolis!$E$240</f>
        <v>12.76</v>
      </c>
      <c r="P68" s="70">
        <f>Helena!$E$240</f>
        <v>13.38</v>
      </c>
      <c r="Q68" s="70">
        <f>Duluth!$E$240</f>
        <v>11.95</v>
      </c>
      <c r="R68" s="70">
        <f>Fairbanks!$E$240</f>
        <v>10.210000000000001</v>
      </c>
    </row>
    <row r="69" spans="1:18" s="64" customFormat="1">
      <c r="A69" s="67"/>
      <c r="B69" s="68" t="str">
        <f>Miami!A241</f>
        <v>VAV_POD_3_FAN</v>
      </c>
      <c r="C69" s="70">
        <f>Miami!$E$241</f>
        <v>12.63</v>
      </c>
      <c r="D69" s="70">
        <f>Houston!$E$241</f>
        <v>13.62</v>
      </c>
      <c r="E69" s="70">
        <f>Phoenix!$E$241</f>
        <v>15.27</v>
      </c>
      <c r="F69" s="70">
        <f>Atlanta!$E$241</f>
        <v>13.03</v>
      </c>
      <c r="G69" s="70">
        <f>LosAngeles!$E$241</f>
        <v>11.75</v>
      </c>
      <c r="H69" s="70">
        <f>LasVegas!$E$241</f>
        <v>14.18</v>
      </c>
      <c r="I69" s="70">
        <f>SanFrancisco!$E$241</f>
        <v>16.04</v>
      </c>
      <c r="J69" s="70">
        <f>Baltimore!$E$241</f>
        <v>13.52</v>
      </c>
      <c r="K69" s="70">
        <f>Albuquerque!$E$241</f>
        <v>15.22</v>
      </c>
      <c r="L69" s="70">
        <f>Seattle!$E$241</f>
        <v>12.33</v>
      </c>
      <c r="M69" s="70">
        <f>Chicago!$E$241</f>
        <v>13.05</v>
      </c>
      <c r="N69" s="70">
        <f>Boulder!$E$241</f>
        <v>14.3</v>
      </c>
      <c r="O69" s="70">
        <f>Minneapolis!$E$241</f>
        <v>13.09</v>
      </c>
      <c r="P69" s="70">
        <f>Helena!$E$241</f>
        <v>13.82</v>
      </c>
      <c r="Q69" s="70">
        <f>Duluth!$E$241</f>
        <v>12.44</v>
      </c>
      <c r="R69" s="70">
        <f>Fairbanks!$E$241</f>
        <v>10.93</v>
      </c>
    </row>
    <row r="70" spans="1:18" s="64" customFormat="1">
      <c r="A70" s="67"/>
      <c r="B70" s="68" t="str">
        <f>Miami!A242</f>
        <v>VAV_OTHER_FAN</v>
      </c>
      <c r="C70" s="70">
        <f>Miami!$E$242</f>
        <v>18.04</v>
      </c>
      <c r="D70" s="70">
        <f>Houston!$E$242</f>
        <v>19.059999999999999</v>
      </c>
      <c r="E70" s="70">
        <f>Phoenix!$E$242</f>
        <v>20.57</v>
      </c>
      <c r="F70" s="70">
        <f>Atlanta!$E$242</f>
        <v>18.239999999999998</v>
      </c>
      <c r="G70" s="70">
        <f>LosAngeles!$E$242</f>
        <v>16.2</v>
      </c>
      <c r="H70" s="70">
        <f>LasVegas!$E$242</f>
        <v>19.23</v>
      </c>
      <c r="I70" s="70">
        <f>SanFrancisco!$E$242</f>
        <v>18.29</v>
      </c>
      <c r="J70" s="70">
        <f>Baltimore!$E$242</f>
        <v>18.32</v>
      </c>
      <c r="K70" s="70">
        <f>Albuquerque!$E$242</f>
        <v>20.6</v>
      </c>
      <c r="L70" s="70">
        <f>Seattle!$E$242</f>
        <v>15.49</v>
      </c>
      <c r="M70" s="70">
        <f>Chicago!$E$242</f>
        <v>17.649999999999999</v>
      </c>
      <c r="N70" s="70">
        <f>Boulder!$E$242</f>
        <v>19.21</v>
      </c>
      <c r="O70" s="70">
        <f>Minneapolis!$E$242</f>
        <v>17.47</v>
      </c>
      <c r="P70" s="70">
        <f>Helena!$E$242</f>
        <v>18.14</v>
      </c>
      <c r="Q70" s="70">
        <f>Duluth!$E$242</f>
        <v>16.05</v>
      </c>
      <c r="R70" s="70">
        <f>Fairbanks!$E$242</f>
        <v>12.5</v>
      </c>
    </row>
    <row r="71" spans="1:18" s="64" customFormat="1">
      <c r="A71" s="67"/>
      <c r="B71" s="68" t="str">
        <f>Miami!A243</f>
        <v>PSZ-AC_2:5_UNITARY_PACKAGE_FAN</v>
      </c>
      <c r="C71" s="70">
        <f>Miami!$E$243</f>
        <v>3.6</v>
      </c>
      <c r="D71" s="70">
        <f>Houston!$E$243</f>
        <v>3.74</v>
      </c>
      <c r="E71" s="70">
        <f>Phoenix!$E$243</f>
        <v>3.97</v>
      </c>
      <c r="F71" s="70">
        <f>Atlanta!$E$243</f>
        <v>3.65</v>
      </c>
      <c r="G71" s="70">
        <f>LosAngeles!$E$243</f>
        <v>3.2</v>
      </c>
      <c r="H71" s="70">
        <f>LasVegas!$E$243</f>
        <v>3.8</v>
      </c>
      <c r="I71" s="70">
        <f>SanFrancisco!$E$243</f>
        <v>4.05</v>
      </c>
      <c r="J71" s="70">
        <f>Baltimore!$E$243</f>
        <v>3.7</v>
      </c>
      <c r="K71" s="70">
        <f>Albuquerque!$E$243</f>
        <v>4.24</v>
      </c>
      <c r="L71" s="70">
        <f>Seattle!$E$243</f>
        <v>3.06</v>
      </c>
      <c r="M71" s="70">
        <f>Chicago!$E$243</f>
        <v>3.6</v>
      </c>
      <c r="N71" s="70">
        <f>Boulder!$E$243</f>
        <v>4</v>
      </c>
      <c r="O71" s="70">
        <f>Minneapolis!$E$243</f>
        <v>3.56</v>
      </c>
      <c r="P71" s="70">
        <f>Helena!$E$243</f>
        <v>3.73</v>
      </c>
      <c r="Q71" s="70">
        <f>Duluth!$E$243</f>
        <v>3.29</v>
      </c>
      <c r="R71" s="70">
        <f>Fairbanks!$E$243</f>
        <v>2.65</v>
      </c>
    </row>
    <row r="72" spans="1:18" s="64" customFormat="1">
      <c r="A72" s="67"/>
      <c r="B72" s="68" t="str">
        <f>Miami!A244</f>
        <v>PSZ-AC_1:6_UNITARY_PACKAGE_FAN</v>
      </c>
      <c r="C72" s="70">
        <f>Miami!$E$244</f>
        <v>3.58</v>
      </c>
      <c r="D72" s="70">
        <f>Houston!$E$244</f>
        <v>3.62</v>
      </c>
      <c r="E72" s="70">
        <f>Phoenix!$E$244</f>
        <v>3.78</v>
      </c>
      <c r="F72" s="70">
        <f>Atlanta!$E$244</f>
        <v>3.68</v>
      </c>
      <c r="G72" s="70">
        <f>LosAngeles!$E$244</f>
        <v>3.41</v>
      </c>
      <c r="H72" s="70">
        <f>LasVegas!$E$244</f>
        <v>3.76</v>
      </c>
      <c r="I72" s="70">
        <f>SanFrancisco!$E$244</f>
        <v>3.85</v>
      </c>
      <c r="J72" s="70">
        <f>Baltimore!$E$244</f>
        <v>3.57</v>
      </c>
      <c r="K72" s="70">
        <f>Albuquerque!$E$244</f>
        <v>4.16</v>
      </c>
      <c r="L72" s="70">
        <f>Seattle!$E$244</f>
        <v>3.35</v>
      </c>
      <c r="M72" s="70">
        <f>Chicago!$E$244</f>
        <v>3.55</v>
      </c>
      <c r="N72" s="70">
        <f>Boulder!$E$244</f>
        <v>4.05</v>
      </c>
      <c r="O72" s="70">
        <f>Minneapolis!$E$244</f>
        <v>3.58</v>
      </c>
      <c r="P72" s="70">
        <f>Helena!$E$244</f>
        <v>3.85</v>
      </c>
      <c r="Q72" s="70">
        <f>Duluth!$E$244</f>
        <v>3.47</v>
      </c>
      <c r="R72" s="70">
        <f>Fairbanks!$E$244</f>
        <v>3.25</v>
      </c>
    </row>
    <row r="73" spans="1:18" s="64" customFormat="1">
      <c r="A73" s="67"/>
      <c r="B73" s="68" t="str">
        <f>Miami!A245</f>
        <v>PSZ-AC_2:7_UNITARY_PACKAGE_FAN</v>
      </c>
      <c r="C73" s="70">
        <f>Miami!$E$245</f>
        <v>4.08</v>
      </c>
      <c r="D73" s="70">
        <f>Houston!$E$245</f>
        <v>4.2699999999999996</v>
      </c>
      <c r="E73" s="70">
        <f>Phoenix!$E$245</f>
        <v>4.6500000000000004</v>
      </c>
      <c r="F73" s="70">
        <f>Atlanta!$E$245</f>
        <v>4.05</v>
      </c>
      <c r="G73" s="70">
        <f>LosAngeles!$E$245</f>
        <v>3.4</v>
      </c>
      <c r="H73" s="70">
        <f>LasVegas!$E$245</f>
        <v>4.29</v>
      </c>
      <c r="I73" s="70">
        <f>SanFrancisco!$E$245</f>
        <v>5.57</v>
      </c>
      <c r="J73" s="70">
        <f>Baltimore!$E$245</f>
        <v>3.9</v>
      </c>
      <c r="K73" s="70">
        <f>Albuquerque!$E$245</f>
        <v>4.55</v>
      </c>
      <c r="L73" s="70">
        <f>Seattle!$E$245</f>
        <v>3.19</v>
      </c>
      <c r="M73" s="70">
        <f>Chicago!$E$245</f>
        <v>3.77</v>
      </c>
      <c r="N73" s="70">
        <f>Boulder!$E$245</f>
        <v>4.24</v>
      </c>
      <c r="O73" s="70">
        <f>Minneapolis!$E$245</f>
        <v>3.73</v>
      </c>
      <c r="P73" s="70">
        <f>Helena!$E$245</f>
        <v>3.93</v>
      </c>
      <c r="Q73" s="70">
        <f>Duluth!$E$245</f>
        <v>3.46</v>
      </c>
      <c r="R73" s="70">
        <f>Fairbanks!$E$245</f>
        <v>2.74</v>
      </c>
    </row>
    <row r="74" spans="1:18" s="64" customFormat="1">
      <c r="A74" s="65" t="s">
        <v>75</v>
      </c>
      <c r="B74" s="66"/>
    </row>
    <row r="75" spans="1:18" s="64" customFormat="1">
      <c r="A75" s="67"/>
      <c r="B75" s="65" t="s">
        <v>76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</row>
    <row r="76" spans="1:18" s="64" customFormat="1">
      <c r="A76" s="67"/>
      <c r="B76" s="68" t="s">
        <v>259</v>
      </c>
      <c r="C76" s="75">
        <f>Miami!$B$291/(Miami!$B$28*10^6/3600)</f>
        <v>8.8872682127951824E-2</v>
      </c>
      <c r="D76" s="75">
        <f>Houston!$B$291/(Houston!$B$28*10^6/3600)</f>
        <v>0.11931047511028267</v>
      </c>
      <c r="E76" s="75">
        <f>Phoenix!$B$291/(Phoenix!$B$28*10^6/3600)</f>
        <v>9.2126416795620267E-2</v>
      </c>
      <c r="F76" s="75">
        <f>Atlanta!$B$291/(Atlanta!$B$28*10^6/3600)</f>
        <v>9.7935538037422776E-2</v>
      </c>
      <c r="G76" s="75">
        <f>LosAngeles!$B$291/(LosAngeles!$B$28*10^6/3600)</f>
        <v>0.12882333433463503</v>
      </c>
      <c r="H76" s="75">
        <f>LasVegas!$B$291/(LasVegas!$B$28*10^6/3600)</f>
        <v>0.10018698694066641</v>
      </c>
      <c r="I76" s="75">
        <f>SanFrancisco!$B$291/(SanFrancisco!$B$28*10^6/3600)</f>
        <v>0.14962565816738613</v>
      </c>
      <c r="J76" s="75">
        <f>Baltimore!$B$291/(Baltimore!$B$28*10^6/3600)</f>
        <v>7.8710746819273134E-2</v>
      </c>
      <c r="K76" s="75">
        <f>Albuquerque!$B$291/(Albuquerque!$B$28*10^6/3600)</f>
        <v>3.7124994880662558E-2</v>
      </c>
      <c r="L76" s="75">
        <f>Seattle!$B$291/(Seattle!$B$28*10^6/3600)</f>
        <v>7.6010639350236886E-2</v>
      </c>
      <c r="M76" s="75">
        <f>Chicago!$B$291/(Chicago!$B$28*10^6/3600)</f>
        <v>8.7956614289434853E-2</v>
      </c>
      <c r="N76" s="75">
        <f>Boulder!$B$291/(Boulder!$B$28*10^6/3600)</f>
        <v>3.7135235382299875E-2</v>
      </c>
      <c r="O76" s="75">
        <f>Minneapolis!$B$291/(Minneapolis!$B$28*10^6/3600)</f>
        <v>6.1432243018174536E-2</v>
      </c>
      <c r="P76" s="75">
        <f>Helena!$B$291/(Helena!$B$28*10^6/3600)</f>
        <v>7.7308483687131377E-2</v>
      </c>
      <c r="Q76" s="75">
        <f>Duluth!$B$291/(Duluth!$B$28*10^6/3600)</f>
        <v>6.0037441891607528E-2</v>
      </c>
      <c r="R76" s="75">
        <f>Fairbanks!$B$291/(Fairbanks!$B$28*10^6/3600)</f>
        <v>9.5433293131460123E-2</v>
      </c>
    </row>
    <row r="77" spans="1:18" s="64" customFormat="1">
      <c r="A77" s="67"/>
      <c r="B77" s="68" t="s">
        <v>260</v>
      </c>
      <c r="C77" s="70">
        <f>Miami!$B$292</f>
        <v>16.32</v>
      </c>
      <c r="D77" s="70">
        <f>Houston!$B$292</f>
        <v>20.75</v>
      </c>
      <c r="E77" s="70">
        <f>Phoenix!$B$292</f>
        <v>15.57</v>
      </c>
      <c r="F77" s="70">
        <f>Atlanta!$B$292</f>
        <v>15.14</v>
      </c>
      <c r="G77" s="70">
        <f>LosAngeles!$B$292</f>
        <v>18.2</v>
      </c>
      <c r="H77" s="70">
        <f>LasVegas!$B$292</f>
        <v>15.41</v>
      </c>
      <c r="I77" s="70">
        <f>SanFrancisco!$B$292</f>
        <v>20</v>
      </c>
      <c r="J77" s="70">
        <f>Baltimore!$B$292</f>
        <v>11.78</v>
      </c>
      <c r="K77" s="70">
        <f>Albuquerque!$B$292</f>
        <v>5.28</v>
      </c>
      <c r="L77" s="70">
        <f>Seattle!$B$292</f>
        <v>9.44</v>
      </c>
      <c r="M77" s="70">
        <f>Chicago!$B$292</f>
        <v>12.29</v>
      </c>
      <c r="N77" s="70">
        <f>Boulder!$B$292</f>
        <v>5.0199999999999996</v>
      </c>
      <c r="O77" s="70">
        <f>Minneapolis!$B$292</f>
        <v>8.43</v>
      </c>
      <c r="P77" s="70">
        <f>Helena!$B$292</f>
        <v>10.050000000000001</v>
      </c>
      <c r="Q77" s="70">
        <f>Duluth!$B$292</f>
        <v>7.61</v>
      </c>
      <c r="R77" s="70">
        <f>Fairbanks!$B$292</f>
        <v>11.61</v>
      </c>
    </row>
    <row r="78" spans="1:18" s="64" customFormat="1">
      <c r="A78" s="67"/>
      <c r="B78" s="65" t="s">
        <v>77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s="64" customFormat="1">
      <c r="A79" s="67"/>
      <c r="B79" s="68" t="s">
        <v>261</v>
      </c>
      <c r="C79" s="75">
        <f>Miami!$C$291/(Miami!$C$28*10^3)</f>
        <v>1.144700256454754E-2</v>
      </c>
      <c r="D79" s="75">
        <f>Houston!$C$291/(Houston!$C$28*10^3)</f>
        <v>8.1154509046401837E-3</v>
      </c>
      <c r="E79" s="75">
        <f>Phoenix!$C$291/(Phoenix!$C$28*10^3)</f>
        <v>8.3731901338875061E-3</v>
      </c>
      <c r="F79" s="75">
        <f>Atlanta!$C$291/(Atlanta!$C$28*10^3)</f>
        <v>1.0050984861238815E-2</v>
      </c>
      <c r="G79" s="75">
        <f>LosAngeles!$C$291/(LosAngeles!$C$28*10^3)</f>
        <v>8.470633594653644E-3</v>
      </c>
      <c r="H79" s="75">
        <f>LasVegas!$C$291/(LasVegas!$C$28*10^3)</f>
        <v>7.8808913791314477E-3</v>
      </c>
      <c r="I79" s="75">
        <f>SanFrancisco!$C$291/(SanFrancisco!$C$28*10^3)</f>
        <v>8.4661123675225051E-3</v>
      </c>
      <c r="J79" s="75">
        <f>Baltimore!$C$291/(Baltimore!$C$28*10^3)</f>
        <v>9.8064162741115894E-3</v>
      </c>
      <c r="K79" s="75">
        <f>Albuquerque!$C$291/(Albuquerque!$C$28*10^3)</f>
        <v>7.0001230280559894E-3</v>
      </c>
      <c r="L79" s="75">
        <f>Seattle!$C$291/(Seattle!$C$28*10^3)</f>
        <v>8.3600995216444769E-3</v>
      </c>
      <c r="M79" s="75">
        <f>Chicago!$C$291/(Chicago!$C$28*10^3)</f>
        <v>8.4418485604820116E-3</v>
      </c>
      <c r="N79" s="75">
        <f>Boulder!$C$291/(Boulder!$C$28*10^3)</f>
        <v>6.98874872004915E-3</v>
      </c>
      <c r="O79" s="75">
        <f>Minneapolis!$C$291/(Minneapolis!$C$28*10^3)</f>
        <v>7.9189391479375509E-3</v>
      </c>
      <c r="P79" s="75">
        <f>Helena!$C$291/(Helena!$C$28*10^3)</f>
        <v>8.2210832616890408E-3</v>
      </c>
      <c r="Q79" s="75">
        <f>Duluth!$C$291/(Duluth!$C$28*10^3)</f>
        <v>7.9041870127067211E-3</v>
      </c>
      <c r="R79" s="75">
        <f>Fairbanks!$C$291/(Fairbanks!$C$28*10^3)</f>
        <v>4.1234580067295613E-3</v>
      </c>
    </row>
    <row r="80" spans="1:18" s="64" customFormat="1">
      <c r="A80" s="67"/>
      <c r="B80" s="68" t="s">
        <v>260</v>
      </c>
      <c r="C80" s="70">
        <f>Miami!$C$292</f>
        <v>0.86</v>
      </c>
      <c r="D80" s="70">
        <f>Houston!$C$292</f>
        <v>1.42</v>
      </c>
      <c r="E80" s="70">
        <f>Phoenix!$C$292</f>
        <v>1.43</v>
      </c>
      <c r="F80" s="70">
        <f>Atlanta!$C$292</f>
        <v>2.2599999999999998</v>
      </c>
      <c r="G80" s="70">
        <f>LosAngeles!$C$292</f>
        <v>1.1499999999999999</v>
      </c>
      <c r="H80" s="70">
        <f>LasVegas!$C$292</f>
        <v>1.44</v>
      </c>
      <c r="I80" s="70">
        <f>SanFrancisco!$C$292</f>
        <v>2.78</v>
      </c>
      <c r="J80" s="70">
        <f>Baltimore!$C$292</f>
        <v>3.39</v>
      </c>
      <c r="K80" s="70">
        <f>Albuquerque!$C$292</f>
        <v>1.82</v>
      </c>
      <c r="L80" s="70">
        <f>Seattle!$C$292</f>
        <v>2.46</v>
      </c>
      <c r="M80" s="70">
        <f>Chicago!$C$292</f>
        <v>3.86</v>
      </c>
      <c r="N80" s="70">
        <f>Boulder!$C$292</f>
        <v>2.48</v>
      </c>
      <c r="O80" s="70">
        <f>Minneapolis!$C$292</f>
        <v>5</v>
      </c>
      <c r="P80" s="70">
        <f>Helena!$C$292</f>
        <v>4.34</v>
      </c>
      <c r="Q80" s="70">
        <f>Duluth!$C$292</f>
        <v>5.97</v>
      </c>
      <c r="R80" s="70">
        <f>Fairbanks!$C$292</f>
        <v>5.05</v>
      </c>
    </row>
    <row r="81" spans="1:18" s="64" customFormat="1">
      <c r="A81" s="67"/>
      <c r="B81" s="65" t="s">
        <v>78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s="64" customFormat="1">
      <c r="A82" s="67"/>
      <c r="B82" s="68" t="s">
        <v>262</v>
      </c>
      <c r="C82" s="70">
        <f>Miami!$E$292</f>
        <v>17.190000000000001</v>
      </c>
      <c r="D82" s="70">
        <f>Houston!$E$292</f>
        <v>22.17</v>
      </c>
      <c r="E82" s="70">
        <f>Phoenix!$E$292</f>
        <v>17</v>
      </c>
      <c r="F82" s="70">
        <f>Atlanta!$E$292</f>
        <v>17.399999999999999</v>
      </c>
      <c r="G82" s="70">
        <f>LosAngeles!$E$292</f>
        <v>19.36</v>
      </c>
      <c r="H82" s="70">
        <f>LasVegas!$E$292</f>
        <v>16.84</v>
      </c>
      <c r="I82" s="70">
        <f>SanFrancisco!$E$292</f>
        <v>22.78</v>
      </c>
      <c r="J82" s="70">
        <f>Baltimore!$E$292</f>
        <v>15.17</v>
      </c>
      <c r="K82" s="70">
        <f>Albuquerque!$E$292</f>
        <v>7.1</v>
      </c>
      <c r="L82" s="70">
        <f>Seattle!$E$292</f>
        <v>11.91</v>
      </c>
      <c r="M82" s="70">
        <f>Chicago!$E$292</f>
        <v>16.149999999999999</v>
      </c>
      <c r="N82" s="70">
        <f>Boulder!$E$292</f>
        <v>7.5</v>
      </c>
      <c r="O82" s="70">
        <f>Minneapolis!$E$292</f>
        <v>13.44</v>
      </c>
      <c r="P82" s="70">
        <f>Helena!$E$292</f>
        <v>14.39</v>
      </c>
      <c r="Q82" s="70">
        <f>Duluth!$E$292</f>
        <v>13.58</v>
      </c>
      <c r="R82" s="70">
        <f>Fairbanks!$E$292</f>
        <v>16.670000000000002</v>
      </c>
    </row>
    <row r="83" spans="1:18" s="64" customFormat="1">
      <c r="A83" s="65" t="s">
        <v>79</v>
      </c>
      <c r="B83" s="66"/>
    </row>
    <row r="84" spans="1:18" s="64" customFormat="1">
      <c r="A84" s="67"/>
      <c r="B84" s="65" t="s">
        <v>80</v>
      </c>
    </row>
    <row r="85" spans="1:18" s="64" customFormat="1">
      <c r="A85" s="67"/>
      <c r="B85" s="68" t="s">
        <v>72</v>
      </c>
      <c r="C85" s="49">
        <f>Miami!$B$13*10^6/3600</f>
        <v>0</v>
      </c>
      <c r="D85" s="49">
        <f>Houston!$B$13*10^6/3600</f>
        <v>0</v>
      </c>
      <c r="E85" s="49">
        <f>Phoenix!$B$13*10^6/3600</f>
        <v>0</v>
      </c>
      <c r="F85" s="49">
        <f>Atlanta!$B$13*10^6/3600</f>
        <v>0</v>
      </c>
      <c r="G85" s="49">
        <f>LosAngeles!$B$13*10^6/3600</f>
        <v>0</v>
      </c>
      <c r="H85" s="49">
        <f>LasVegas!$B$13*10^6/3600</f>
        <v>0</v>
      </c>
      <c r="I85" s="49">
        <f>SanFrancisco!$B$13*10^6/3600</f>
        <v>0</v>
      </c>
      <c r="J85" s="49">
        <f>Baltimore!$B$13*10^6/3600</f>
        <v>0</v>
      </c>
      <c r="K85" s="49">
        <f>Albuquerque!$B$13*10^6/3600</f>
        <v>0</v>
      </c>
      <c r="L85" s="49">
        <f>Seattle!$B$13*10^6/3600</f>
        <v>0</v>
      </c>
      <c r="M85" s="49">
        <f>Chicago!$B$13*10^6/3600</f>
        <v>0</v>
      </c>
      <c r="N85" s="49">
        <f>Boulder!$B$13*10^6/3600</f>
        <v>0</v>
      </c>
      <c r="O85" s="49">
        <f>Minneapolis!$B$13*10^6/3600</f>
        <v>0</v>
      </c>
      <c r="P85" s="49">
        <f>Helena!$B$13*10^6/3600</f>
        <v>0</v>
      </c>
      <c r="Q85" s="49">
        <f>Duluth!$B$13*10^6/3600</f>
        <v>0</v>
      </c>
      <c r="R85" s="49">
        <f>Fairbanks!$B$13*10^6/3600</f>
        <v>0</v>
      </c>
    </row>
    <row r="86" spans="1:18" s="64" customFormat="1">
      <c r="A86" s="67"/>
      <c r="B86" s="68" t="s">
        <v>73</v>
      </c>
      <c r="C86" s="49">
        <f>Miami!$B$14*10^6/3600</f>
        <v>466191.66666666669</v>
      </c>
      <c r="D86" s="49">
        <f>Houston!$B$14*10^6/3600</f>
        <v>399852.77777777775</v>
      </c>
      <c r="E86" s="49">
        <f>Phoenix!$B$14*10^6/3600</f>
        <v>352805.55555555556</v>
      </c>
      <c r="F86" s="49">
        <f>Atlanta!$B$14*10^6/3600</f>
        <v>272911.11111111112</v>
      </c>
      <c r="G86" s="49">
        <f>LosAngeles!$B$14*10^6/3600</f>
        <v>186305.55555555556</v>
      </c>
      <c r="H86" s="49">
        <f>LasVegas!$B$14*10^6/3600</f>
        <v>251666.66666666666</v>
      </c>
      <c r="I86" s="49">
        <f>SanFrancisco!$B$14*10^6/3600</f>
        <v>118611.11111111111</v>
      </c>
      <c r="J86" s="49">
        <f>Baltimore!$B$14*10^6/3600</f>
        <v>235661.11111111112</v>
      </c>
      <c r="K86" s="49">
        <f>Albuquerque!$B$14*10^6/3600</f>
        <v>168536.11111111112</v>
      </c>
      <c r="L86" s="49">
        <f>Seattle!$B$14*10^6/3600</f>
        <v>73716.666666666672</v>
      </c>
      <c r="M86" s="49">
        <f>Chicago!$B$14*10^6/3600</f>
        <v>160944.44444444444</v>
      </c>
      <c r="N86" s="49">
        <f>Boulder!$B$14*10^6/3600</f>
        <v>123905.55555555556</v>
      </c>
      <c r="O86" s="49">
        <f>Minneapolis!$B$14*10^6/3600</f>
        <v>140511.11111111112</v>
      </c>
      <c r="P86" s="49">
        <f>Helena!$B$14*10^6/3600</f>
        <v>89833.333333333328</v>
      </c>
      <c r="Q86" s="49">
        <f>Duluth!$B$14*10^6/3600</f>
        <v>77227.777777777781</v>
      </c>
      <c r="R86" s="49">
        <f>Fairbanks!$B$14*10^6/3600</f>
        <v>46361.111111111109</v>
      </c>
    </row>
    <row r="87" spans="1:18" s="64" customFormat="1">
      <c r="A87" s="67"/>
      <c r="B87" s="68" t="s">
        <v>81</v>
      </c>
      <c r="C87" s="49">
        <f>Miami!$B$15*10^6/3600</f>
        <v>342536.11111111112</v>
      </c>
      <c r="D87" s="49">
        <f>Houston!$B$15*10^6/3600</f>
        <v>342536.11111111112</v>
      </c>
      <c r="E87" s="49">
        <f>Phoenix!$B$15*10^6/3600</f>
        <v>342536.11111111112</v>
      </c>
      <c r="F87" s="49">
        <f>Atlanta!$B$15*10^6/3600</f>
        <v>342536.11111111112</v>
      </c>
      <c r="G87" s="49">
        <f>LosAngeles!$B$15*10^6/3600</f>
        <v>342536.11111111112</v>
      </c>
      <c r="H87" s="49">
        <f>LasVegas!$B$15*10^6/3600</f>
        <v>342536.11111111112</v>
      </c>
      <c r="I87" s="49">
        <f>SanFrancisco!$B$15*10^6/3600</f>
        <v>342536.11111111112</v>
      </c>
      <c r="J87" s="49">
        <f>Baltimore!$B$15*10^6/3600</f>
        <v>342536.11111111112</v>
      </c>
      <c r="K87" s="49">
        <f>Albuquerque!$B$15*10^6/3600</f>
        <v>342536.11111111112</v>
      </c>
      <c r="L87" s="49">
        <f>Seattle!$B$15*10^6/3600</f>
        <v>342536.11111111112</v>
      </c>
      <c r="M87" s="49">
        <f>Chicago!$B$15*10^6/3600</f>
        <v>342536.11111111112</v>
      </c>
      <c r="N87" s="49">
        <f>Boulder!$B$15*10^6/3600</f>
        <v>342536.11111111112</v>
      </c>
      <c r="O87" s="49">
        <f>Minneapolis!$B$15*10^6/3600</f>
        <v>342536.11111111112</v>
      </c>
      <c r="P87" s="49">
        <f>Helena!$B$15*10^6/3600</f>
        <v>342536.11111111112</v>
      </c>
      <c r="Q87" s="49">
        <f>Duluth!$B$15*10^6/3600</f>
        <v>342536.11111111112</v>
      </c>
      <c r="R87" s="49">
        <f>Fairbanks!$B$15*10^6/3600</f>
        <v>342536.11111111112</v>
      </c>
    </row>
    <row r="88" spans="1:18" s="64" customFormat="1">
      <c r="A88" s="67"/>
      <c r="B88" s="68" t="s">
        <v>82</v>
      </c>
      <c r="C88" s="49">
        <f>Miami!$B$16*10^6/3600</f>
        <v>17155.555555555555</v>
      </c>
      <c r="D88" s="49">
        <f>Houston!$B$16*10^6/3600</f>
        <v>17150</v>
      </c>
      <c r="E88" s="49">
        <f>Phoenix!$B$16*10^6/3600</f>
        <v>17147.222222222223</v>
      </c>
      <c r="F88" s="49">
        <f>Atlanta!$B$16*10^6/3600</f>
        <v>17144.444444444445</v>
      </c>
      <c r="G88" s="49">
        <f>LosAngeles!$B$16*10^6/3600</f>
        <v>17130.555555555555</v>
      </c>
      <c r="H88" s="49">
        <f>LasVegas!$B$16*10^6/3600</f>
        <v>17127.777777777777</v>
      </c>
      <c r="I88" s="49">
        <f>SanFrancisco!$B$16*10^6/3600</f>
        <v>17136.111111111109</v>
      </c>
      <c r="J88" s="49">
        <f>Baltimore!$B$16*10^6/3600</f>
        <v>17125</v>
      </c>
      <c r="K88" s="49">
        <f>Albuquerque!$B$16*10^6/3600</f>
        <v>17133.333333333332</v>
      </c>
      <c r="L88" s="49">
        <f>Seattle!$B$16*10^6/3600</f>
        <v>17097.222222222223</v>
      </c>
      <c r="M88" s="49">
        <f>Chicago!$B$16*10^6/3600</f>
        <v>17127.777777777777</v>
      </c>
      <c r="N88" s="49">
        <f>Boulder!$B$16*10^6/3600</f>
        <v>17119.444444444445</v>
      </c>
      <c r="O88" s="49">
        <f>Minneapolis!$B$16*10^6/3600</f>
        <v>17116.666666666668</v>
      </c>
      <c r="P88" s="49">
        <f>Helena!$B$16*10^6/3600</f>
        <v>17113.888888888891</v>
      </c>
      <c r="Q88" s="49">
        <f>Duluth!$B$16*10^6/3600</f>
        <v>17102.777777777777</v>
      </c>
      <c r="R88" s="49">
        <f>Fairbanks!$B$16*10^6/3600</f>
        <v>16997.222222222223</v>
      </c>
    </row>
    <row r="89" spans="1:18" s="64" customFormat="1">
      <c r="A89" s="67"/>
      <c r="B89" s="68" t="s">
        <v>83</v>
      </c>
      <c r="C89" s="49">
        <f>Miami!$B$17*10^6/3600</f>
        <v>348925</v>
      </c>
      <c r="D89" s="49">
        <f>Houston!$B$17*10^6/3600</f>
        <v>348925</v>
      </c>
      <c r="E89" s="49">
        <f>Phoenix!$B$17*10^6/3600</f>
        <v>348925</v>
      </c>
      <c r="F89" s="49">
        <f>Atlanta!$B$17*10^6/3600</f>
        <v>348925</v>
      </c>
      <c r="G89" s="49">
        <f>LosAngeles!$B$17*10^6/3600</f>
        <v>348925</v>
      </c>
      <c r="H89" s="49">
        <f>LasVegas!$B$17*10^6/3600</f>
        <v>348925</v>
      </c>
      <c r="I89" s="49">
        <f>SanFrancisco!$B$17*10^6/3600</f>
        <v>348925</v>
      </c>
      <c r="J89" s="49">
        <f>Baltimore!$B$17*10^6/3600</f>
        <v>348925</v>
      </c>
      <c r="K89" s="49">
        <f>Albuquerque!$B$17*10^6/3600</f>
        <v>348925</v>
      </c>
      <c r="L89" s="49">
        <f>Seattle!$B$17*10^6/3600</f>
        <v>348925</v>
      </c>
      <c r="M89" s="49">
        <f>Chicago!$B$17*10^6/3600</f>
        <v>348925</v>
      </c>
      <c r="N89" s="49">
        <f>Boulder!$B$17*10^6/3600</f>
        <v>348925</v>
      </c>
      <c r="O89" s="49">
        <f>Minneapolis!$B$17*10^6/3600</f>
        <v>348925</v>
      </c>
      <c r="P89" s="49">
        <f>Helena!$B$17*10^6/3600</f>
        <v>348925</v>
      </c>
      <c r="Q89" s="49">
        <f>Duluth!$B$17*10^6/3600</f>
        <v>348925</v>
      </c>
      <c r="R89" s="49">
        <f>Fairbanks!$B$17*10^6/3600</f>
        <v>348925</v>
      </c>
    </row>
    <row r="90" spans="1:18" s="64" customFormat="1">
      <c r="A90" s="67"/>
      <c r="B90" s="68" t="s">
        <v>84</v>
      </c>
      <c r="C90" s="49">
        <f>Miami!$B$18*10^6/3600</f>
        <v>0</v>
      </c>
      <c r="D90" s="49">
        <f>Houston!$B$18*10^6/3600</f>
        <v>0</v>
      </c>
      <c r="E90" s="49">
        <f>Phoenix!$B$18*10^6/3600</f>
        <v>0</v>
      </c>
      <c r="F90" s="49">
        <f>Atlanta!$B$18*10^6/3600</f>
        <v>0</v>
      </c>
      <c r="G90" s="49">
        <f>LosAngeles!$B$18*10^6/3600</f>
        <v>0</v>
      </c>
      <c r="H90" s="49">
        <f>LasVegas!$B$18*10^6/3600</f>
        <v>0</v>
      </c>
      <c r="I90" s="49">
        <f>SanFrancisco!$B$18*10^6/3600</f>
        <v>0</v>
      </c>
      <c r="J90" s="49">
        <f>Baltimore!$B$18*10^6/3600</f>
        <v>0</v>
      </c>
      <c r="K90" s="49">
        <f>Albuquerque!$B$18*10^6/3600</f>
        <v>0</v>
      </c>
      <c r="L90" s="49">
        <f>Seattle!$B$18*10^6/3600</f>
        <v>0</v>
      </c>
      <c r="M90" s="49">
        <f>Chicago!$B$18*10^6/3600</f>
        <v>0</v>
      </c>
      <c r="N90" s="49">
        <f>Boulder!$B$18*10^6/3600</f>
        <v>0</v>
      </c>
      <c r="O90" s="49">
        <f>Minneapolis!$B$18*10^6/3600</f>
        <v>0</v>
      </c>
      <c r="P90" s="49">
        <f>Helena!$B$18*10^6/3600</f>
        <v>0</v>
      </c>
      <c r="Q90" s="49">
        <f>Duluth!$B$18*10^6/3600</f>
        <v>0</v>
      </c>
      <c r="R90" s="49">
        <f>Fairbanks!$B$18*10^6/3600</f>
        <v>0</v>
      </c>
    </row>
    <row r="91" spans="1:18" s="64" customFormat="1">
      <c r="A91" s="67"/>
      <c r="B91" s="68" t="s">
        <v>85</v>
      </c>
      <c r="C91" s="49">
        <f>Miami!$B$19*10^6/3600</f>
        <v>64550</v>
      </c>
      <c r="D91" s="49">
        <f>Houston!$B$19*10^6/3600</f>
        <v>64250</v>
      </c>
      <c r="E91" s="49">
        <f>Phoenix!$B$19*10^6/3600</f>
        <v>77772.222222222219</v>
      </c>
      <c r="F91" s="49">
        <f>Atlanta!$B$19*10^6/3600</f>
        <v>58283.333333333336</v>
      </c>
      <c r="G91" s="49">
        <f>LosAngeles!$B$19*10^6/3600</f>
        <v>53786.111111111109</v>
      </c>
      <c r="H91" s="49">
        <f>LasVegas!$B$19*10^6/3600</f>
        <v>74205.555555555562</v>
      </c>
      <c r="I91" s="49">
        <f>SanFrancisco!$B$19*10^6/3600</f>
        <v>68850</v>
      </c>
      <c r="J91" s="49">
        <f>Baltimore!$B$19*10^6/3600</f>
        <v>62100</v>
      </c>
      <c r="K91" s="49">
        <f>Albuquerque!$B$19*10^6/3600</f>
        <v>77555.555555555562</v>
      </c>
      <c r="L91" s="49">
        <f>Seattle!$B$19*10^6/3600</f>
        <v>49330.555555555555</v>
      </c>
      <c r="M91" s="49">
        <f>Chicago!$B$19*10^6/3600</f>
        <v>68138.888888888891</v>
      </c>
      <c r="N91" s="49">
        <f>Boulder!$B$19*10^6/3600</f>
        <v>73855.555555555562</v>
      </c>
      <c r="O91" s="49">
        <f>Minneapolis!$B$19*10^6/3600</f>
        <v>71794.444444444438</v>
      </c>
      <c r="P91" s="49">
        <f>Helena!$B$19*10^6/3600</f>
        <v>72402.777777777766</v>
      </c>
      <c r="Q91" s="49">
        <f>Duluth!$B$19*10^6/3600</f>
        <v>62927.777777777781</v>
      </c>
      <c r="R91" s="49">
        <f>Fairbanks!$B$19*10^6/3600</f>
        <v>57608.333333333336</v>
      </c>
    </row>
    <row r="92" spans="1:18" s="64" customFormat="1">
      <c r="A92" s="67"/>
      <c r="B92" s="68" t="s">
        <v>86</v>
      </c>
      <c r="C92" s="49">
        <f>Miami!$B$20*10^6/3600</f>
        <v>22.222222222222221</v>
      </c>
      <c r="D92" s="49">
        <f>Houston!$B$20*10^6/3600</f>
        <v>208.33333333333334</v>
      </c>
      <c r="E92" s="49">
        <f>Phoenix!$B$20*10^6/3600</f>
        <v>200</v>
      </c>
      <c r="F92" s="49">
        <f>Atlanta!$B$20*10^6/3600</f>
        <v>302.77777777777777</v>
      </c>
      <c r="G92" s="49">
        <f>LosAngeles!$B$20*10^6/3600</f>
        <v>125</v>
      </c>
      <c r="H92" s="49">
        <f>LasVegas!$B$20*10^6/3600</f>
        <v>219.44444444444446</v>
      </c>
      <c r="I92" s="49">
        <f>SanFrancisco!$B$20*10^6/3600</f>
        <v>469.44444444444446</v>
      </c>
      <c r="J92" s="49">
        <f>Baltimore!$B$20*10^6/3600</f>
        <v>527.77777777777783</v>
      </c>
      <c r="K92" s="49">
        <f>Albuquerque!$B$20*10^6/3600</f>
        <v>352.77777777777777</v>
      </c>
      <c r="L92" s="49">
        <f>Seattle!$B$20*10^6/3600</f>
        <v>422.22222222222223</v>
      </c>
      <c r="M92" s="49">
        <f>Chicago!$B$20*10^6/3600</f>
        <v>775</v>
      </c>
      <c r="N92" s="49">
        <f>Boulder!$B$20*10^6/3600</f>
        <v>547.22222222222217</v>
      </c>
      <c r="O92" s="49">
        <f>Minneapolis!$B$20*10^6/3600</f>
        <v>1144.4444444444443</v>
      </c>
      <c r="P92" s="49">
        <f>Helena!$B$20*10^6/3600</f>
        <v>927.77777777777783</v>
      </c>
      <c r="Q92" s="49">
        <f>Duluth!$B$20*10^6/3600</f>
        <v>1472.2222222222222</v>
      </c>
      <c r="R92" s="49">
        <f>Fairbanks!$B$20*10^6/3600</f>
        <v>3019.4444444444443</v>
      </c>
    </row>
    <row r="93" spans="1:18" s="64" customFormat="1">
      <c r="A93" s="67"/>
      <c r="B93" s="68" t="s">
        <v>87</v>
      </c>
      <c r="C93" s="49">
        <f>Miami!$B$21*10^6/3600</f>
        <v>0</v>
      </c>
      <c r="D93" s="49">
        <f>Houston!$B$21*10^6/3600</f>
        <v>0</v>
      </c>
      <c r="E93" s="49">
        <f>Phoenix!$B$21*10^6/3600</f>
        <v>0</v>
      </c>
      <c r="F93" s="49">
        <f>Atlanta!$B$21*10^6/3600</f>
        <v>0</v>
      </c>
      <c r="G93" s="49">
        <f>LosAngeles!$B$21*10^6/3600</f>
        <v>0</v>
      </c>
      <c r="H93" s="49">
        <f>LasVegas!$B$21*10^6/3600</f>
        <v>0</v>
      </c>
      <c r="I93" s="49">
        <f>SanFrancisco!$B$21*10^6/3600</f>
        <v>0</v>
      </c>
      <c r="J93" s="49">
        <f>Baltimore!$B$21*10^6/3600</f>
        <v>0</v>
      </c>
      <c r="K93" s="49">
        <f>Albuquerque!$B$21*10^6/3600</f>
        <v>0</v>
      </c>
      <c r="L93" s="49">
        <f>Seattle!$B$21*10^6/3600</f>
        <v>0</v>
      </c>
      <c r="M93" s="49">
        <f>Chicago!$B$21*10^6/3600</f>
        <v>0</v>
      </c>
      <c r="N93" s="49">
        <f>Boulder!$B$21*10^6/3600</f>
        <v>0</v>
      </c>
      <c r="O93" s="49">
        <f>Minneapolis!$B$21*10^6/3600</f>
        <v>0</v>
      </c>
      <c r="P93" s="49">
        <f>Helena!$B$21*10^6/3600</f>
        <v>0</v>
      </c>
      <c r="Q93" s="49">
        <f>Duluth!$B$21*10^6/3600</f>
        <v>0</v>
      </c>
      <c r="R93" s="49">
        <f>Fairbanks!$B$21*10^6/3600</f>
        <v>0</v>
      </c>
    </row>
    <row r="94" spans="1:18" s="64" customFormat="1">
      <c r="A94" s="67"/>
      <c r="B94" s="68" t="s">
        <v>88</v>
      </c>
      <c r="C94" s="49">
        <f>Miami!$B$22*10^6/3600</f>
        <v>0</v>
      </c>
      <c r="D94" s="49">
        <f>Houston!$B$22*10^6/3600</f>
        <v>0</v>
      </c>
      <c r="E94" s="49">
        <f>Phoenix!$B$22*10^6/3600</f>
        <v>0</v>
      </c>
      <c r="F94" s="49">
        <f>Atlanta!$B$22*10^6/3600</f>
        <v>0</v>
      </c>
      <c r="G94" s="49">
        <f>LosAngeles!$B$22*10^6/3600</f>
        <v>0</v>
      </c>
      <c r="H94" s="49">
        <f>LasVegas!$B$22*10^6/3600</f>
        <v>0</v>
      </c>
      <c r="I94" s="49">
        <f>SanFrancisco!$B$22*10^6/3600</f>
        <v>0</v>
      </c>
      <c r="J94" s="49">
        <f>Baltimore!$B$22*10^6/3600</f>
        <v>0</v>
      </c>
      <c r="K94" s="49">
        <f>Albuquerque!$B$22*10^6/3600</f>
        <v>0</v>
      </c>
      <c r="L94" s="49">
        <f>Seattle!$B$22*10^6/3600</f>
        <v>0</v>
      </c>
      <c r="M94" s="49">
        <f>Chicago!$B$22*10^6/3600</f>
        <v>0</v>
      </c>
      <c r="N94" s="49">
        <f>Boulder!$B$22*10^6/3600</f>
        <v>0</v>
      </c>
      <c r="O94" s="49">
        <f>Minneapolis!$B$22*10^6/3600</f>
        <v>0</v>
      </c>
      <c r="P94" s="49">
        <f>Helena!$B$22*10^6/3600</f>
        <v>0</v>
      </c>
      <c r="Q94" s="49">
        <f>Duluth!$B$22*10^6/3600</f>
        <v>0</v>
      </c>
      <c r="R94" s="49">
        <f>Fairbanks!$B$22*10^6/3600</f>
        <v>0</v>
      </c>
    </row>
    <row r="95" spans="1:18" s="64" customFormat="1">
      <c r="A95" s="67"/>
      <c r="B95" s="68" t="s">
        <v>67</v>
      </c>
      <c r="C95" s="49">
        <f>Miami!$B$23*10^6/3600</f>
        <v>0</v>
      </c>
      <c r="D95" s="49">
        <f>Houston!$B$23*10^6/3600</f>
        <v>0</v>
      </c>
      <c r="E95" s="49">
        <f>Phoenix!$B$23*10^6/3600</f>
        <v>0</v>
      </c>
      <c r="F95" s="49">
        <f>Atlanta!$B$23*10^6/3600</f>
        <v>0</v>
      </c>
      <c r="G95" s="49">
        <f>LosAngeles!$B$23*10^6/3600</f>
        <v>0</v>
      </c>
      <c r="H95" s="49">
        <f>LasVegas!$B$23*10^6/3600</f>
        <v>0</v>
      </c>
      <c r="I95" s="49">
        <f>SanFrancisco!$B$23*10^6/3600</f>
        <v>0</v>
      </c>
      <c r="J95" s="49">
        <f>Baltimore!$B$23*10^6/3600</f>
        <v>0</v>
      </c>
      <c r="K95" s="49">
        <f>Albuquerque!$B$23*10^6/3600</f>
        <v>0</v>
      </c>
      <c r="L95" s="49">
        <f>Seattle!$B$23*10^6/3600</f>
        <v>0</v>
      </c>
      <c r="M95" s="49">
        <f>Chicago!$B$23*10^6/3600</f>
        <v>0</v>
      </c>
      <c r="N95" s="49">
        <f>Boulder!$B$23*10^6/3600</f>
        <v>0</v>
      </c>
      <c r="O95" s="49">
        <f>Minneapolis!$B$23*10^6/3600</f>
        <v>0</v>
      </c>
      <c r="P95" s="49">
        <f>Helena!$B$23*10^6/3600</f>
        <v>0</v>
      </c>
      <c r="Q95" s="49">
        <f>Duluth!$B$23*10^6/3600</f>
        <v>0</v>
      </c>
      <c r="R95" s="49">
        <f>Fairbanks!$B$23*10^6/3600</f>
        <v>0</v>
      </c>
    </row>
    <row r="96" spans="1:18" s="64" customFormat="1">
      <c r="A96" s="67"/>
      <c r="B96" s="68" t="s">
        <v>89</v>
      </c>
      <c r="C96" s="49">
        <f>Miami!$B$24*10^6/3600</f>
        <v>0</v>
      </c>
      <c r="D96" s="49">
        <f>Houston!$B$24*10^6/3600</f>
        <v>0</v>
      </c>
      <c r="E96" s="49">
        <f>Phoenix!$B$24*10^6/3600</f>
        <v>0</v>
      </c>
      <c r="F96" s="49">
        <f>Atlanta!$B$24*10^6/3600</f>
        <v>0</v>
      </c>
      <c r="G96" s="49">
        <f>LosAngeles!$B$24*10^6/3600</f>
        <v>0</v>
      </c>
      <c r="H96" s="49">
        <f>LasVegas!$B$24*10^6/3600</f>
        <v>0</v>
      </c>
      <c r="I96" s="49">
        <f>SanFrancisco!$B$24*10^6/3600</f>
        <v>0</v>
      </c>
      <c r="J96" s="49">
        <f>Baltimore!$B$24*10^6/3600</f>
        <v>0</v>
      </c>
      <c r="K96" s="49">
        <f>Albuquerque!$B$24*10^6/3600</f>
        <v>0</v>
      </c>
      <c r="L96" s="49">
        <f>Seattle!$B$24*10^6/3600</f>
        <v>0</v>
      </c>
      <c r="M96" s="49">
        <f>Chicago!$B$24*10^6/3600</f>
        <v>0</v>
      </c>
      <c r="N96" s="49">
        <f>Boulder!$B$24*10^6/3600</f>
        <v>0</v>
      </c>
      <c r="O96" s="49">
        <f>Minneapolis!$B$24*10^6/3600</f>
        <v>0</v>
      </c>
      <c r="P96" s="49">
        <f>Helena!$B$24*10^6/3600</f>
        <v>0</v>
      </c>
      <c r="Q96" s="49">
        <f>Duluth!$B$24*10^6/3600</f>
        <v>0</v>
      </c>
      <c r="R96" s="49">
        <f>Fairbanks!$B$24*10^6/3600</f>
        <v>0</v>
      </c>
    </row>
    <row r="97" spans="1:18" s="64" customFormat="1">
      <c r="A97" s="67"/>
      <c r="B97" s="68" t="s">
        <v>90</v>
      </c>
      <c r="C97" s="49">
        <f>Miami!$B$25*10^6/3600</f>
        <v>22552.777777777777</v>
      </c>
      <c r="D97" s="49">
        <f>Houston!$B$25*10^6/3600</f>
        <v>22236.111111111109</v>
      </c>
      <c r="E97" s="49">
        <f>Phoenix!$B$25*10^6/3600</f>
        <v>22030.555555555555</v>
      </c>
      <c r="F97" s="49">
        <f>Atlanta!$B$25*10^6/3600</f>
        <v>21938.888888888891</v>
      </c>
      <c r="G97" s="49">
        <f>LosAngeles!$B$25*10^6/3600</f>
        <v>22147.222222222223</v>
      </c>
      <c r="H97" s="49">
        <f>LasVegas!$B$25*10^6/3600</f>
        <v>21822.222222222223</v>
      </c>
      <c r="I97" s="49">
        <f>SanFrancisco!$B$25*10^6/3600</f>
        <v>21741.666666666668</v>
      </c>
      <c r="J97" s="49">
        <f>Baltimore!$B$25*10^6/3600</f>
        <v>21672.222222222223</v>
      </c>
      <c r="K97" s="49">
        <f>Albuquerque!$B$25*10^6/3600</f>
        <v>21652.777777777777</v>
      </c>
      <c r="L97" s="49">
        <f>Seattle!$B$25*10^6/3600</f>
        <v>21613.888888888891</v>
      </c>
      <c r="M97" s="49">
        <f>Chicago!$B$25*10^6/3600</f>
        <v>21466.666666666668</v>
      </c>
      <c r="N97" s="49">
        <f>Boulder!$B$25*10^6/3600</f>
        <v>21447.222222222223</v>
      </c>
      <c r="O97" s="49">
        <f>Minneapolis!$B$25*10^6/3600</f>
        <v>21297.222222222223</v>
      </c>
      <c r="P97" s="49">
        <f>Helena!$B$25*10^6/3600</f>
        <v>21216.666666666668</v>
      </c>
      <c r="Q97" s="49">
        <f>Duluth!$B$25*10^6/3600</f>
        <v>21027.777777777777</v>
      </c>
      <c r="R97" s="49">
        <f>Fairbanks!$B$25*10^6/3600</f>
        <v>20611.111111111109</v>
      </c>
    </row>
    <row r="98" spans="1:18" s="64" customFormat="1">
      <c r="A98" s="67"/>
      <c r="B98" s="68" t="s">
        <v>91</v>
      </c>
      <c r="C98" s="49">
        <f>Miami!$B$26*10^6/3600</f>
        <v>0</v>
      </c>
      <c r="D98" s="49">
        <f>Houston!$B$26*10^6/3600</f>
        <v>0</v>
      </c>
      <c r="E98" s="49">
        <f>Phoenix!$B$26*10^6/3600</f>
        <v>0</v>
      </c>
      <c r="F98" s="49">
        <f>Atlanta!$B$26*10^6/3600</f>
        <v>0</v>
      </c>
      <c r="G98" s="49">
        <f>LosAngeles!$B$26*10^6/3600</f>
        <v>0</v>
      </c>
      <c r="H98" s="49">
        <f>LasVegas!$B$26*10^6/3600</f>
        <v>0</v>
      </c>
      <c r="I98" s="49">
        <f>SanFrancisco!$B$26*10^6/3600</f>
        <v>0</v>
      </c>
      <c r="J98" s="49">
        <f>Baltimore!$B$26*10^6/3600</f>
        <v>0</v>
      </c>
      <c r="K98" s="49">
        <f>Albuquerque!$B$26*10^6/3600</f>
        <v>0</v>
      </c>
      <c r="L98" s="49">
        <f>Seattle!$B$26*10^6/3600</f>
        <v>0</v>
      </c>
      <c r="M98" s="49">
        <f>Chicago!$B$26*10^6/3600</f>
        <v>0</v>
      </c>
      <c r="N98" s="49">
        <f>Boulder!$B$26*10^6/3600</f>
        <v>0</v>
      </c>
      <c r="O98" s="49">
        <f>Minneapolis!$B$26*10^6/3600</f>
        <v>0</v>
      </c>
      <c r="P98" s="49">
        <f>Helena!$B$26*10^6/3600</f>
        <v>0</v>
      </c>
      <c r="Q98" s="49">
        <f>Duluth!$B$26*10^6/3600</f>
        <v>0</v>
      </c>
      <c r="R98" s="49">
        <f>Fairbanks!$B$26*10^6/3600</f>
        <v>0</v>
      </c>
    </row>
    <row r="99" spans="1:18" s="64" customFormat="1">
      <c r="A99" s="67"/>
      <c r="B99" s="68" t="s">
        <v>92</v>
      </c>
      <c r="C99" s="49">
        <f>Miami!$B$28*10^6/3600</f>
        <v>1261933.3333333333</v>
      </c>
      <c r="D99" s="49">
        <f>Houston!$B$28*10^6/3600</f>
        <v>1195161.111111111</v>
      </c>
      <c r="E99" s="49">
        <f>Phoenix!$B$28*10^6/3600</f>
        <v>1161413.888888889</v>
      </c>
      <c r="F99" s="49">
        <f>Atlanta!$B$28*10^6/3600</f>
        <v>1062038.888888889</v>
      </c>
      <c r="G99" s="49">
        <f>LosAngeles!$B$28*10^6/3600</f>
        <v>970958.33333333337</v>
      </c>
      <c r="H99" s="49">
        <f>LasVegas!$B$28*10^6/3600</f>
        <v>1056502.7777777778</v>
      </c>
      <c r="I99" s="49">
        <f>SanFrancisco!$B$28*10^6/3600</f>
        <v>918269.4444444445</v>
      </c>
      <c r="J99" s="49">
        <f>Baltimore!$B$28*10^6/3600</f>
        <v>1028547.2222222222</v>
      </c>
      <c r="K99" s="49">
        <f>Albuquerque!$B$28*10^6/3600</f>
        <v>976688.88888888888</v>
      </c>
      <c r="L99" s="49">
        <f>Seattle!$B$28*10^6/3600</f>
        <v>853644.4444444445</v>
      </c>
      <c r="M99" s="49">
        <f>Chicago!$B$28*10^6/3600</f>
        <v>959916.66666666663</v>
      </c>
      <c r="N99" s="49">
        <f>Boulder!$B$28*10^6/3600</f>
        <v>928336.11111111112</v>
      </c>
      <c r="O99" s="49">
        <f>Minneapolis!$B$28*10^6/3600</f>
        <v>943322.22222222225</v>
      </c>
      <c r="P99" s="49">
        <f>Helena!$B$28*10^6/3600</f>
        <v>892955.5555555555</v>
      </c>
      <c r="Q99" s="49">
        <f>Duluth!$B$28*10^6/3600</f>
        <v>871216.66666666663</v>
      </c>
      <c r="R99" s="49">
        <f>Fairbanks!$B$28*10^6/3600</f>
        <v>836058.33333333337</v>
      </c>
    </row>
    <row r="100" spans="1:18" s="64" customFormat="1">
      <c r="A100" s="67"/>
      <c r="B100" s="65" t="s">
        <v>263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spans="1:18" s="64" customFormat="1">
      <c r="A101" s="67"/>
      <c r="B101" s="68" t="s">
        <v>72</v>
      </c>
      <c r="C101" s="49">
        <f>Miami!$C$13*10^3</f>
        <v>87300</v>
      </c>
      <c r="D101" s="49">
        <f>Houston!$C$13*10^3</f>
        <v>746920</v>
      </c>
      <c r="E101" s="49">
        <f>Phoenix!$C$13*10^3</f>
        <v>730520</v>
      </c>
      <c r="F101" s="49">
        <f>Atlanta!$C$13*10^3</f>
        <v>1069960</v>
      </c>
      <c r="G101" s="49">
        <f>LosAngeles!$C$13*10^3</f>
        <v>466100</v>
      </c>
      <c r="H101" s="49">
        <f>LasVegas!$C$13*10^3</f>
        <v>794360</v>
      </c>
      <c r="I101" s="49">
        <f>SanFrancisco!$C$13*10^3</f>
        <v>1770290</v>
      </c>
      <c r="J101" s="49">
        <f>Baltimore!$C$13*10^3</f>
        <v>1882780</v>
      </c>
      <c r="K101" s="49">
        <f>Albuquerque!$C$13*10^3</f>
        <v>1300740</v>
      </c>
      <c r="L101" s="49">
        <f>Seattle!$C$13*10^3</f>
        <v>1529340</v>
      </c>
      <c r="M101" s="49">
        <f>Chicago!$C$13*10^3</f>
        <v>2640840</v>
      </c>
      <c r="N101" s="49">
        <f>Boulder!$C$13*10^3</f>
        <v>1938450</v>
      </c>
      <c r="O101" s="49">
        <f>Minneapolis!$C$13*10^3</f>
        <v>3825610</v>
      </c>
      <c r="P101" s="49">
        <f>Helena!$C$13*10^3</f>
        <v>3111320</v>
      </c>
      <c r="Q101" s="49">
        <f>Duluth!$C$13*10^3</f>
        <v>4654460</v>
      </c>
      <c r="R101" s="49">
        <f>Fairbanks!$C$13*10^3</f>
        <v>7865890</v>
      </c>
    </row>
    <row r="102" spans="1:18" s="64" customFormat="1">
      <c r="A102" s="67"/>
      <c r="B102" s="68" t="s">
        <v>73</v>
      </c>
      <c r="C102" s="49">
        <f>Miami!$C$14*10^3</f>
        <v>0</v>
      </c>
      <c r="D102" s="49">
        <f>Houston!$C$14*10^3</f>
        <v>0</v>
      </c>
      <c r="E102" s="49">
        <f>Phoenix!$C$14*10^3</f>
        <v>0</v>
      </c>
      <c r="F102" s="49">
        <f>Atlanta!$C$14*10^3</f>
        <v>0</v>
      </c>
      <c r="G102" s="49">
        <f>LosAngeles!$C$14*10^3</f>
        <v>0</v>
      </c>
      <c r="H102" s="49">
        <f>LasVegas!$C$14*10^3</f>
        <v>0</v>
      </c>
      <c r="I102" s="49">
        <f>SanFrancisco!$C$14*10^3</f>
        <v>0</v>
      </c>
      <c r="J102" s="49">
        <f>Baltimore!$C$14*10^3</f>
        <v>0</v>
      </c>
      <c r="K102" s="49">
        <f>Albuquerque!$C$14*10^3</f>
        <v>0</v>
      </c>
      <c r="L102" s="49">
        <f>Seattle!$C$14*10^3</f>
        <v>0</v>
      </c>
      <c r="M102" s="49">
        <f>Chicago!$C$14*10^3</f>
        <v>0</v>
      </c>
      <c r="N102" s="49">
        <f>Boulder!$C$14*10^3</f>
        <v>0</v>
      </c>
      <c r="O102" s="49">
        <f>Minneapolis!$C$14*10^3</f>
        <v>0</v>
      </c>
      <c r="P102" s="49">
        <f>Helena!$C$14*10^3</f>
        <v>0</v>
      </c>
      <c r="Q102" s="49">
        <f>Duluth!$C$14*10^3</f>
        <v>0</v>
      </c>
      <c r="R102" s="49">
        <f>Fairbanks!$C$14*10^3</f>
        <v>0</v>
      </c>
    </row>
    <row r="103" spans="1:18" s="64" customFormat="1">
      <c r="A103" s="67"/>
      <c r="B103" s="68" t="s">
        <v>81</v>
      </c>
      <c r="C103" s="49">
        <f>Miami!$C$15*10^3</f>
        <v>0</v>
      </c>
      <c r="D103" s="49">
        <f>Houston!$C$15*10^3</f>
        <v>0</v>
      </c>
      <c r="E103" s="49">
        <f>Phoenix!$C$15*10^3</f>
        <v>0</v>
      </c>
      <c r="F103" s="49">
        <f>Atlanta!$C$15*10^3</f>
        <v>0</v>
      </c>
      <c r="G103" s="49">
        <f>LosAngeles!$C$15*10^3</f>
        <v>0</v>
      </c>
      <c r="H103" s="49">
        <f>LasVegas!$C$15*10^3</f>
        <v>0</v>
      </c>
      <c r="I103" s="49">
        <f>SanFrancisco!$C$15*10^3</f>
        <v>0</v>
      </c>
      <c r="J103" s="49">
        <f>Baltimore!$C$15*10^3</f>
        <v>0</v>
      </c>
      <c r="K103" s="49">
        <f>Albuquerque!$C$15*10^3</f>
        <v>0</v>
      </c>
      <c r="L103" s="49">
        <f>Seattle!$C$15*10^3</f>
        <v>0</v>
      </c>
      <c r="M103" s="49">
        <f>Chicago!$C$15*10^3</f>
        <v>0</v>
      </c>
      <c r="N103" s="49">
        <f>Boulder!$C$15*10^3</f>
        <v>0</v>
      </c>
      <c r="O103" s="49">
        <f>Minneapolis!$C$15*10^3</f>
        <v>0</v>
      </c>
      <c r="P103" s="49">
        <f>Helena!$C$15*10^3</f>
        <v>0</v>
      </c>
      <c r="Q103" s="49">
        <f>Duluth!$C$15*10^3</f>
        <v>0</v>
      </c>
      <c r="R103" s="49">
        <f>Fairbanks!$C$15*10^3</f>
        <v>0</v>
      </c>
    </row>
    <row r="104" spans="1:18" s="64" customFormat="1">
      <c r="A104" s="67"/>
      <c r="B104" s="68" t="s">
        <v>82</v>
      </c>
      <c r="C104" s="49">
        <f>Miami!$C$16*10^3</f>
        <v>0</v>
      </c>
      <c r="D104" s="49">
        <f>Houston!$C$16*10^3</f>
        <v>0</v>
      </c>
      <c r="E104" s="49">
        <f>Phoenix!$C$16*10^3</f>
        <v>0</v>
      </c>
      <c r="F104" s="49">
        <f>Atlanta!$C$16*10^3</f>
        <v>0</v>
      </c>
      <c r="G104" s="49">
        <f>LosAngeles!$C$16*10^3</f>
        <v>0</v>
      </c>
      <c r="H104" s="49">
        <f>LasVegas!$C$16*10^3</f>
        <v>0</v>
      </c>
      <c r="I104" s="49">
        <f>SanFrancisco!$C$16*10^3</f>
        <v>0</v>
      </c>
      <c r="J104" s="49">
        <f>Baltimore!$C$16*10^3</f>
        <v>0</v>
      </c>
      <c r="K104" s="49">
        <f>Albuquerque!$C$16*10^3</f>
        <v>0</v>
      </c>
      <c r="L104" s="49">
        <f>Seattle!$C$16*10^3</f>
        <v>0</v>
      </c>
      <c r="M104" s="49">
        <f>Chicago!$C$16*10^3</f>
        <v>0</v>
      </c>
      <c r="N104" s="49">
        <f>Boulder!$C$16*10^3</f>
        <v>0</v>
      </c>
      <c r="O104" s="49">
        <f>Minneapolis!$C$16*10^3</f>
        <v>0</v>
      </c>
      <c r="P104" s="49">
        <f>Helena!$C$16*10^3</f>
        <v>0</v>
      </c>
      <c r="Q104" s="49">
        <f>Duluth!$C$16*10^3</f>
        <v>0</v>
      </c>
      <c r="R104" s="49">
        <f>Fairbanks!$C$16*10^3</f>
        <v>0</v>
      </c>
    </row>
    <row r="105" spans="1:18" s="64" customFormat="1">
      <c r="A105" s="67"/>
      <c r="B105" s="68" t="s">
        <v>83</v>
      </c>
      <c r="C105" s="49">
        <f>Miami!$C$17*10^3</f>
        <v>361030</v>
      </c>
      <c r="D105" s="49">
        <f>Houston!$C$17*10^3</f>
        <v>361030</v>
      </c>
      <c r="E105" s="49">
        <f>Phoenix!$C$17*10^3</f>
        <v>361030</v>
      </c>
      <c r="F105" s="49">
        <f>Atlanta!$C$17*10^3</f>
        <v>361030</v>
      </c>
      <c r="G105" s="49">
        <f>LosAngeles!$C$17*10^3</f>
        <v>361030</v>
      </c>
      <c r="H105" s="49">
        <f>LasVegas!$C$17*10^3</f>
        <v>361030</v>
      </c>
      <c r="I105" s="49">
        <f>SanFrancisco!$C$17*10^3</f>
        <v>361030</v>
      </c>
      <c r="J105" s="49">
        <f>Baltimore!$C$17*10^3</f>
        <v>361030</v>
      </c>
      <c r="K105" s="49">
        <f>Albuquerque!$C$17*10^3</f>
        <v>361030</v>
      </c>
      <c r="L105" s="49">
        <f>Seattle!$C$17*10^3</f>
        <v>361030</v>
      </c>
      <c r="M105" s="49">
        <f>Chicago!$C$17*10^3</f>
        <v>361030</v>
      </c>
      <c r="N105" s="49">
        <f>Boulder!$C$17*10^3</f>
        <v>361030</v>
      </c>
      <c r="O105" s="49">
        <f>Minneapolis!$C$17*10^3</f>
        <v>361030</v>
      </c>
      <c r="P105" s="49">
        <f>Helena!$C$17*10^3</f>
        <v>361030</v>
      </c>
      <c r="Q105" s="49">
        <f>Duluth!$C$17*10^3</f>
        <v>361030</v>
      </c>
      <c r="R105" s="49">
        <f>Fairbanks!$C$17*10^3</f>
        <v>361030</v>
      </c>
    </row>
    <row r="106" spans="1:18" s="64" customFormat="1">
      <c r="A106" s="67"/>
      <c r="B106" s="68" t="s">
        <v>84</v>
      </c>
      <c r="C106" s="49">
        <f>Miami!$C$18*10^3</f>
        <v>0</v>
      </c>
      <c r="D106" s="49">
        <f>Houston!$C$18*10^3</f>
        <v>0</v>
      </c>
      <c r="E106" s="49">
        <f>Phoenix!$C$18*10^3</f>
        <v>0</v>
      </c>
      <c r="F106" s="49">
        <f>Atlanta!$C$18*10^3</f>
        <v>0</v>
      </c>
      <c r="G106" s="49">
        <f>LosAngeles!$C$18*10^3</f>
        <v>0</v>
      </c>
      <c r="H106" s="49">
        <f>LasVegas!$C$18*10^3</f>
        <v>0</v>
      </c>
      <c r="I106" s="49">
        <f>SanFrancisco!$C$18*10^3</f>
        <v>0</v>
      </c>
      <c r="J106" s="49">
        <f>Baltimore!$C$18*10^3</f>
        <v>0</v>
      </c>
      <c r="K106" s="49">
        <f>Albuquerque!$C$18*10^3</f>
        <v>0</v>
      </c>
      <c r="L106" s="49">
        <f>Seattle!$C$18*10^3</f>
        <v>0</v>
      </c>
      <c r="M106" s="49">
        <f>Chicago!$C$18*10^3</f>
        <v>0</v>
      </c>
      <c r="N106" s="49">
        <f>Boulder!$C$18*10^3</f>
        <v>0</v>
      </c>
      <c r="O106" s="49">
        <f>Minneapolis!$C$18*10^3</f>
        <v>0</v>
      </c>
      <c r="P106" s="49">
        <f>Helena!$C$18*10^3</f>
        <v>0</v>
      </c>
      <c r="Q106" s="49">
        <f>Duluth!$C$18*10^3</f>
        <v>0</v>
      </c>
      <c r="R106" s="49">
        <f>Fairbanks!$C$18*10^3</f>
        <v>0</v>
      </c>
    </row>
    <row r="107" spans="1:18" s="64" customFormat="1">
      <c r="A107" s="67"/>
      <c r="B107" s="68" t="s">
        <v>85</v>
      </c>
      <c r="C107" s="49">
        <f>Miami!$C$19*10^3</f>
        <v>0</v>
      </c>
      <c r="D107" s="49">
        <f>Houston!$C$19*10^3</f>
        <v>0</v>
      </c>
      <c r="E107" s="49">
        <f>Phoenix!$C$19*10^3</f>
        <v>0</v>
      </c>
      <c r="F107" s="49">
        <f>Atlanta!$C$19*10^3</f>
        <v>0</v>
      </c>
      <c r="G107" s="49">
        <f>LosAngeles!$C$19*10^3</f>
        <v>0</v>
      </c>
      <c r="H107" s="49">
        <f>LasVegas!$C$19*10^3</f>
        <v>0</v>
      </c>
      <c r="I107" s="49">
        <f>SanFrancisco!$C$19*10^3</f>
        <v>0</v>
      </c>
      <c r="J107" s="49">
        <f>Baltimore!$C$19*10^3</f>
        <v>0</v>
      </c>
      <c r="K107" s="49">
        <f>Albuquerque!$C$19*10^3</f>
        <v>0</v>
      </c>
      <c r="L107" s="49">
        <f>Seattle!$C$19*10^3</f>
        <v>0</v>
      </c>
      <c r="M107" s="49">
        <f>Chicago!$C$19*10^3</f>
        <v>0</v>
      </c>
      <c r="N107" s="49">
        <f>Boulder!$C$19*10^3</f>
        <v>0</v>
      </c>
      <c r="O107" s="49">
        <f>Minneapolis!$C$19*10^3</f>
        <v>0</v>
      </c>
      <c r="P107" s="49">
        <f>Helena!$C$19*10^3</f>
        <v>0</v>
      </c>
      <c r="Q107" s="49">
        <f>Duluth!$C$19*10^3</f>
        <v>0</v>
      </c>
      <c r="R107" s="49">
        <f>Fairbanks!$C$19*10^3</f>
        <v>0</v>
      </c>
    </row>
    <row r="108" spans="1:18" s="64" customFormat="1">
      <c r="A108" s="67"/>
      <c r="B108" s="68" t="s">
        <v>86</v>
      </c>
      <c r="C108" s="49">
        <f>Miami!$C$20*10^3</f>
        <v>0</v>
      </c>
      <c r="D108" s="49">
        <f>Houston!$C$20*10^3</f>
        <v>0</v>
      </c>
      <c r="E108" s="49">
        <f>Phoenix!$C$20*10^3</f>
        <v>0</v>
      </c>
      <c r="F108" s="49">
        <f>Atlanta!$C$20*10^3</f>
        <v>0</v>
      </c>
      <c r="G108" s="49">
        <f>LosAngeles!$C$20*10^3</f>
        <v>0</v>
      </c>
      <c r="H108" s="49">
        <f>LasVegas!$C$20*10^3</f>
        <v>0</v>
      </c>
      <c r="I108" s="49">
        <f>SanFrancisco!$C$20*10^3</f>
        <v>0</v>
      </c>
      <c r="J108" s="49">
        <f>Baltimore!$C$20*10^3</f>
        <v>0</v>
      </c>
      <c r="K108" s="49">
        <f>Albuquerque!$C$20*10^3</f>
        <v>0</v>
      </c>
      <c r="L108" s="49">
        <f>Seattle!$C$20*10^3</f>
        <v>0</v>
      </c>
      <c r="M108" s="49">
        <f>Chicago!$C$20*10^3</f>
        <v>0</v>
      </c>
      <c r="N108" s="49">
        <f>Boulder!$C$20*10^3</f>
        <v>0</v>
      </c>
      <c r="O108" s="49">
        <f>Minneapolis!$C$20*10^3</f>
        <v>0</v>
      </c>
      <c r="P108" s="49">
        <f>Helena!$C$20*10^3</f>
        <v>0</v>
      </c>
      <c r="Q108" s="49">
        <f>Duluth!$C$20*10^3</f>
        <v>0</v>
      </c>
      <c r="R108" s="49">
        <f>Fairbanks!$C$20*10^3</f>
        <v>0</v>
      </c>
    </row>
    <row r="109" spans="1:18" s="64" customFormat="1">
      <c r="A109" s="67"/>
      <c r="B109" s="68" t="s">
        <v>87</v>
      </c>
      <c r="C109" s="49">
        <f>Miami!$C$21*10^3</f>
        <v>0</v>
      </c>
      <c r="D109" s="49">
        <f>Houston!$C$21*10^3</f>
        <v>0</v>
      </c>
      <c r="E109" s="49">
        <f>Phoenix!$C$21*10^3</f>
        <v>0</v>
      </c>
      <c r="F109" s="49">
        <f>Atlanta!$C$21*10^3</f>
        <v>0</v>
      </c>
      <c r="G109" s="49">
        <f>LosAngeles!$C$21*10^3</f>
        <v>0</v>
      </c>
      <c r="H109" s="49">
        <f>LasVegas!$C$21*10^3</f>
        <v>0</v>
      </c>
      <c r="I109" s="49">
        <f>SanFrancisco!$C$21*10^3</f>
        <v>0</v>
      </c>
      <c r="J109" s="49">
        <f>Baltimore!$C$21*10^3</f>
        <v>0</v>
      </c>
      <c r="K109" s="49">
        <f>Albuquerque!$C$21*10^3</f>
        <v>0</v>
      </c>
      <c r="L109" s="49">
        <f>Seattle!$C$21*10^3</f>
        <v>0</v>
      </c>
      <c r="M109" s="49">
        <f>Chicago!$C$21*10^3</f>
        <v>0</v>
      </c>
      <c r="N109" s="49">
        <f>Boulder!$C$21*10^3</f>
        <v>0</v>
      </c>
      <c r="O109" s="49">
        <f>Minneapolis!$C$21*10^3</f>
        <v>0</v>
      </c>
      <c r="P109" s="49">
        <f>Helena!$C$21*10^3</f>
        <v>0</v>
      </c>
      <c r="Q109" s="49">
        <f>Duluth!$C$21*10^3</f>
        <v>0</v>
      </c>
      <c r="R109" s="49">
        <f>Fairbanks!$C$21*10^3</f>
        <v>0</v>
      </c>
    </row>
    <row r="110" spans="1:18" s="64" customFormat="1">
      <c r="A110" s="67"/>
      <c r="B110" s="68" t="s">
        <v>88</v>
      </c>
      <c r="C110" s="49">
        <f>Miami!$C$22*10^3</f>
        <v>0</v>
      </c>
      <c r="D110" s="49">
        <f>Houston!$C$22*10^3</f>
        <v>0</v>
      </c>
      <c r="E110" s="49">
        <f>Phoenix!$C$22*10^3</f>
        <v>0</v>
      </c>
      <c r="F110" s="49">
        <f>Atlanta!$C$22*10^3</f>
        <v>0</v>
      </c>
      <c r="G110" s="49">
        <f>LosAngeles!$C$22*10^3</f>
        <v>0</v>
      </c>
      <c r="H110" s="49">
        <f>LasVegas!$C$22*10^3</f>
        <v>0</v>
      </c>
      <c r="I110" s="49">
        <f>SanFrancisco!$C$22*10^3</f>
        <v>0</v>
      </c>
      <c r="J110" s="49">
        <f>Baltimore!$C$22*10^3</f>
        <v>0</v>
      </c>
      <c r="K110" s="49">
        <f>Albuquerque!$C$22*10^3</f>
        <v>0</v>
      </c>
      <c r="L110" s="49">
        <f>Seattle!$C$22*10^3</f>
        <v>0</v>
      </c>
      <c r="M110" s="49">
        <f>Chicago!$C$22*10^3</f>
        <v>0</v>
      </c>
      <c r="N110" s="49">
        <f>Boulder!$C$22*10^3</f>
        <v>0</v>
      </c>
      <c r="O110" s="49">
        <f>Minneapolis!$C$22*10^3</f>
        <v>0</v>
      </c>
      <c r="P110" s="49">
        <f>Helena!$C$22*10^3</f>
        <v>0</v>
      </c>
      <c r="Q110" s="49">
        <f>Duluth!$C$22*10^3</f>
        <v>0</v>
      </c>
      <c r="R110" s="49">
        <f>Fairbanks!$C$22*10^3</f>
        <v>0</v>
      </c>
    </row>
    <row r="111" spans="1:18" s="64" customFormat="1">
      <c r="A111" s="67"/>
      <c r="B111" s="68" t="s">
        <v>67</v>
      </c>
      <c r="C111" s="49">
        <f>Miami!$C$23*10^3</f>
        <v>0</v>
      </c>
      <c r="D111" s="49">
        <f>Houston!$C$23*10^3</f>
        <v>0</v>
      </c>
      <c r="E111" s="49">
        <f>Phoenix!$C$23*10^3</f>
        <v>0</v>
      </c>
      <c r="F111" s="49">
        <f>Atlanta!$C$23*10^3</f>
        <v>0</v>
      </c>
      <c r="G111" s="49">
        <f>LosAngeles!$C$23*10^3</f>
        <v>0</v>
      </c>
      <c r="H111" s="49">
        <f>LasVegas!$C$23*10^3</f>
        <v>0</v>
      </c>
      <c r="I111" s="49">
        <f>SanFrancisco!$C$23*10^3</f>
        <v>0</v>
      </c>
      <c r="J111" s="49">
        <f>Baltimore!$C$23*10^3</f>
        <v>0</v>
      </c>
      <c r="K111" s="49">
        <f>Albuquerque!$C$23*10^3</f>
        <v>0</v>
      </c>
      <c r="L111" s="49">
        <f>Seattle!$C$23*10^3</f>
        <v>0</v>
      </c>
      <c r="M111" s="49">
        <f>Chicago!$C$23*10^3</f>
        <v>0</v>
      </c>
      <c r="N111" s="49">
        <f>Boulder!$C$23*10^3</f>
        <v>0</v>
      </c>
      <c r="O111" s="49">
        <f>Minneapolis!$C$23*10^3</f>
        <v>0</v>
      </c>
      <c r="P111" s="49">
        <f>Helena!$C$23*10^3</f>
        <v>0</v>
      </c>
      <c r="Q111" s="49">
        <f>Duluth!$C$23*10^3</f>
        <v>0</v>
      </c>
      <c r="R111" s="49">
        <f>Fairbanks!$C$23*10^3</f>
        <v>0</v>
      </c>
    </row>
    <row r="112" spans="1:18" s="64" customFormat="1">
      <c r="A112" s="67"/>
      <c r="B112" s="68" t="s">
        <v>89</v>
      </c>
      <c r="C112" s="49">
        <f>Miami!$C$24*10^3</f>
        <v>70280</v>
      </c>
      <c r="D112" s="49">
        <f>Houston!$C$24*10^3</f>
        <v>93080</v>
      </c>
      <c r="E112" s="49">
        <f>Phoenix!$C$24*10^3</f>
        <v>82570</v>
      </c>
      <c r="F112" s="49">
        <f>Atlanta!$C$24*10^3</f>
        <v>113380</v>
      </c>
      <c r="G112" s="49">
        <f>LosAngeles!$C$24*10^3</f>
        <v>106590</v>
      </c>
      <c r="H112" s="49">
        <f>LasVegas!$C$24*10^3</f>
        <v>97500</v>
      </c>
      <c r="I112" s="49">
        <f>SanFrancisco!$C$24*10^3</f>
        <v>123770</v>
      </c>
      <c r="J112" s="49">
        <f>Baltimore!$C$24*10^3</f>
        <v>129530</v>
      </c>
      <c r="K112" s="49">
        <f>Albuquerque!$C$24*10^3</f>
        <v>126440</v>
      </c>
      <c r="L112" s="49">
        <f>Seattle!$C$24*10^3</f>
        <v>135330</v>
      </c>
      <c r="M112" s="49">
        <f>Chicago!$C$24*10^3</f>
        <v>143290</v>
      </c>
      <c r="N112" s="49">
        <f>Boulder!$C$24*10^3</f>
        <v>142020</v>
      </c>
      <c r="O112" s="49">
        <f>Minneapolis!$C$24*10^3</f>
        <v>155530</v>
      </c>
      <c r="P112" s="49">
        <f>Helena!$C$24*10^3</f>
        <v>156690</v>
      </c>
      <c r="Q112" s="49">
        <f>Duluth!$C$24*10^3</f>
        <v>173890</v>
      </c>
      <c r="R112" s="49">
        <f>Fairbanks!$C$24*10^3</f>
        <v>195620</v>
      </c>
    </row>
    <row r="113" spans="1:18" s="64" customFormat="1">
      <c r="A113" s="67"/>
      <c r="B113" s="68" t="s">
        <v>90</v>
      </c>
      <c r="C113" s="49">
        <f>Miami!$C$25*10^3</f>
        <v>0</v>
      </c>
      <c r="D113" s="49">
        <f>Houston!$C$25*10^3</f>
        <v>0</v>
      </c>
      <c r="E113" s="49">
        <f>Phoenix!$C$25*10^3</f>
        <v>0</v>
      </c>
      <c r="F113" s="49">
        <f>Atlanta!$C$25*10^3</f>
        <v>0</v>
      </c>
      <c r="G113" s="49">
        <f>LosAngeles!$C$25*10^3</f>
        <v>0</v>
      </c>
      <c r="H113" s="49">
        <f>LasVegas!$C$25*10^3</f>
        <v>0</v>
      </c>
      <c r="I113" s="49">
        <f>SanFrancisco!$C$25*10^3</f>
        <v>0</v>
      </c>
      <c r="J113" s="49">
        <f>Baltimore!$C$25*10^3</f>
        <v>0</v>
      </c>
      <c r="K113" s="49">
        <f>Albuquerque!$C$25*10^3</f>
        <v>0</v>
      </c>
      <c r="L113" s="49">
        <f>Seattle!$C$25*10^3</f>
        <v>0</v>
      </c>
      <c r="M113" s="49">
        <f>Chicago!$C$25*10^3</f>
        <v>0</v>
      </c>
      <c r="N113" s="49">
        <f>Boulder!$C$25*10^3</f>
        <v>0</v>
      </c>
      <c r="O113" s="49">
        <f>Minneapolis!$C$25*10^3</f>
        <v>0</v>
      </c>
      <c r="P113" s="49">
        <f>Helena!$C$25*10^3</f>
        <v>0</v>
      </c>
      <c r="Q113" s="49">
        <f>Duluth!$C$25*10^3</f>
        <v>0</v>
      </c>
      <c r="R113" s="49">
        <f>Fairbanks!$C$25*10^3</f>
        <v>0</v>
      </c>
    </row>
    <row r="114" spans="1:18" s="64" customFormat="1">
      <c r="A114" s="67"/>
      <c r="B114" s="68" t="s">
        <v>91</v>
      </c>
      <c r="C114" s="49">
        <f>Miami!$C$26*10^3</f>
        <v>0</v>
      </c>
      <c r="D114" s="49">
        <f>Houston!$C$26*10^3</f>
        <v>0</v>
      </c>
      <c r="E114" s="49">
        <f>Phoenix!$C$26*10^3</f>
        <v>0</v>
      </c>
      <c r="F114" s="49">
        <f>Atlanta!$C$26*10^3</f>
        <v>0</v>
      </c>
      <c r="G114" s="49">
        <f>LosAngeles!$C$26*10^3</f>
        <v>0</v>
      </c>
      <c r="H114" s="49">
        <f>LasVegas!$C$26*10^3</f>
        <v>0</v>
      </c>
      <c r="I114" s="49">
        <f>SanFrancisco!$C$26*10^3</f>
        <v>0</v>
      </c>
      <c r="J114" s="49">
        <f>Baltimore!$C$26*10^3</f>
        <v>0</v>
      </c>
      <c r="K114" s="49">
        <f>Albuquerque!$C$26*10^3</f>
        <v>0</v>
      </c>
      <c r="L114" s="49">
        <f>Seattle!$C$26*10^3</f>
        <v>0</v>
      </c>
      <c r="M114" s="49">
        <f>Chicago!$C$26*10^3</f>
        <v>0</v>
      </c>
      <c r="N114" s="49">
        <f>Boulder!$C$26*10^3</f>
        <v>0</v>
      </c>
      <c r="O114" s="49">
        <f>Minneapolis!$C$26*10^3</f>
        <v>0</v>
      </c>
      <c r="P114" s="49">
        <f>Helena!$C$26*10^3</f>
        <v>0</v>
      </c>
      <c r="Q114" s="49">
        <f>Duluth!$C$26*10^3</f>
        <v>0</v>
      </c>
      <c r="R114" s="49">
        <f>Fairbanks!$C$26*10^3</f>
        <v>0</v>
      </c>
    </row>
    <row r="115" spans="1:18" s="64" customFormat="1">
      <c r="A115" s="67"/>
      <c r="B115" s="68" t="s">
        <v>92</v>
      </c>
      <c r="C115" s="49">
        <f>Miami!$C$28*10^3</f>
        <v>518610</v>
      </c>
      <c r="D115" s="49">
        <f>Houston!$C$28*10^3</f>
        <v>1201030</v>
      </c>
      <c r="E115" s="49">
        <f>Phoenix!$C$28*10^3</f>
        <v>1174120</v>
      </c>
      <c r="F115" s="49">
        <f>Atlanta!$C$28*10^3</f>
        <v>1544380</v>
      </c>
      <c r="G115" s="49">
        <f>LosAngeles!$C$28*10^3</f>
        <v>933720</v>
      </c>
      <c r="H115" s="49">
        <f>LasVegas!$C$28*10^3</f>
        <v>1252890</v>
      </c>
      <c r="I115" s="49">
        <f>SanFrancisco!$C$28*10^3</f>
        <v>2255100</v>
      </c>
      <c r="J115" s="49">
        <f>Baltimore!$C$28*10^3</f>
        <v>2373340</v>
      </c>
      <c r="K115" s="49">
        <f>Albuquerque!$C$28*10^3</f>
        <v>1788210</v>
      </c>
      <c r="L115" s="49">
        <f>Seattle!$C$28*10^3</f>
        <v>2025690</v>
      </c>
      <c r="M115" s="49">
        <f>Chicago!$C$28*10^3</f>
        <v>3145150</v>
      </c>
      <c r="N115" s="49">
        <f>Boulder!$C$28*10^3</f>
        <v>2441500</v>
      </c>
      <c r="O115" s="49">
        <f>Minneapolis!$C$28*10^3</f>
        <v>4342170</v>
      </c>
      <c r="P115" s="49">
        <f>Helena!$C$28*10^3</f>
        <v>3629040</v>
      </c>
      <c r="Q115" s="49">
        <f>Duluth!$C$28*10^3</f>
        <v>5189380</v>
      </c>
      <c r="R115" s="49">
        <f>Fairbanks!$C$28*10^3</f>
        <v>8422540</v>
      </c>
    </row>
    <row r="116" spans="1:18" s="64" customFormat="1">
      <c r="A116" s="67"/>
      <c r="B116" s="65" t="s">
        <v>264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spans="1:18" s="64" customFormat="1">
      <c r="A117" s="67"/>
      <c r="B117" s="68" t="s">
        <v>72</v>
      </c>
      <c r="C117" s="49">
        <f>Miami!$E$13*10^3</f>
        <v>0</v>
      </c>
      <c r="D117" s="49">
        <f>Houston!$E$13*10^3</f>
        <v>0</v>
      </c>
      <c r="E117" s="49">
        <f>Phoenix!$E$13*10^3</f>
        <v>0</v>
      </c>
      <c r="F117" s="49">
        <f>Atlanta!$E$13*10^3</f>
        <v>0</v>
      </c>
      <c r="G117" s="49">
        <f>LosAngeles!$E$13*10^3</f>
        <v>0</v>
      </c>
      <c r="H117" s="49">
        <f>LasVegas!$E$13*10^3</f>
        <v>0</v>
      </c>
      <c r="I117" s="49">
        <f>SanFrancisco!$E$13*10^3</f>
        <v>0</v>
      </c>
      <c r="J117" s="49">
        <f>Baltimore!$E$13*10^3</f>
        <v>0</v>
      </c>
      <c r="K117" s="49">
        <f>Albuquerque!$E$13*10^3</f>
        <v>0</v>
      </c>
      <c r="L117" s="49">
        <f>Seattle!$E$13*10^3</f>
        <v>0</v>
      </c>
      <c r="M117" s="49">
        <f>Chicago!$E$13*10^3</f>
        <v>0</v>
      </c>
      <c r="N117" s="49">
        <f>Boulder!$E$13*10^3</f>
        <v>0</v>
      </c>
      <c r="O117" s="49">
        <f>Minneapolis!$E$13*10^3</f>
        <v>0</v>
      </c>
      <c r="P117" s="49">
        <f>Helena!$E$13*10^3</f>
        <v>0</v>
      </c>
      <c r="Q117" s="49">
        <f>Duluth!$E$13*10^3</f>
        <v>0</v>
      </c>
      <c r="R117" s="49">
        <f>Fairbanks!$E$13*10^3</f>
        <v>0</v>
      </c>
    </row>
    <row r="118" spans="1:18" s="64" customFormat="1">
      <c r="A118" s="67"/>
      <c r="B118" s="68" t="s">
        <v>73</v>
      </c>
      <c r="C118" s="49">
        <f>Miami!$E$14*10^3</f>
        <v>0</v>
      </c>
      <c r="D118" s="49">
        <f>Houston!$E$14*10^3</f>
        <v>0</v>
      </c>
      <c r="E118" s="49">
        <f>Phoenix!$E$14*10^3</f>
        <v>0</v>
      </c>
      <c r="F118" s="49">
        <f>Atlanta!$E$14*10^3</f>
        <v>0</v>
      </c>
      <c r="G118" s="49">
        <f>LosAngeles!$E$14*10^3</f>
        <v>0</v>
      </c>
      <c r="H118" s="49">
        <f>LasVegas!$E$14*10^3</f>
        <v>0</v>
      </c>
      <c r="I118" s="49">
        <f>SanFrancisco!$E$14*10^3</f>
        <v>0</v>
      </c>
      <c r="J118" s="49">
        <f>Baltimore!$E$14*10^3</f>
        <v>0</v>
      </c>
      <c r="K118" s="49">
        <f>Albuquerque!$E$14*10^3</f>
        <v>0</v>
      </c>
      <c r="L118" s="49">
        <f>Seattle!$E$14*10^3</f>
        <v>0</v>
      </c>
      <c r="M118" s="49">
        <f>Chicago!$E$14*10^3</f>
        <v>0</v>
      </c>
      <c r="N118" s="49">
        <f>Boulder!$E$14*10^3</f>
        <v>0</v>
      </c>
      <c r="O118" s="49">
        <f>Minneapolis!$E$14*10^3</f>
        <v>0</v>
      </c>
      <c r="P118" s="49">
        <f>Helena!$E$14*10^3</f>
        <v>0</v>
      </c>
      <c r="Q118" s="49">
        <f>Duluth!$E$14*10^3</f>
        <v>0</v>
      </c>
      <c r="R118" s="49">
        <f>Fairbanks!$E$14*10^3</f>
        <v>0</v>
      </c>
    </row>
    <row r="119" spans="1:18" s="64" customFormat="1">
      <c r="A119" s="67"/>
      <c r="B119" s="68" t="s">
        <v>81</v>
      </c>
      <c r="C119" s="49">
        <f>Miami!$E$15*10^3</f>
        <v>0</v>
      </c>
      <c r="D119" s="49">
        <f>Houston!$E$15*10^3</f>
        <v>0</v>
      </c>
      <c r="E119" s="49">
        <f>Phoenix!$E$15*10^3</f>
        <v>0</v>
      </c>
      <c r="F119" s="49">
        <f>Atlanta!$E$15*10^3</f>
        <v>0</v>
      </c>
      <c r="G119" s="49">
        <f>LosAngeles!$E$15*10^3</f>
        <v>0</v>
      </c>
      <c r="H119" s="49">
        <f>LasVegas!$E$15*10^3</f>
        <v>0</v>
      </c>
      <c r="I119" s="49">
        <f>SanFrancisco!$E$15*10^3</f>
        <v>0</v>
      </c>
      <c r="J119" s="49">
        <f>Baltimore!$E$15*10^3</f>
        <v>0</v>
      </c>
      <c r="K119" s="49">
        <f>Albuquerque!$E$15*10^3</f>
        <v>0</v>
      </c>
      <c r="L119" s="49">
        <f>Seattle!$E$15*10^3</f>
        <v>0</v>
      </c>
      <c r="M119" s="49">
        <f>Chicago!$E$15*10^3</f>
        <v>0</v>
      </c>
      <c r="N119" s="49">
        <f>Boulder!$E$15*10^3</f>
        <v>0</v>
      </c>
      <c r="O119" s="49">
        <f>Minneapolis!$E$15*10^3</f>
        <v>0</v>
      </c>
      <c r="P119" s="49">
        <f>Helena!$E$15*10^3</f>
        <v>0</v>
      </c>
      <c r="Q119" s="49">
        <f>Duluth!$E$15*10^3</f>
        <v>0</v>
      </c>
      <c r="R119" s="49">
        <f>Fairbanks!$E$15*10^3</f>
        <v>0</v>
      </c>
    </row>
    <row r="120" spans="1:18" s="64" customFormat="1">
      <c r="A120" s="67"/>
      <c r="B120" s="68" t="s">
        <v>82</v>
      </c>
      <c r="C120" s="49">
        <f>Miami!$E$16*10^3</f>
        <v>0</v>
      </c>
      <c r="D120" s="49">
        <f>Houston!$E$16*10^3</f>
        <v>0</v>
      </c>
      <c r="E120" s="49">
        <f>Phoenix!$E$16*10^3</f>
        <v>0</v>
      </c>
      <c r="F120" s="49">
        <f>Atlanta!$E$16*10^3</f>
        <v>0</v>
      </c>
      <c r="G120" s="49">
        <f>LosAngeles!$E$16*10^3</f>
        <v>0</v>
      </c>
      <c r="H120" s="49">
        <f>LasVegas!$E$16*10^3</f>
        <v>0</v>
      </c>
      <c r="I120" s="49">
        <f>SanFrancisco!$E$16*10^3</f>
        <v>0</v>
      </c>
      <c r="J120" s="49">
        <f>Baltimore!$E$16*10^3</f>
        <v>0</v>
      </c>
      <c r="K120" s="49">
        <f>Albuquerque!$E$16*10^3</f>
        <v>0</v>
      </c>
      <c r="L120" s="49">
        <f>Seattle!$E$16*10^3</f>
        <v>0</v>
      </c>
      <c r="M120" s="49">
        <f>Chicago!$E$16*10^3</f>
        <v>0</v>
      </c>
      <c r="N120" s="49">
        <f>Boulder!$E$16*10^3</f>
        <v>0</v>
      </c>
      <c r="O120" s="49">
        <f>Minneapolis!$E$16*10^3</f>
        <v>0</v>
      </c>
      <c r="P120" s="49">
        <f>Helena!$E$16*10^3</f>
        <v>0</v>
      </c>
      <c r="Q120" s="49">
        <f>Duluth!$E$16*10^3</f>
        <v>0</v>
      </c>
      <c r="R120" s="49">
        <f>Fairbanks!$E$16*10^3</f>
        <v>0</v>
      </c>
    </row>
    <row r="121" spans="1:18" s="64" customFormat="1">
      <c r="A121" s="67"/>
      <c r="B121" s="68" t="s">
        <v>83</v>
      </c>
      <c r="C121" s="49">
        <f>Miami!$E$17*10^3</f>
        <v>0</v>
      </c>
      <c r="D121" s="49">
        <f>Houston!$E$17*10^3</f>
        <v>0</v>
      </c>
      <c r="E121" s="49">
        <f>Phoenix!$E$17*10^3</f>
        <v>0</v>
      </c>
      <c r="F121" s="49">
        <f>Atlanta!$E$17*10^3</f>
        <v>0</v>
      </c>
      <c r="G121" s="49">
        <f>LosAngeles!$E$17*10^3</f>
        <v>0</v>
      </c>
      <c r="H121" s="49">
        <f>LasVegas!$E$17*10^3</f>
        <v>0</v>
      </c>
      <c r="I121" s="49">
        <f>SanFrancisco!$E$17*10^3</f>
        <v>0</v>
      </c>
      <c r="J121" s="49">
        <f>Baltimore!$E$17*10^3</f>
        <v>0</v>
      </c>
      <c r="K121" s="49">
        <f>Albuquerque!$E$17*10^3</f>
        <v>0</v>
      </c>
      <c r="L121" s="49">
        <f>Seattle!$E$17*10^3</f>
        <v>0</v>
      </c>
      <c r="M121" s="49">
        <f>Chicago!$E$17*10^3</f>
        <v>0</v>
      </c>
      <c r="N121" s="49">
        <f>Boulder!$E$17*10^3</f>
        <v>0</v>
      </c>
      <c r="O121" s="49">
        <f>Minneapolis!$E$17*10^3</f>
        <v>0</v>
      </c>
      <c r="P121" s="49">
        <f>Helena!$E$17*10^3</f>
        <v>0</v>
      </c>
      <c r="Q121" s="49">
        <f>Duluth!$E$17*10^3</f>
        <v>0</v>
      </c>
      <c r="R121" s="49">
        <f>Fairbanks!$E$17*10^3</f>
        <v>0</v>
      </c>
    </row>
    <row r="122" spans="1:18" s="64" customFormat="1">
      <c r="A122" s="67"/>
      <c r="B122" s="68" t="s">
        <v>84</v>
      </c>
      <c r="C122" s="49">
        <f>Miami!$E$18*10^3</f>
        <v>0</v>
      </c>
      <c r="D122" s="49">
        <f>Houston!$E$18*10^3</f>
        <v>0</v>
      </c>
      <c r="E122" s="49">
        <f>Phoenix!$E$18*10^3</f>
        <v>0</v>
      </c>
      <c r="F122" s="49">
        <f>Atlanta!$E$18*10^3</f>
        <v>0</v>
      </c>
      <c r="G122" s="49">
        <f>LosAngeles!$E$18*10^3</f>
        <v>0</v>
      </c>
      <c r="H122" s="49">
        <f>LasVegas!$E$18*10^3</f>
        <v>0</v>
      </c>
      <c r="I122" s="49">
        <f>SanFrancisco!$E$18*10^3</f>
        <v>0</v>
      </c>
      <c r="J122" s="49">
        <f>Baltimore!$E$18*10^3</f>
        <v>0</v>
      </c>
      <c r="K122" s="49">
        <f>Albuquerque!$E$18*10^3</f>
        <v>0</v>
      </c>
      <c r="L122" s="49">
        <f>Seattle!$E$18*10^3</f>
        <v>0</v>
      </c>
      <c r="M122" s="49">
        <f>Chicago!$E$18*10^3</f>
        <v>0</v>
      </c>
      <c r="N122" s="49">
        <f>Boulder!$E$18*10^3</f>
        <v>0</v>
      </c>
      <c r="O122" s="49">
        <f>Minneapolis!$E$18*10^3</f>
        <v>0</v>
      </c>
      <c r="P122" s="49">
        <f>Helena!$E$18*10^3</f>
        <v>0</v>
      </c>
      <c r="Q122" s="49">
        <f>Duluth!$E$18*10^3</f>
        <v>0</v>
      </c>
      <c r="R122" s="49">
        <f>Fairbanks!$E$18*10^3</f>
        <v>0</v>
      </c>
    </row>
    <row r="123" spans="1:18" s="64" customFormat="1">
      <c r="A123" s="67"/>
      <c r="B123" s="68" t="s">
        <v>85</v>
      </c>
      <c r="C123" s="49">
        <f>Miami!$E$19*10^3</f>
        <v>0</v>
      </c>
      <c r="D123" s="49">
        <f>Houston!$E$19*10^3</f>
        <v>0</v>
      </c>
      <c r="E123" s="49">
        <f>Phoenix!$E$19*10^3</f>
        <v>0</v>
      </c>
      <c r="F123" s="49">
        <f>Atlanta!$E$19*10^3</f>
        <v>0</v>
      </c>
      <c r="G123" s="49">
        <f>LosAngeles!$E$19*10^3</f>
        <v>0</v>
      </c>
      <c r="H123" s="49">
        <f>LasVegas!$E$19*10^3</f>
        <v>0</v>
      </c>
      <c r="I123" s="49">
        <f>SanFrancisco!$E$19*10^3</f>
        <v>0</v>
      </c>
      <c r="J123" s="49">
        <f>Baltimore!$E$19*10^3</f>
        <v>0</v>
      </c>
      <c r="K123" s="49">
        <f>Albuquerque!$E$19*10^3</f>
        <v>0</v>
      </c>
      <c r="L123" s="49">
        <f>Seattle!$E$19*10^3</f>
        <v>0</v>
      </c>
      <c r="M123" s="49">
        <f>Chicago!$E$19*10^3</f>
        <v>0</v>
      </c>
      <c r="N123" s="49">
        <f>Boulder!$E$19*10^3</f>
        <v>0</v>
      </c>
      <c r="O123" s="49">
        <f>Minneapolis!$E$19*10^3</f>
        <v>0</v>
      </c>
      <c r="P123" s="49">
        <f>Helena!$E$19*10^3</f>
        <v>0</v>
      </c>
      <c r="Q123" s="49">
        <f>Duluth!$E$19*10^3</f>
        <v>0</v>
      </c>
      <c r="R123" s="49">
        <f>Fairbanks!$E$19*10^3</f>
        <v>0</v>
      </c>
    </row>
    <row r="124" spans="1:18" s="64" customFormat="1">
      <c r="A124" s="67"/>
      <c r="B124" s="68" t="s">
        <v>86</v>
      </c>
      <c r="C124" s="49">
        <f>Miami!$E$20*10^3</f>
        <v>0</v>
      </c>
      <c r="D124" s="49">
        <f>Houston!$E$20*10^3</f>
        <v>0</v>
      </c>
      <c r="E124" s="49">
        <f>Phoenix!$E$20*10^3</f>
        <v>0</v>
      </c>
      <c r="F124" s="49">
        <f>Atlanta!$E$20*10^3</f>
        <v>0</v>
      </c>
      <c r="G124" s="49">
        <f>LosAngeles!$E$20*10^3</f>
        <v>0</v>
      </c>
      <c r="H124" s="49">
        <f>LasVegas!$E$20*10^3</f>
        <v>0</v>
      </c>
      <c r="I124" s="49">
        <f>SanFrancisco!$E$20*10^3</f>
        <v>0</v>
      </c>
      <c r="J124" s="49">
        <f>Baltimore!$E$20*10^3</f>
        <v>0</v>
      </c>
      <c r="K124" s="49">
        <f>Albuquerque!$E$20*10^3</f>
        <v>0</v>
      </c>
      <c r="L124" s="49">
        <f>Seattle!$E$20*10^3</f>
        <v>0</v>
      </c>
      <c r="M124" s="49">
        <f>Chicago!$E$20*10^3</f>
        <v>0</v>
      </c>
      <c r="N124" s="49">
        <f>Boulder!$E$20*10^3</f>
        <v>0</v>
      </c>
      <c r="O124" s="49">
        <f>Minneapolis!$E$20*10^3</f>
        <v>0</v>
      </c>
      <c r="P124" s="49">
        <f>Helena!$E$20*10^3</f>
        <v>0</v>
      </c>
      <c r="Q124" s="49">
        <f>Duluth!$E$20*10^3</f>
        <v>0</v>
      </c>
      <c r="R124" s="49">
        <f>Fairbanks!$E$20*10^3</f>
        <v>0</v>
      </c>
    </row>
    <row r="125" spans="1:18" s="64" customFormat="1">
      <c r="A125" s="67"/>
      <c r="B125" s="68" t="s">
        <v>87</v>
      </c>
      <c r="C125" s="49">
        <f>Miami!$E$21*10^3</f>
        <v>0</v>
      </c>
      <c r="D125" s="49">
        <f>Houston!$E$21*10^3</f>
        <v>0</v>
      </c>
      <c r="E125" s="49">
        <f>Phoenix!$E$21*10^3</f>
        <v>0</v>
      </c>
      <c r="F125" s="49">
        <f>Atlanta!$E$21*10^3</f>
        <v>0</v>
      </c>
      <c r="G125" s="49">
        <f>LosAngeles!$E$21*10^3</f>
        <v>0</v>
      </c>
      <c r="H125" s="49">
        <f>LasVegas!$E$21*10^3</f>
        <v>0</v>
      </c>
      <c r="I125" s="49">
        <f>SanFrancisco!$E$21*10^3</f>
        <v>0</v>
      </c>
      <c r="J125" s="49">
        <f>Baltimore!$E$21*10^3</f>
        <v>0</v>
      </c>
      <c r="K125" s="49">
        <f>Albuquerque!$E$21*10^3</f>
        <v>0</v>
      </c>
      <c r="L125" s="49">
        <f>Seattle!$E$21*10^3</f>
        <v>0</v>
      </c>
      <c r="M125" s="49">
        <f>Chicago!$E$21*10^3</f>
        <v>0</v>
      </c>
      <c r="N125" s="49">
        <f>Boulder!$E$21*10^3</f>
        <v>0</v>
      </c>
      <c r="O125" s="49">
        <f>Minneapolis!$E$21*10^3</f>
        <v>0</v>
      </c>
      <c r="P125" s="49">
        <f>Helena!$E$21*10^3</f>
        <v>0</v>
      </c>
      <c r="Q125" s="49">
        <f>Duluth!$E$21*10^3</f>
        <v>0</v>
      </c>
      <c r="R125" s="49">
        <f>Fairbanks!$E$21*10^3</f>
        <v>0</v>
      </c>
    </row>
    <row r="126" spans="1:18" s="64" customFormat="1">
      <c r="A126" s="67"/>
      <c r="B126" s="68" t="s">
        <v>88</v>
      </c>
      <c r="C126" s="49">
        <f>Miami!$E$22*10^3</f>
        <v>0</v>
      </c>
      <c r="D126" s="49">
        <f>Houston!$E$22*10^3</f>
        <v>0</v>
      </c>
      <c r="E126" s="49">
        <f>Phoenix!$E$22*10^3</f>
        <v>0</v>
      </c>
      <c r="F126" s="49">
        <f>Atlanta!$E$22*10^3</f>
        <v>0</v>
      </c>
      <c r="G126" s="49">
        <f>LosAngeles!$E$22*10^3</f>
        <v>0</v>
      </c>
      <c r="H126" s="49">
        <f>LasVegas!$E$22*10^3</f>
        <v>0</v>
      </c>
      <c r="I126" s="49">
        <f>SanFrancisco!$E$22*10^3</f>
        <v>0</v>
      </c>
      <c r="J126" s="49">
        <f>Baltimore!$E$22*10^3</f>
        <v>0</v>
      </c>
      <c r="K126" s="49">
        <f>Albuquerque!$E$22*10^3</f>
        <v>0</v>
      </c>
      <c r="L126" s="49">
        <f>Seattle!$E$22*10^3</f>
        <v>0</v>
      </c>
      <c r="M126" s="49">
        <f>Chicago!$E$22*10^3</f>
        <v>0</v>
      </c>
      <c r="N126" s="49">
        <f>Boulder!$E$22*10^3</f>
        <v>0</v>
      </c>
      <c r="O126" s="49">
        <f>Minneapolis!$E$22*10^3</f>
        <v>0</v>
      </c>
      <c r="P126" s="49">
        <f>Helena!$E$22*10^3</f>
        <v>0</v>
      </c>
      <c r="Q126" s="49">
        <f>Duluth!$E$22*10^3</f>
        <v>0</v>
      </c>
      <c r="R126" s="49">
        <f>Fairbanks!$E$22*10^3</f>
        <v>0</v>
      </c>
    </row>
    <row r="127" spans="1:18" s="64" customFormat="1">
      <c r="A127" s="67"/>
      <c r="B127" s="68" t="s">
        <v>67</v>
      </c>
      <c r="C127" s="49">
        <f>Miami!$E$23*10^3</f>
        <v>0</v>
      </c>
      <c r="D127" s="49">
        <f>Houston!$E$23*10^3</f>
        <v>0</v>
      </c>
      <c r="E127" s="49">
        <f>Phoenix!$E$23*10^3</f>
        <v>0</v>
      </c>
      <c r="F127" s="49">
        <f>Atlanta!$E$23*10^3</f>
        <v>0</v>
      </c>
      <c r="G127" s="49">
        <f>LosAngeles!$E$23*10^3</f>
        <v>0</v>
      </c>
      <c r="H127" s="49">
        <f>LasVegas!$E$23*10^3</f>
        <v>0</v>
      </c>
      <c r="I127" s="49">
        <f>SanFrancisco!$E$23*10^3</f>
        <v>0</v>
      </c>
      <c r="J127" s="49">
        <f>Baltimore!$E$23*10^3</f>
        <v>0</v>
      </c>
      <c r="K127" s="49">
        <f>Albuquerque!$E$23*10^3</f>
        <v>0</v>
      </c>
      <c r="L127" s="49">
        <f>Seattle!$E$23*10^3</f>
        <v>0</v>
      </c>
      <c r="M127" s="49">
        <f>Chicago!$E$23*10^3</f>
        <v>0</v>
      </c>
      <c r="N127" s="49">
        <f>Boulder!$E$23*10^3</f>
        <v>0</v>
      </c>
      <c r="O127" s="49">
        <f>Minneapolis!$E$23*10^3</f>
        <v>0</v>
      </c>
      <c r="P127" s="49">
        <f>Helena!$E$23*10^3</f>
        <v>0</v>
      </c>
      <c r="Q127" s="49">
        <f>Duluth!$E$23*10^3</f>
        <v>0</v>
      </c>
      <c r="R127" s="49">
        <f>Fairbanks!$E$23*10^3</f>
        <v>0</v>
      </c>
    </row>
    <row r="128" spans="1:18" s="64" customFormat="1">
      <c r="A128" s="67"/>
      <c r="B128" s="68" t="s">
        <v>89</v>
      </c>
      <c r="C128" s="49">
        <f>Miami!$E$24*10^3</f>
        <v>0</v>
      </c>
      <c r="D128" s="49">
        <f>Houston!$E$24*10^3</f>
        <v>0</v>
      </c>
      <c r="E128" s="49">
        <f>Phoenix!$E$24*10^3</f>
        <v>0</v>
      </c>
      <c r="F128" s="49">
        <f>Atlanta!$E$24*10^3</f>
        <v>0</v>
      </c>
      <c r="G128" s="49">
        <f>LosAngeles!$E$24*10^3</f>
        <v>0</v>
      </c>
      <c r="H128" s="49">
        <f>LasVegas!$E$24*10^3</f>
        <v>0</v>
      </c>
      <c r="I128" s="49">
        <f>SanFrancisco!$E$24*10^3</f>
        <v>0</v>
      </c>
      <c r="J128" s="49">
        <f>Baltimore!$E$24*10^3</f>
        <v>0</v>
      </c>
      <c r="K128" s="49">
        <f>Albuquerque!$E$24*10^3</f>
        <v>0</v>
      </c>
      <c r="L128" s="49">
        <f>Seattle!$E$24*10^3</f>
        <v>0</v>
      </c>
      <c r="M128" s="49">
        <f>Chicago!$E$24*10^3</f>
        <v>0</v>
      </c>
      <c r="N128" s="49">
        <f>Boulder!$E$24*10^3</f>
        <v>0</v>
      </c>
      <c r="O128" s="49">
        <f>Minneapolis!$E$24*10^3</f>
        <v>0</v>
      </c>
      <c r="P128" s="49">
        <f>Helena!$E$24*10^3</f>
        <v>0</v>
      </c>
      <c r="Q128" s="49">
        <f>Duluth!$E$24*10^3</f>
        <v>0</v>
      </c>
      <c r="R128" s="49">
        <f>Fairbanks!$E$24*10^3</f>
        <v>0</v>
      </c>
    </row>
    <row r="129" spans="1:18" s="64" customFormat="1">
      <c r="A129" s="67"/>
      <c r="B129" s="68" t="s">
        <v>90</v>
      </c>
      <c r="C129" s="49">
        <f>Miami!$E$25*10^3</f>
        <v>0</v>
      </c>
      <c r="D129" s="49">
        <f>Houston!$E$25*10^3</f>
        <v>0</v>
      </c>
      <c r="E129" s="49">
        <f>Phoenix!$E$25*10^3</f>
        <v>0</v>
      </c>
      <c r="F129" s="49">
        <f>Atlanta!$E$25*10^3</f>
        <v>0</v>
      </c>
      <c r="G129" s="49">
        <f>LosAngeles!$E$25*10^3</f>
        <v>0</v>
      </c>
      <c r="H129" s="49">
        <f>LasVegas!$E$25*10^3</f>
        <v>0</v>
      </c>
      <c r="I129" s="49">
        <f>SanFrancisco!$E$25*10^3</f>
        <v>0</v>
      </c>
      <c r="J129" s="49">
        <f>Baltimore!$E$25*10^3</f>
        <v>0</v>
      </c>
      <c r="K129" s="49">
        <f>Albuquerque!$E$25*10^3</f>
        <v>0</v>
      </c>
      <c r="L129" s="49">
        <f>Seattle!$E$25*10^3</f>
        <v>0</v>
      </c>
      <c r="M129" s="49">
        <f>Chicago!$E$25*10^3</f>
        <v>0</v>
      </c>
      <c r="N129" s="49">
        <f>Boulder!$E$25*10^3</f>
        <v>0</v>
      </c>
      <c r="O129" s="49">
        <f>Minneapolis!$E$25*10^3</f>
        <v>0</v>
      </c>
      <c r="P129" s="49">
        <f>Helena!$E$25*10^3</f>
        <v>0</v>
      </c>
      <c r="Q129" s="49">
        <f>Duluth!$E$25*10^3</f>
        <v>0</v>
      </c>
      <c r="R129" s="49">
        <f>Fairbanks!$E$25*10^3</f>
        <v>0</v>
      </c>
    </row>
    <row r="130" spans="1:18" s="64" customFormat="1">
      <c r="A130" s="67"/>
      <c r="B130" s="68" t="s">
        <v>91</v>
      </c>
      <c r="C130" s="49">
        <f>Miami!$E$26*10^3</f>
        <v>0</v>
      </c>
      <c r="D130" s="49">
        <f>Houston!$E$26*10^3</f>
        <v>0</v>
      </c>
      <c r="E130" s="49">
        <f>Phoenix!$E$26*10^3</f>
        <v>0</v>
      </c>
      <c r="F130" s="49">
        <f>Atlanta!$E$26*10^3</f>
        <v>0</v>
      </c>
      <c r="G130" s="49">
        <f>LosAngeles!$E$26*10^3</f>
        <v>0</v>
      </c>
      <c r="H130" s="49">
        <f>LasVegas!$E$26*10^3</f>
        <v>0</v>
      </c>
      <c r="I130" s="49">
        <f>SanFrancisco!$E$26*10^3</f>
        <v>0</v>
      </c>
      <c r="J130" s="49">
        <f>Baltimore!$E$26*10^3</f>
        <v>0</v>
      </c>
      <c r="K130" s="49">
        <f>Albuquerque!$E$26*10^3</f>
        <v>0</v>
      </c>
      <c r="L130" s="49">
        <f>Seattle!$E$26*10^3</f>
        <v>0</v>
      </c>
      <c r="M130" s="49">
        <f>Chicago!$E$26*10^3</f>
        <v>0</v>
      </c>
      <c r="N130" s="49">
        <f>Boulder!$E$26*10^3</f>
        <v>0</v>
      </c>
      <c r="O130" s="49">
        <f>Minneapolis!$E$26*10^3</f>
        <v>0</v>
      </c>
      <c r="P130" s="49">
        <f>Helena!$E$26*10^3</f>
        <v>0</v>
      </c>
      <c r="Q130" s="49">
        <f>Duluth!$E$26*10^3</f>
        <v>0</v>
      </c>
      <c r="R130" s="49">
        <f>Fairbanks!$E$26*10^3</f>
        <v>0</v>
      </c>
    </row>
    <row r="131" spans="1:18" s="64" customFormat="1">
      <c r="A131" s="67"/>
      <c r="B131" s="68" t="s">
        <v>92</v>
      </c>
      <c r="C131" s="49">
        <f>Miami!$E$28*10^3</f>
        <v>0</v>
      </c>
      <c r="D131" s="49">
        <f>Houston!$E$28*10^3</f>
        <v>0</v>
      </c>
      <c r="E131" s="49">
        <f>Phoenix!$E$28*10^3</f>
        <v>0</v>
      </c>
      <c r="F131" s="49">
        <f>Atlanta!$E$28*10^3</f>
        <v>0</v>
      </c>
      <c r="G131" s="49">
        <f>LosAngeles!$E$28*10^3</f>
        <v>0</v>
      </c>
      <c r="H131" s="49">
        <f>LasVegas!$E$28*10^3</f>
        <v>0</v>
      </c>
      <c r="I131" s="49">
        <f>SanFrancisco!$E$28*10^3</f>
        <v>0</v>
      </c>
      <c r="J131" s="49">
        <f>Baltimore!$E$28*10^3</f>
        <v>0</v>
      </c>
      <c r="K131" s="49">
        <f>Albuquerque!$E$28*10^3</f>
        <v>0</v>
      </c>
      <c r="L131" s="49">
        <f>Seattle!$E$28*10^3</f>
        <v>0</v>
      </c>
      <c r="M131" s="49">
        <f>Chicago!$E$28*10^3</f>
        <v>0</v>
      </c>
      <c r="N131" s="49">
        <f>Boulder!$E$28*10^3</f>
        <v>0</v>
      </c>
      <c r="O131" s="49">
        <f>Minneapolis!$E$28*10^3</f>
        <v>0</v>
      </c>
      <c r="P131" s="49">
        <f>Helena!$E$28*10^3</f>
        <v>0</v>
      </c>
      <c r="Q131" s="49">
        <f>Duluth!$E$28*10^3</f>
        <v>0</v>
      </c>
      <c r="R131" s="49">
        <f>Fairbanks!$E$28*10^3</f>
        <v>0</v>
      </c>
    </row>
    <row r="132" spans="1:18" s="64" customFormat="1">
      <c r="A132" s="67"/>
      <c r="B132" s="65" t="s">
        <v>265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1:18" s="64" customFormat="1">
      <c r="A133" s="67"/>
      <c r="B133" s="68" t="s">
        <v>72</v>
      </c>
      <c r="C133" s="49">
        <f>Miami!$F$13*10^3</f>
        <v>0</v>
      </c>
      <c r="D133" s="49">
        <f>Houston!$F$13*10^3</f>
        <v>0</v>
      </c>
      <c r="E133" s="49">
        <f>Phoenix!$F$13*10^3</f>
        <v>0</v>
      </c>
      <c r="F133" s="49">
        <f>Atlanta!$F$13*10^3</f>
        <v>0</v>
      </c>
      <c r="G133" s="49">
        <f>LosAngeles!$F$13*10^3</f>
        <v>0</v>
      </c>
      <c r="H133" s="49">
        <f>LasVegas!$F$13*10^3</f>
        <v>0</v>
      </c>
      <c r="I133" s="49">
        <f>SanFrancisco!$F$13*10^3</f>
        <v>0</v>
      </c>
      <c r="J133" s="49">
        <f>Baltimore!$F$13*10^3</f>
        <v>0</v>
      </c>
      <c r="K133" s="49">
        <f>Albuquerque!$F$13*10^3</f>
        <v>0</v>
      </c>
      <c r="L133" s="49">
        <f>Seattle!$F$13*10^3</f>
        <v>0</v>
      </c>
      <c r="M133" s="49">
        <f>Chicago!$F$13*10^3</f>
        <v>0</v>
      </c>
      <c r="N133" s="49">
        <f>Boulder!$F$13*10^3</f>
        <v>0</v>
      </c>
      <c r="O133" s="49">
        <f>Minneapolis!$F$13*10^3</f>
        <v>0</v>
      </c>
      <c r="P133" s="49">
        <f>Helena!$F$13*10^3</f>
        <v>0</v>
      </c>
      <c r="Q133" s="49">
        <f>Duluth!$F$13*10^3</f>
        <v>0</v>
      </c>
      <c r="R133" s="49">
        <f>Fairbanks!$F$13*10^3</f>
        <v>0</v>
      </c>
    </row>
    <row r="134" spans="1:18" s="64" customFormat="1">
      <c r="A134" s="67"/>
      <c r="B134" s="68" t="s">
        <v>73</v>
      </c>
      <c r="C134" s="49">
        <f>Miami!$F$14*10^3</f>
        <v>0</v>
      </c>
      <c r="D134" s="49">
        <f>Houston!$F$14*10^3</f>
        <v>0</v>
      </c>
      <c r="E134" s="49">
        <f>Phoenix!$F$14*10^3</f>
        <v>0</v>
      </c>
      <c r="F134" s="49">
        <f>Atlanta!$F$14*10^3</f>
        <v>0</v>
      </c>
      <c r="G134" s="49">
        <f>LosAngeles!$F$14*10^3</f>
        <v>0</v>
      </c>
      <c r="H134" s="49">
        <f>LasVegas!$F$14*10^3</f>
        <v>0</v>
      </c>
      <c r="I134" s="49">
        <f>SanFrancisco!$F$14*10^3</f>
        <v>0</v>
      </c>
      <c r="J134" s="49">
        <f>Baltimore!$F$14*10^3</f>
        <v>0</v>
      </c>
      <c r="K134" s="49">
        <f>Albuquerque!$F$14*10^3</f>
        <v>0</v>
      </c>
      <c r="L134" s="49">
        <f>Seattle!$F$14*10^3</f>
        <v>0</v>
      </c>
      <c r="M134" s="49">
        <f>Chicago!$F$14*10^3</f>
        <v>0</v>
      </c>
      <c r="N134" s="49">
        <f>Boulder!$F$14*10^3</f>
        <v>0</v>
      </c>
      <c r="O134" s="49">
        <f>Minneapolis!$F$14*10^3</f>
        <v>0</v>
      </c>
      <c r="P134" s="49">
        <f>Helena!$F$14*10^3</f>
        <v>0</v>
      </c>
      <c r="Q134" s="49">
        <f>Duluth!$F$14*10^3</f>
        <v>0</v>
      </c>
      <c r="R134" s="49">
        <f>Fairbanks!$F$14*10^3</f>
        <v>0</v>
      </c>
    </row>
    <row r="135" spans="1:18" s="64" customFormat="1">
      <c r="A135" s="67"/>
      <c r="B135" s="68" t="s">
        <v>81</v>
      </c>
      <c r="C135" s="49">
        <f>Miami!$F$15*10^3</f>
        <v>0</v>
      </c>
      <c r="D135" s="49">
        <f>Houston!$F$15*10^3</f>
        <v>0</v>
      </c>
      <c r="E135" s="49">
        <f>Phoenix!$F$15*10^3</f>
        <v>0</v>
      </c>
      <c r="F135" s="49">
        <f>Atlanta!$F$15*10^3</f>
        <v>0</v>
      </c>
      <c r="G135" s="49">
        <f>LosAngeles!$F$15*10^3</f>
        <v>0</v>
      </c>
      <c r="H135" s="49">
        <f>LasVegas!$F$15*10^3</f>
        <v>0</v>
      </c>
      <c r="I135" s="49">
        <f>SanFrancisco!$F$15*10^3</f>
        <v>0</v>
      </c>
      <c r="J135" s="49">
        <f>Baltimore!$F$15*10^3</f>
        <v>0</v>
      </c>
      <c r="K135" s="49">
        <f>Albuquerque!$F$15*10^3</f>
        <v>0</v>
      </c>
      <c r="L135" s="49">
        <f>Seattle!$F$15*10^3</f>
        <v>0</v>
      </c>
      <c r="M135" s="49">
        <f>Chicago!$F$15*10^3</f>
        <v>0</v>
      </c>
      <c r="N135" s="49">
        <f>Boulder!$F$15*10^3</f>
        <v>0</v>
      </c>
      <c r="O135" s="49">
        <f>Minneapolis!$F$15*10^3</f>
        <v>0</v>
      </c>
      <c r="P135" s="49">
        <f>Helena!$F$15*10^3</f>
        <v>0</v>
      </c>
      <c r="Q135" s="49">
        <f>Duluth!$F$15*10^3</f>
        <v>0</v>
      </c>
      <c r="R135" s="49">
        <f>Fairbanks!$F$15*10^3</f>
        <v>0</v>
      </c>
    </row>
    <row r="136" spans="1:18" s="64" customFormat="1">
      <c r="A136" s="67"/>
      <c r="B136" s="68" t="s">
        <v>82</v>
      </c>
      <c r="C136" s="49">
        <f>Miami!$F$16*10^3</f>
        <v>0</v>
      </c>
      <c r="D136" s="49">
        <f>Houston!$F$16*10^3</f>
        <v>0</v>
      </c>
      <c r="E136" s="49">
        <f>Phoenix!$F$16*10^3</f>
        <v>0</v>
      </c>
      <c r="F136" s="49">
        <f>Atlanta!$F$16*10^3</f>
        <v>0</v>
      </c>
      <c r="G136" s="49">
        <f>LosAngeles!$F$16*10^3</f>
        <v>0</v>
      </c>
      <c r="H136" s="49">
        <f>LasVegas!$F$16*10^3</f>
        <v>0</v>
      </c>
      <c r="I136" s="49">
        <f>SanFrancisco!$F$16*10^3</f>
        <v>0</v>
      </c>
      <c r="J136" s="49">
        <f>Baltimore!$F$16*10^3</f>
        <v>0</v>
      </c>
      <c r="K136" s="49">
        <f>Albuquerque!$F$16*10^3</f>
        <v>0</v>
      </c>
      <c r="L136" s="49">
        <f>Seattle!$F$16*10^3</f>
        <v>0</v>
      </c>
      <c r="M136" s="49">
        <f>Chicago!$F$16*10^3</f>
        <v>0</v>
      </c>
      <c r="N136" s="49">
        <f>Boulder!$F$16*10^3</f>
        <v>0</v>
      </c>
      <c r="O136" s="49">
        <f>Minneapolis!$F$16*10^3</f>
        <v>0</v>
      </c>
      <c r="P136" s="49">
        <f>Helena!$F$16*10^3</f>
        <v>0</v>
      </c>
      <c r="Q136" s="49">
        <f>Duluth!$F$16*10^3</f>
        <v>0</v>
      </c>
      <c r="R136" s="49">
        <f>Fairbanks!$F$16*10^3</f>
        <v>0</v>
      </c>
    </row>
    <row r="137" spans="1:18" s="64" customFormat="1">
      <c r="A137" s="67"/>
      <c r="B137" s="68" t="s">
        <v>83</v>
      </c>
      <c r="C137" s="49">
        <f>Miami!$F$17*10^3</f>
        <v>0</v>
      </c>
      <c r="D137" s="49">
        <f>Houston!$F$17*10^3</f>
        <v>0</v>
      </c>
      <c r="E137" s="49">
        <f>Phoenix!$F$17*10^3</f>
        <v>0</v>
      </c>
      <c r="F137" s="49">
        <f>Atlanta!$F$17*10^3</f>
        <v>0</v>
      </c>
      <c r="G137" s="49">
        <f>LosAngeles!$F$17*10^3</f>
        <v>0</v>
      </c>
      <c r="H137" s="49">
        <f>LasVegas!$F$17*10^3</f>
        <v>0</v>
      </c>
      <c r="I137" s="49">
        <f>SanFrancisco!$F$17*10^3</f>
        <v>0</v>
      </c>
      <c r="J137" s="49">
        <f>Baltimore!$F$17*10^3</f>
        <v>0</v>
      </c>
      <c r="K137" s="49">
        <f>Albuquerque!$F$17*10^3</f>
        <v>0</v>
      </c>
      <c r="L137" s="49">
        <f>Seattle!$F$17*10^3</f>
        <v>0</v>
      </c>
      <c r="M137" s="49">
        <f>Chicago!$F$17*10^3</f>
        <v>0</v>
      </c>
      <c r="N137" s="49">
        <f>Boulder!$F$17*10^3</f>
        <v>0</v>
      </c>
      <c r="O137" s="49">
        <f>Minneapolis!$F$17*10^3</f>
        <v>0</v>
      </c>
      <c r="P137" s="49">
        <f>Helena!$F$17*10^3</f>
        <v>0</v>
      </c>
      <c r="Q137" s="49">
        <f>Duluth!$F$17*10^3</f>
        <v>0</v>
      </c>
      <c r="R137" s="49">
        <f>Fairbanks!$F$17*10^3</f>
        <v>0</v>
      </c>
    </row>
    <row r="138" spans="1:18" s="64" customFormat="1">
      <c r="A138" s="67"/>
      <c r="B138" s="68" t="s">
        <v>84</v>
      </c>
      <c r="C138" s="49">
        <f>Miami!$F$18*10^3</f>
        <v>0</v>
      </c>
      <c r="D138" s="49">
        <f>Houston!$F$18*10^3</f>
        <v>0</v>
      </c>
      <c r="E138" s="49">
        <f>Phoenix!$F$18*10^3</f>
        <v>0</v>
      </c>
      <c r="F138" s="49">
        <f>Atlanta!$F$18*10^3</f>
        <v>0</v>
      </c>
      <c r="G138" s="49">
        <f>LosAngeles!$F$18*10^3</f>
        <v>0</v>
      </c>
      <c r="H138" s="49">
        <f>LasVegas!$F$18*10^3</f>
        <v>0</v>
      </c>
      <c r="I138" s="49">
        <f>SanFrancisco!$F$18*10^3</f>
        <v>0</v>
      </c>
      <c r="J138" s="49">
        <f>Baltimore!$F$18*10^3</f>
        <v>0</v>
      </c>
      <c r="K138" s="49">
        <f>Albuquerque!$F$18*10^3</f>
        <v>0</v>
      </c>
      <c r="L138" s="49">
        <f>Seattle!$F$18*10^3</f>
        <v>0</v>
      </c>
      <c r="M138" s="49">
        <f>Chicago!$F$18*10^3</f>
        <v>0</v>
      </c>
      <c r="N138" s="49">
        <f>Boulder!$F$18*10^3</f>
        <v>0</v>
      </c>
      <c r="O138" s="49">
        <f>Minneapolis!$F$18*10^3</f>
        <v>0</v>
      </c>
      <c r="P138" s="49">
        <f>Helena!$F$18*10^3</f>
        <v>0</v>
      </c>
      <c r="Q138" s="49">
        <f>Duluth!$F$18*10^3</f>
        <v>0</v>
      </c>
      <c r="R138" s="49">
        <f>Fairbanks!$F$18*10^3</f>
        <v>0</v>
      </c>
    </row>
    <row r="139" spans="1:18" s="64" customFormat="1">
      <c r="A139" s="67"/>
      <c r="B139" s="68" t="s">
        <v>85</v>
      </c>
      <c r="C139" s="49">
        <f>Miami!$F$19*10^3</f>
        <v>0</v>
      </c>
      <c r="D139" s="49">
        <f>Houston!$F$19*10^3</f>
        <v>0</v>
      </c>
      <c r="E139" s="49">
        <f>Phoenix!$F$19*10^3</f>
        <v>0</v>
      </c>
      <c r="F139" s="49">
        <f>Atlanta!$F$19*10^3</f>
        <v>0</v>
      </c>
      <c r="G139" s="49">
        <f>LosAngeles!$F$19*10^3</f>
        <v>0</v>
      </c>
      <c r="H139" s="49">
        <f>LasVegas!$F$19*10^3</f>
        <v>0</v>
      </c>
      <c r="I139" s="49">
        <f>SanFrancisco!$F$19*10^3</f>
        <v>0</v>
      </c>
      <c r="J139" s="49">
        <f>Baltimore!$F$19*10^3</f>
        <v>0</v>
      </c>
      <c r="K139" s="49">
        <f>Albuquerque!$F$19*10^3</f>
        <v>0</v>
      </c>
      <c r="L139" s="49">
        <f>Seattle!$F$19*10^3</f>
        <v>0</v>
      </c>
      <c r="M139" s="49">
        <f>Chicago!$F$19*10^3</f>
        <v>0</v>
      </c>
      <c r="N139" s="49">
        <f>Boulder!$F$19*10^3</f>
        <v>0</v>
      </c>
      <c r="O139" s="49">
        <f>Minneapolis!$F$19*10^3</f>
        <v>0</v>
      </c>
      <c r="P139" s="49">
        <f>Helena!$F$19*10^3</f>
        <v>0</v>
      </c>
      <c r="Q139" s="49">
        <f>Duluth!$F$19*10^3</f>
        <v>0</v>
      </c>
      <c r="R139" s="49">
        <f>Fairbanks!$F$19*10^3</f>
        <v>0</v>
      </c>
    </row>
    <row r="140" spans="1:18" s="64" customFormat="1">
      <c r="A140" s="67"/>
      <c r="B140" s="68" t="s">
        <v>86</v>
      </c>
      <c r="C140" s="49">
        <f>Miami!$F$20*10^3</f>
        <v>0</v>
      </c>
      <c r="D140" s="49">
        <f>Houston!$F$20*10^3</f>
        <v>0</v>
      </c>
      <c r="E140" s="49">
        <f>Phoenix!$F$20*10^3</f>
        <v>0</v>
      </c>
      <c r="F140" s="49">
        <f>Atlanta!$F$20*10^3</f>
        <v>0</v>
      </c>
      <c r="G140" s="49">
        <f>LosAngeles!$F$20*10^3</f>
        <v>0</v>
      </c>
      <c r="H140" s="49">
        <f>LasVegas!$F$20*10^3</f>
        <v>0</v>
      </c>
      <c r="I140" s="49">
        <f>SanFrancisco!$F$20*10^3</f>
        <v>0</v>
      </c>
      <c r="J140" s="49">
        <f>Baltimore!$F$20*10^3</f>
        <v>0</v>
      </c>
      <c r="K140" s="49">
        <f>Albuquerque!$F$20*10^3</f>
        <v>0</v>
      </c>
      <c r="L140" s="49">
        <f>Seattle!$F$20*10^3</f>
        <v>0</v>
      </c>
      <c r="M140" s="49">
        <f>Chicago!$F$20*10^3</f>
        <v>0</v>
      </c>
      <c r="N140" s="49">
        <f>Boulder!$F$20*10^3</f>
        <v>0</v>
      </c>
      <c r="O140" s="49">
        <f>Minneapolis!$F$20*10^3</f>
        <v>0</v>
      </c>
      <c r="P140" s="49">
        <f>Helena!$F$20*10^3</f>
        <v>0</v>
      </c>
      <c r="Q140" s="49">
        <f>Duluth!$F$20*10^3</f>
        <v>0</v>
      </c>
      <c r="R140" s="49">
        <f>Fairbanks!$F$20*10^3</f>
        <v>0</v>
      </c>
    </row>
    <row r="141" spans="1:18" s="64" customFormat="1">
      <c r="A141" s="67"/>
      <c r="B141" s="68" t="s">
        <v>87</v>
      </c>
      <c r="C141" s="49">
        <f>Miami!$F$21*10^3</f>
        <v>0</v>
      </c>
      <c r="D141" s="49">
        <f>Houston!$F$21*10^3</f>
        <v>0</v>
      </c>
      <c r="E141" s="49">
        <f>Phoenix!$F$21*10^3</f>
        <v>0</v>
      </c>
      <c r="F141" s="49">
        <f>Atlanta!$F$21*10^3</f>
        <v>0</v>
      </c>
      <c r="G141" s="49">
        <f>LosAngeles!$F$21*10^3</f>
        <v>0</v>
      </c>
      <c r="H141" s="49">
        <f>LasVegas!$F$21*10^3</f>
        <v>0</v>
      </c>
      <c r="I141" s="49">
        <f>SanFrancisco!$F$21*10^3</f>
        <v>0</v>
      </c>
      <c r="J141" s="49">
        <f>Baltimore!$F$21*10^3</f>
        <v>0</v>
      </c>
      <c r="K141" s="49">
        <f>Albuquerque!$F$21*10^3</f>
        <v>0</v>
      </c>
      <c r="L141" s="49">
        <f>Seattle!$F$21*10^3</f>
        <v>0</v>
      </c>
      <c r="M141" s="49">
        <f>Chicago!$F$21*10^3</f>
        <v>0</v>
      </c>
      <c r="N141" s="49">
        <f>Boulder!$F$21*10^3</f>
        <v>0</v>
      </c>
      <c r="O141" s="49">
        <f>Minneapolis!$F$21*10^3</f>
        <v>0</v>
      </c>
      <c r="P141" s="49">
        <f>Helena!$F$21*10^3</f>
        <v>0</v>
      </c>
      <c r="Q141" s="49">
        <f>Duluth!$F$21*10^3</f>
        <v>0</v>
      </c>
      <c r="R141" s="49">
        <f>Fairbanks!$F$21*10^3</f>
        <v>0</v>
      </c>
    </row>
    <row r="142" spans="1:18" s="64" customFormat="1">
      <c r="A142" s="67"/>
      <c r="B142" s="68" t="s">
        <v>88</v>
      </c>
      <c r="C142" s="49">
        <f>Miami!$F$22*10^3</f>
        <v>0</v>
      </c>
      <c r="D142" s="49">
        <f>Houston!$F$22*10^3</f>
        <v>0</v>
      </c>
      <c r="E142" s="49">
        <f>Phoenix!$F$22*10^3</f>
        <v>0</v>
      </c>
      <c r="F142" s="49">
        <f>Atlanta!$F$22*10^3</f>
        <v>0</v>
      </c>
      <c r="G142" s="49">
        <f>LosAngeles!$F$22*10^3</f>
        <v>0</v>
      </c>
      <c r="H142" s="49">
        <f>LasVegas!$F$22*10^3</f>
        <v>0</v>
      </c>
      <c r="I142" s="49">
        <f>SanFrancisco!$F$22*10^3</f>
        <v>0</v>
      </c>
      <c r="J142" s="49">
        <f>Baltimore!$F$22*10^3</f>
        <v>0</v>
      </c>
      <c r="K142" s="49">
        <f>Albuquerque!$F$22*10^3</f>
        <v>0</v>
      </c>
      <c r="L142" s="49">
        <f>Seattle!$F$22*10^3</f>
        <v>0</v>
      </c>
      <c r="M142" s="49">
        <f>Chicago!$F$22*10^3</f>
        <v>0</v>
      </c>
      <c r="N142" s="49">
        <f>Boulder!$F$22*10^3</f>
        <v>0</v>
      </c>
      <c r="O142" s="49">
        <f>Minneapolis!$F$22*10^3</f>
        <v>0</v>
      </c>
      <c r="P142" s="49">
        <f>Helena!$F$22*10^3</f>
        <v>0</v>
      </c>
      <c r="Q142" s="49">
        <f>Duluth!$F$22*10^3</f>
        <v>0</v>
      </c>
      <c r="R142" s="49">
        <f>Fairbanks!$F$22*10^3</f>
        <v>0</v>
      </c>
    </row>
    <row r="143" spans="1:18" s="64" customFormat="1">
      <c r="A143" s="67"/>
      <c r="B143" s="68" t="s">
        <v>67</v>
      </c>
      <c r="C143" s="49">
        <f>Miami!$F$23*10^3</f>
        <v>0</v>
      </c>
      <c r="D143" s="49">
        <f>Houston!$F$23*10^3</f>
        <v>0</v>
      </c>
      <c r="E143" s="49">
        <f>Phoenix!$F$23*10^3</f>
        <v>0</v>
      </c>
      <c r="F143" s="49">
        <f>Atlanta!$F$23*10^3</f>
        <v>0</v>
      </c>
      <c r="G143" s="49">
        <f>LosAngeles!$F$23*10^3</f>
        <v>0</v>
      </c>
      <c r="H143" s="49">
        <f>LasVegas!$F$23*10^3</f>
        <v>0</v>
      </c>
      <c r="I143" s="49">
        <f>SanFrancisco!$F$23*10^3</f>
        <v>0</v>
      </c>
      <c r="J143" s="49">
        <f>Baltimore!$F$23*10^3</f>
        <v>0</v>
      </c>
      <c r="K143" s="49">
        <f>Albuquerque!$F$23*10^3</f>
        <v>0</v>
      </c>
      <c r="L143" s="49">
        <f>Seattle!$F$23*10^3</f>
        <v>0</v>
      </c>
      <c r="M143" s="49">
        <f>Chicago!$F$23*10^3</f>
        <v>0</v>
      </c>
      <c r="N143" s="49">
        <f>Boulder!$F$23*10^3</f>
        <v>0</v>
      </c>
      <c r="O143" s="49">
        <f>Minneapolis!$F$23*10^3</f>
        <v>0</v>
      </c>
      <c r="P143" s="49">
        <f>Helena!$F$23*10^3</f>
        <v>0</v>
      </c>
      <c r="Q143" s="49">
        <f>Duluth!$F$23*10^3</f>
        <v>0</v>
      </c>
      <c r="R143" s="49">
        <f>Fairbanks!$F$23*10^3</f>
        <v>0</v>
      </c>
    </row>
    <row r="144" spans="1:18" s="64" customFormat="1">
      <c r="A144" s="67"/>
      <c r="B144" s="68" t="s">
        <v>89</v>
      </c>
      <c r="C144" s="49">
        <f>Miami!$F$24*10^3</f>
        <v>0</v>
      </c>
      <c r="D144" s="49">
        <f>Houston!$F$24*10^3</f>
        <v>0</v>
      </c>
      <c r="E144" s="49">
        <f>Phoenix!$F$24*10^3</f>
        <v>0</v>
      </c>
      <c r="F144" s="49">
        <f>Atlanta!$F$24*10^3</f>
        <v>0</v>
      </c>
      <c r="G144" s="49">
        <f>LosAngeles!$F$24*10^3</f>
        <v>0</v>
      </c>
      <c r="H144" s="49">
        <f>LasVegas!$F$24*10^3</f>
        <v>0</v>
      </c>
      <c r="I144" s="49">
        <f>SanFrancisco!$F$24*10^3</f>
        <v>0</v>
      </c>
      <c r="J144" s="49">
        <f>Baltimore!$F$24*10^3</f>
        <v>0</v>
      </c>
      <c r="K144" s="49">
        <f>Albuquerque!$F$24*10^3</f>
        <v>0</v>
      </c>
      <c r="L144" s="49">
        <f>Seattle!$F$24*10^3</f>
        <v>0</v>
      </c>
      <c r="M144" s="49">
        <f>Chicago!$F$24*10^3</f>
        <v>0</v>
      </c>
      <c r="N144" s="49">
        <f>Boulder!$F$24*10^3</f>
        <v>0</v>
      </c>
      <c r="O144" s="49">
        <f>Minneapolis!$F$24*10^3</f>
        <v>0</v>
      </c>
      <c r="P144" s="49">
        <f>Helena!$F$24*10^3</f>
        <v>0</v>
      </c>
      <c r="Q144" s="49">
        <f>Duluth!$F$24*10^3</f>
        <v>0</v>
      </c>
      <c r="R144" s="49">
        <f>Fairbanks!$F$24*10^3</f>
        <v>0</v>
      </c>
    </row>
    <row r="145" spans="1:18" s="64" customFormat="1">
      <c r="A145" s="67"/>
      <c r="B145" s="68" t="s">
        <v>90</v>
      </c>
      <c r="C145" s="49">
        <f>Miami!$F$25*10^3</f>
        <v>0</v>
      </c>
      <c r="D145" s="49">
        <f>Houston!$F$25*10^3</f>
        <v>0</v>
      </c>
      <c r="E145" s="49">
        <f>Phoenix!$F$25*10^3</f>
        <v>0</v>
      </c>
      <c r="F145" s="49">
        <f>Atlanta!$F$25*10^3</f>
        <v>0</v>
      </c>
      <c r="G145" s="49">
        <f>LosAngeles!$F$25*10^3</f>
        <v>0</v>
      </c>
      <c r="H145" s="49">
        <f>LasVegas!$F$25*10^3</f>
        <v>0</v>
      </c>
      <c r="I145" s="49">
        <f>SanFrancisco!$F$25*10^3</f>
        <v>0</v>
      </c>
      <c r="J145" s="49">
        <f>Baltimore!$F$25*10^3</f>
        <v>0</v>
      </c>
      <c r="K145" s="49">
        <f>Albuquerque!$F$25*10^3</f>
        <v>0</v>
      </c>
      <c r="L145" s="49">
        <f>Seattle!$F$25*10^3</f>
        <v>0</v>
      </c>
      <c r="M145" s="49">
        <f>Chicago!$F$25*10^3</f>
        <v>0</v>
      </c>
      <c r="N145" s="49">
        <f>Boulder!$F$25*10^3</f>
        <v>0</v>
      </c>
      <c r="O145" s="49">
        <f>Minneapolis!$F$25*10^3</f>
        <v>0</v>
      </c>
      <c r="P145" s="49">
        <f>Helena!$F$25*10^3</f>
        <v>0</v>
      </c>
      <c r="Q145" s="49">
        <f>Duluth!$F$25*10^3</f>
        <v>0</v>
      </c>
      <c r="R145" s="49">
        <f>Fairbanks!$F$25*10^3</f>
        <v>0</v>
      </c>
    </row>
    <row r="146" spans="1:18" s="64" customFormat="1">
      <c r="A146" s="67"/>
      <c r="B146" s="68" t="s">
        <v>91</v>
      </c>
      <c r="C146" s="49">
        <f>Miami!$F$26*10^3</f>
        <v>0</v>
      </c>
      <c r="D146" s="49">
        <f>Houston!$F$26*10^3</f>
        <v>0</v>
      </c>
      <c r="E146" s="49">
        <f>Phoenix!$F$26*10^3</f>
        <v>0</v>
      </c>
      <c r="F146" s="49">
        <f>Atlanta!$F$26*10^3</f>
        <v>0</v>
      </c>
      <c r="G146" s="49">
        <f>LosAngeles!$F$26*10^3</f>
        <v>0</v>
      </c>
      <c r="H146" s="49">
        <f>LasVegas!$F$26*10^3</f>
        <v>0</v>
      </c>
      <c r="I146" s="49">
        <f>SanFrancisco!$F$26*10^3</f>
        <v>0</v>
      </c>
      <c r="J146" s="49">
        <f>Baltimore!$F$26*10^3</f>
        <v>0</v>
      </c>
      <c r="K146" s="49">
        <f>Albuquerque!$F$26*10^3</f>
        <v>0</v>
      </c>
      <c r="L146" s="49">
        <f>Seattle!$F$26*10^3</f>
        <v>0</v>
      </c>
      <c r="M146" s="49">
        <f>Chicago!$F$26*10^3</f>
        <v>0</v>
      </c>
      <c r="N146" s="49">
        <f>Boulder!$F$26*10^3</f>
        <v>0</v>
      </c>
      <c r="O146" s="49">
        <f>Minneapolis!$F$26*10^3</f>
        <v>0</v>
      </c>
      <c r="P146" s="49">
        <f>Helena!$F$26*10^3</f>
        <v>0</v>
      </c>
      <c r="Q146" s="49">
        <f>Duluth!$F$26*10^3</f>
        <v>0</v>
      </c>
      <c r="R146" s="49">
        <f>Fairbanks!$F$26*10^3</f>
        <v>0</v>
      </c>
    </row>
    <row r="147" spans="1:18" s="64" customFormat="1">
      <c r="A147" s="67"/>
      <c r="B147" s="68" t="s">
        <v>92</v>
      </c>
      <c r="C147" s="49">
        <f>Miami!$F$28*10^3</f>
        <v>0</v>
      </c>
      <c r="D147" s="49">
        <f>Houston!$F$28*10^3</f>
        <v>0</v>
      </c>
      <c r="E147" s="49">
        <f>Phoenix!$F$28*10^3</f>
        <v>0</v>
      </c>
      <c r="F147" s="49">
        <f>Atlanta!$F$28*10^3</f>
        <v>0</v>
      </c>
      <c r="G147" s="49">
        <f>LosAngeles!$F$28*10^3</f>
        <v>0</v>
      </c>
      <c r="H147" s="49">
        <f>LasVegas!$F$28*10^3</f>
        <v>0</v>
      </c>
      <c r="I147" s="49">
        <f>SanFrancisco!$F$28*10^3</f>
        <v>0</v>
      </c>
      <c r="J147" s="49">
        <f>Baltimore!$F$28*10^3</f>
        <v>0</v>
      </c>
      <c r="K147" s="49">
        <f>Albuquerque!$F$28*10^3</f>
        <v>0</v>
      </c>
      <c r="L147" s="49">
        <f>Seattle!$F$28*10^3</f>
        <v>0</v>
      </c>
      <c r="M147" s="49">
        <f>Chicago!$F$28*10^3</f>
        <v>0</v>
      </c>
      <c r="N147" s="49">
        <f>Boulder!$F$28*10^3</f>
        <v>0</v>
      </c>
      <c r="O147" s="49">
        <f>Minneapolis!$F$28*10^3</f>
        <v>0</v>
      </c>
      <c r="P147" s="49">
        <f>Helena!$F$28*10^3</f>
        <v>0</v>
      </c>
      <c r="Q147" s="49">
        <f>Duluth!$F$28*10^3</f>
        <v>0</v>
      </c>
      <c r="R147" s="49">
        <f>Fairbanks!$F$28*10^3</f>
        <v>0</v>
      </c>
    </row>
    <row r="148" spans="1:18" s="64" customFormat="1">
      <c r="A148" s="67"/>
      <c r="B148" s="65" t="s">
        <v>266</v>
      </c>
      <c r="C148" s="94">
        <f>Miami!$B$2*10^3</f>
        <v>5061570</v>
      </c>
      <c r="D148" s="94">
        <f>Houston!$B$2*10^3</f>
        <v>5503610</v>
      </c>
      <c r="E148" s="94">
        <f>Phoenix!$B$2*10^3</f>
        <v>5355210</v>
      </c>
      <c r="F148" s="94">
        <f>Atlanta!$B$2*10^3</f>
        <v>5367710</v>
      </c>
      <c r="G148" s="94">
        <f>LosAngeles!$B$2*10^3</f>
        <v>4429170</v>
      </c>
      <c r="H148" s="94">
        <f>LasVegas!$B$2*10^3</f>
        <v>5056300</v>
      </c>
      <c r="I148" s="94">
        <f>SanFrancisco!$B$2*10^3</f>
        <v>5560860</v>
      </c>
      <c r="J148" s="94">
        <f>Baltimore!$B$2*10^3</f>
        <v>6076120</v>
      </c>
      <c r="K148" s="94">
        <f>Albuquerque!$B$2*10^3</f>
        <v>5304290</v>
      </c>
      <c r="L148" s="94">
        <f>Seattle!$B$2*10^3</f>
        <v>5098810</v>
      </c>
      <c r="M148" s="94">
        <f>Chicago!$B$2*10^3</f>
        <v>6600850</v>
      </c>
      <c r="N148" s="94">
        <f>Boulder!$B$2*10^3</f>
        <v>5783510</v>
      </c>
      <c r="O148" s="94">
        <f>Minneapolis!$B$2*10^3</f>
        <v>7738130</v>
      </c>
      <c r="P148" s="94">
        <f>Helena!$B$2*10^3</f>
        <v>6843670</v>
      </c>
      <c r="Q148" s="94">
        <f>Duluth!$B$2*10^3</f>
        <v>8325760</v>
      </c>
      <c r="R148" s="94">
        <f>Fairbanks!$B$2*10^3</f>
        <v>11432350</v>
      </c>
    </row>
    <row r="149" spans="1:18" s="64" customFormat="1">
      <c r="A149" s="65" t="s">
        <v>93</v>
      </c>
      <c r="B149" s="66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1:18" s="64" customFormat="1">
      <c r="A150" s="67"/>
      <c r="B150" s="65" t="s">
        <v>290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1:18" s="64" customFormat="1">
      <c r="A151" s="67"/>
      <c r="B151" s="68" t="s">
        <v>191</v>
      </c>
      <c r="C151" s="48">
        <f>(Miami!$B$13*10^3)/Miami!$B$8</f>
        <v>0</v>
      </c>
      <c r="D151" s="48">
        <f>(Houston!$B$13*10^3)/Houston!$B$8</f>
        <v>0</v>
      </c>
      <c r="E151" s="48">
        <f>(Phoenix!$B$13*10^3)/Phoenix!$B$8</f>
        <v>0</v>
      </c>
      <c r="F151" s="48">
        <f>(Atlanta!$B$13*10^3)/Atlanta!$B$8</f>
        <v>0</v>
      </c>
      <c r="G151" s="48">
        <f>(LosAngeles!$B$13*10^3)/LosAngeles!$B$8</f>
        <v>0</v>
      </c>
      <c r="H151" s="48">
        <f>(LasVegas!$B$13*10^3)/LasVegas!$B$8</f>
        <v>0</v>
      </c>
      <c r="I151" s="48">
        <f>(SanFrancisco!$B$13*10^3)/SanFrancisco!$B$8</f>
        <v>0</v>
      </c>
      <c r="J151" s="48">
        <f>(Baltimore!$B$13*10^3)/Baltimore!$B$8</f>
        <v>0</v>
      </c>
      <c r="K151" s="48">
        <f>(Albuquerque!$B$13*10^3)/Albuquerque!$B$8</f>
        <v>0</v>
      </c>
      <c r="L151" s="48">
        <f>(Seattle!$B$13*10^3)/Seattle!$B$8</f>
        <v>0</v>
      </c>
      <c r="M151" s="48">
        <f>(Chicago!$B$13*10^3)/Chicago!$B$8</f>
        <v>0</v>
      </c>
      <c r="N151" s="48">
        <f>(Boulder!$B$13*10^3)/Boulder!$B$8</f>
        <v>0</v>
      </c>
      <c r="O151" s="48">
        <f>(Minneapolis!$B$13*10^3)/Minneapolis!$B$8</f>
        <v>0</v>
      </c>
      <c r="P151" s="48">
        <f>(Helena!$B$13*10^3)/Helena!$B$8</f>
        <v>0</v>
      </c>
      <c r="Q151" s="48">
        <f>(Duluth!$B$13*10^3)/Duluth!$B$8</f>
        <v>0</v>
      </c>
      <c r="R151" s="48">
        <f>(Fairbanks!$B$13*10^3)/Fairbanks!$B$8</f>
        <v>0</v>
      </c>
    </row>
    <row r="152" spans="1:18" s="64" customFormat="1">
      <c r="A152" s="67"/>
      <c r="B152" s="68" t="s">
        <v>192</v>
      </c>
      <c r="C152" s="48">
        <f>(Miami!$B$14*10^3)/Miami!$B$8</f>
        <v>244.2570222675011</v>
      </c>
      <c r="D152" s="48">
        <f>(Houston!$B$14*10^3)/Houston!$B$8</f>
        <v>209.4993450734973</v>
      </c>
      <c r="E152" s="48">
        <f>(Phoenix!$B$14*10^3)/Phoenix!$B$8</f>
        <v>184.84936690438073</v>
      </c>
      <c r="F152" s="48">
        <f>(Atlanta!$B$14*10^3)/Atlanta!$B$8</f>
        <v>142.98937563673411</v>
      </c>
      <c r="G152" s="48">
        <f>(LosAngeles!$B$14*10^3)/LosAngeles!$B$8</f>
        <v>97.613156745742984</v>
      </c>
      <c r="H152" s="48">
        <f>(LasVegas!$B$14*10^3)/LasVegas!$B$8</f>
        <v>131.85853587541843</v>
      </c>
      <c r="I152" s="48">
        <f>(SanFrancisco!$B$14*10^3)/SanFrancisco!$B$8</f>
        <v>62.145248144374911</v>
      </c>
      <c r="J152" s="48">
        <f>(Baltimore!$B$14*10^3)/Baltimore!$B$8</f>
        <v>123.47256585649832</v>
      </c>
      <c r="K152" s="48">
        <f>(Albuquerque!$B$14*10^3)/Albuquerque!$B$8</f>
        <v>88.303012661912391</v>
      </c>
      <c r="L152" s="48">
        <f>(Seattle!$B$14*10^3)/Seattle!$B$8</f>
        <v>38.623198952117598</v>
      </c>
      <c r="M152" s="48">
        <f>(Chicago!$B$14*10^3)/Chicago!$B$8</f>
        <v>84.325425702226752</v>
      </c>
      <c r="N152" s="48">
        <f>(Boulder!$B$14*10^3)/Boulder!$B$8</f>
        <v>64.919225731334592</v>
      </c>
      <c r="O152" s="48">
        <f>(Minneapolis!$B$14*10^3)/Minneapolis!$B$8</f>
        <v>73.619560471547075</v>
      </c>
      <c r="P152" s="48">
        <f>(Helena!$B$14*10^3)/Helena!$B$8</f>
        <v>47.067384660165914</v>
      </c>
      <c r="Q152" s="48">
        <f>(Duluth!$B$14*10^3)/Duluth!$B$8</f>
        <v>40.462814728569349</v>
      </c>
      <c r="R152" s="48">
        <f>(Fairbanks!$B$14*10^3)/Fairbanks!$B$8</f>
        <v>24.290496288749818</v>
      </c>
    </row>
    <row r="153" spans="1:18" s="64" customFormat="1">
      <c r="A153" s="67"/>
      <c r="B153" s="68" t="s">
        <v>193</v>
      </c>
      <c r="C153" s="48">
        <f>(Miami!$B$15*10^3)/Miami!$B$8</f>
        <v>179.46878183670501</v>
      </c>
      <c r="D153" s="48">
        <f>(Houston!$B$15*10^3)/Houston!$B$8</f>
        <v>179.46878183670501</v>
      </c>
      <c r="E153" s="48">
        <f>(Phoenix!$B$15*10^3)/Phoenix!$B$8</f>
        <v>179.46878183670501</v>
      </c>
      <c r="F153" s="48">
        <f>(Atlanta!$B$15*10^3)/Atlanta!$B$8</f>
        <v>179.46878183670501</v>
      </c>
      <c r="G153" s="48">
        <f>(LosAngeles!$B$15*10^3)/LosAngeles!$B$8</f>
        <v>179.46878183670501</v>
      </c>
      <c r="H153" s="48">
        <f>(LasVegas!$B$15*10^3)/LasVegas!$B$8</f>
        <v>179.46878183670501</v>
      </c>
      <c r="I153" s="48">
        <f>(SanFrancisco!$B$15*10^3)/SanFrancisco!$B$8</f>
        <v>179.46878183670501</v>
      </c>
      <c r="J153" s="48">
        <f>(Baltimore!$B$15*10^3)/Baltimore!$B$8</f>
        <v>179.46878183670501</v>
      </c>
      <c r="K153" s="48">
        <f>(Albuquerque!$B$15*10^3)/Albuquerque!$B$8</f>
        <v>179.46878183670501</v>
      </c>
      <c r="L153" s="48">
        <f>(Seattle!$B$15*10^3)/Seattle!$B$8</f>
        <v>179.46878183670501</v>
      </c>
      <c r="M153" s="48">
        <f>(Chicago!$B$15*10^3)/Chicago!$B$8</f>
        <v>179.46878183670501</v>
      </c>
      <c r="N153" s="48">
        <f>(Boulder!$B$15*10^3)/Boulder!$B$8</f>
        <v>179.46878183670501</v>
      </c>
      <c r="O153" s="48">
        <f>(Minneapolis!$B$15*10^3)/Minneapolis!$B$8</f>
        <v>179.46878183670501</v>
      </c>
      <c r="P153" s="48">
        <f>(Helena!$B$15*10^3)/Helena!$B$8</f>
        <v>179.46878183670501</v>
      </c>
      <c r="Q153" s="48">
        <f>(Duluth!$B$15*10^3)/Duluth!$B$8</f>
        <v>179.46878183670501</v>
      </c>
      <c r="R153" s="48">
        <f>(Fairbanks!$B$15*10^3)/Fairbanks!$B$8</f>
        <v>179.46878183670501</v>
      </c>
    </row>
    <row r="154" spans="1:18" s="64" customFormat="1">
      <c r="A154" s="67"/>
      <c r="B154" s="68" t="s">
        <v>194</v>
      </c>
      <c r="C154" s="48">
        <f>(Miami!$B$16*10^3)/Miami!$B$8</f>
        <v>8.9885024013971773</v>
      </c>
      <c r="D154" s="48">
        <f>(Houston!$B$16*10^3)/Houston!$B$8</f>
        <v>8.9855916169407664</v>
      </c>
      <c r="E154" s="48">
        <f>(Phoenix!$B$16*10^3)/Phoenix!$B$8</f>
        <v>8.9841362247125609</v>
      </c>
      <c r="F154" s="48">
        <f>(Atlanta!$B$16*10^3)/Atlanta!$B$8</f>
        <v>8.9826808324843537</v>
      </c>
      <c r="G154" s="48">
        <f>(LosAngeles!$B$16*10^3)/LosAngeles!$B$8</f>
        <v>8.9754038713433264</v>
      </c>
      <c r="H154" s="48">
        <f>(LasVegas!$B$16*10^3)/LasVegas!$B$8</f>
        <v>8.9739484791151209</v>
      </c>
      <c r="I154" s="48">
        <f>(SanFrancisco!$B$16*10^3)/SanFrancisco!$B$8</f>
        <v>8.9783146557997373</v>
      </c>
      <c r="J154" s="48">
        <f>(Baltimore!$B$16*10^3)/Baltimore!$B$8</f>
        <v>8.9724930868869155</v>
      </c>
      <c r="K154" s="48">
        <f>(Albuquerque!$B$16*10^3)/Albuquerque!$B$8</f>
        <v>8.9768592635715319</v>
      </c>
      <c r="L154" s="48">
        <f>(Seattle!$B$16*10^3)/Seattle!$B$8</f>
        <v>8.9579391646048609</v>
      </c>
      <c r="M154" s="48">
        <f>(Chicago!$B$16*10^3)/Chicago!$B$8</f>
        <v>8.9739484791151209</v>
      </c>
      <c r="N154" s="48">
        <f>(Boulder!$B$16*10^3)/Boulder!$B$8</f>
        <v>8.9695823024305046</v>
      </c>
      <c r="O154" s="48">
        <f>(Minneapolis!$B$16*10^3)/Minneapolis!$B$8</f>
        <v>8.9681269102022991</v>
      </c>
      <c r="P154" s="48">
        <f>(Helena!$B$16*10^3)/Helena!$B$8</f>
        <v>8.9666715179740937</v>
      </c>
      <c r="Q154" s="48">
        <f>(Duluth!$B$16*10^3)/Duluth!$B$8</f>
        <v>8.9608499490612719</v>
      </c>
      <c r="R154" s="48">
        <f>(Fairbanks!$B$16*10^3)/Fairbanks!$B$8</f>
        <v>8.9055450443894628</v>
      </c>
    </row>
    <row r="155" spans="1:18" s="64" customFormat="1">
      <c r="A155" s="67"/>
      <c r="B155" s="68" t="s">
        <v>195</v>
      </c>
      <c r="C155" s="48">
        <f>(Miami!$B$17*10^3)/Miami!$B$8</f>
        <v>182.81618396157765</v>
      </c>
      <c r="D155" s="48">
        <f>(Houston!$B$17*10^3)/Houston!$B$8</f>
        <v>182.81618396157765</v>
      </c>
      <c r="E155" s="48">
        <f>(Phoenix!$B$17*10^3)/Phoenix!$B$8</f>
        <v>182.81618396157765</v>
      </c>
      <c r="F155" s="48">
        <f>(Atlanta!$B$17*10^3)/Atlanta!$B$8</f>
        <v>182.81618396157765</v>
      </c>
      <c r="G155" s="48">
        <f>(LosAngeles!$B$17*10^3)/LosAngeles!$B$8</f>
        <v>182.81618396157765</v>
      </c>
      <c r="H155" s="48">
        <f>(LasVegas!$B$17*10^3)/LasVegas!$B$8</f>
        <v>182.81618396157765</v>
      </c>
      <c r="I155" s="48">
        <f>(SanFrancisco!$B$17*10^3)/SanFrancisco!$B$8</f>
        <v>182.81618396157765</v>
      </c>
      <c r="J155" s="48">
        <f>(Baltimore!$B$17*10^3)/Baltimore!$B$8</f>
        <v>182.81618396157765</v>
      </c>
      <c r="K155" s="48">
        <f>(Albuquerque!$B$17*10^3)/Albuquerque!$B$8</f>
        <v>182.81618396157765</v>
      </c>
      <c r="L155" s="48">
        <f>(Seattle!$B$17*10^3)/Seattle!$B$8</f>
        <v>182.81618396157765</v>
      </c>
      <c r="M155" s="48">
        <f>(Chicago!$B$17*10^3)/Chicago!$B$8</f>
        <v>182.81618396157765</v>
      </c>
      <c r="N155" s="48">
        <f>(Boulder!$B$17*10^3)/Boulder!$B$8</f>
        <v>182.81618396157765</v>
      </c>
      <c r="O155" s="48">
        <f>(Minneapolis!$B$17*10^3)/Minneapolis!$B$8</f>
        <v>182.81618396157765</v>
      </c>
      <c r="P155" s="48">
        <f>(Helena!$B$17*10^3)/Helena!$B$8</f>
        <v>182.81618396157765</v>
      </c>
      <c r="Q155" s="48">
        <f>(Duluth!$B$17*10^3)/Duluth!$B$8</f>
        <v>182.81618396157765</v>
      </c>
      <c r="R155" s="48">
        <f>(Fairbanks!$B$17*10^3)/Fairbanks!$B$8</f>
        <v>182.81618396157765</v>
      </c>
    </row>
    <row r="156" spans="1:18" s="64" customFormat="1">
      <c r="A156" s="67"/>
      <c r="B156" s="68" t="s">
        <v>196</v>
      </c>
      <c r="C156" s="48">
        <f>(Miami!$B$18*10^3)/Miami!$B$8</f>
        <v>0</v>
      </c>
      <c r="D156" s="48">
        <f>(Houston!$B$18*10^3)/Houston!$B$8</f>
        <v>0</v>
      </c>
      <c r="E156" s="48">
        <f>(Phoenix!$B$18*10^3)/Phoenix!$B$8</f>
        <v>0</v>
      </c>
      <c r="F156" s="48">
        <f>(Atlanta!$B$18*10^3)/Atlanta!$B$8</f>
        <v>0</v>
      </c>
      <c r="G156" s="48">
        <f>(LosAngeles!$B$18*10^3)/LosAngeles!$B$8</f>
        <v>0</v>
      </c>
      <c r="H156" s="48">
        <f>(LasVegas!$B$18*10^3)/LasVegas!$B$8</f>
        <v>0</v>
      </c>
      <c r="I156" s="48">
        <f>(SanFrancisco!$B$18*10^3)/SanFrancisco!$B$8</f>
        <v>0</v>
      </c>
      <c r="J156" s="48">
        <f>(Baltimore!$B$18*10^3)/Baltimore!$B$8</f>
        <v>0</v>
      </c>
      <c r="K156" s="48">
        <f>(Albuquerque!$B$18*10^3)/Albuquerque!$B$8</f>
        <v>0</v>
      </c>
      <c r="L156" s="48">
        <f>(Seattle!$B$18*10^3)/Seattle!$B$8</f>
        <v>0</v>
      </c>
      <c r="M156" s="48">
        <f>(Chicago!$B$18*10^3)/Chicago!$B$8</f>
        <v>0</v>
      </c>
      <c r="N156" s="48">
        <f>(Boulder!$B$18*10^3)/Boulder!$B$8</f>
        <v>0</v>
      </c>
      <c r="O156" s="48">
        <f>(Minneapolis!$B$18*10^3)/Minneapolis!$B$8</f>
        <v>0</v>
      </c>
      <c r="P156" s="48">
        <f>(Helena!$B$18*10^3)/Helena!$B$8</f>
        <v>0</v>
      </c>
      <c r="Q156" s="48">
        <f>(Duluth!$B$18*10^3)/Duluth!$B$8</f>
        <v>0</v>
      </c>
      <c r="R156" s="48">
        <f>(Fairbanks!$B$18*10^3)/Fairbanks!$B$8</f>
        <v>0</v>
      </c>
    </row>
    <row r="157" spans="1:18" s="64" customFormat="1">
      <c r="A157" s="67"/>
      <c r="B157" s="68" t="s">
        <v>197</v>
      </c>
      <c r="C157" s="48">
        <f>(Miami!$B$19*10^3)/Miami!$B$8</f>
        <v>33.820404599039442</v>
      </c>
      <c r="D157" s="48">
        <f>(Houston!$B$19*10^3)/Houston!$B$8</f>
        <v>33.663222238393246</v>
      </c>
      <c r="E157" s="48">
        <f>(Phoenix!$B$19*10^3)/Phoenix!$B$8</f>
        <v>40.748071605297625</v>
      </c>
      <c r="F157" s="48">
        <f>(Atlanta!$B$19*10^3)/Atlanta!$B$8</f>
        <v>30.53703973220783</v>
      </c>
      <c r="G157" s="48">
        <f>(LosAngeles!$B$19*10^3)/LosAngeles!$B$8</f>
        <v>28.180759714743122</v>
      </c>
      <c r="H157" s="48">
        <f>(LasVegas!$B$19*10^3)/LasVegas!$B$8</f>
        <v>38.879347984281765</v>
      </c>
      <c r="I157" s="48">
        <f>(SanFrancisco!$B$19*10^3)/SanFrancisco!$B$8</f>
        <v>36.073351768301556</v>
      </c>
      <c r="J157" s="48">
        <f>(Baltimore!$B$19*10^3)/Baltimore!$B$8</f>
        <v>32.536748653762189</v>
      </c>
      <c r="K157" s="48">
        <f>(Albuquerque!$B$19*10^3)/Albuquerque!$B$8</f>
        <v>40.634551011497599</v>
      </c>
      <c r="L157" s="48">
        <f>(Seattle!$B$19*10^3)/Seattle!$B$8</f>
        <v>25.846310580701498</v>
      </c>
      <c r="M157" s="48">
        <f>(Chicago!$B$19*10^3)/Chicago!$B$8</f>
        <v>35.700771357880946</v>
      </c>
      <c r="N157" s="48">
        <f>(Boulder!$B$19*10^3)/Boulder!$B$8</f>
        <v>38.69596856352787</v>
      </c>
      <c r="O157" s="48">
        <f>(Minneapolis!$B$19*10^3)/Minneapolis!$B$8</f>
        <v>37.616067530199388</v>
      </c>
      <c r="P157" s="48">
        <f>(Helena!$B$19*10^3)/Helena!$B$8</f>
        <v>37.934798428176393</v>
      </c>
      <c r="Q157" s="48">
        <f>(Duluth!$B$19*10^3)/Duluth!$B$8</f>
        <v>32.970455537767428</v>
      </c>
      <c r="R157" s="48">
        <f>(Fairbanks!$B$19*10^3)/Fairbanks!$B$8</f>
        <v>30.183379420753894</v>
      </c>
    </row>
    <row r="158" spans="1:18" s="64" customFormat="1">
      <c r="A158" s="67"/>
      <c r="B158" s="68" t="s">
        <v>198</v>
      </c>
      <c r="C158" s="48">
        <f>(Miami!$B$20*10^3)/Miami!$B$8</f>
        <v>1.1643137825644011E-2</v>
      </c>
      <c r="D158" s="48">
        <f>(Houston!$B$20*10^3)/Houston!$B$8</f>
        <v>0.1091544171154126</v>
      </c>
      <c r="E158" s="48">
        <f>(Phoenix!$B$20*10^3)/Phoenix!$B$8</f>
        <v>0.1047882404307961</v>
      </c>
      <c r="F158" s="48">
        <f>(Atlanta!$B$20*10^3)/Atlanta!$B$8</f>
        <v>0.15863775287439966</v>
      </c>
      <c r="G158" s="48">
        <f>(LosAngeles!$B$20*10^3)/LosAngeles!$B$8</f>
        <v>6.5492650269247568E-2</v>
      </c>
      <c r="H158" s="48">
        <f>(LasVegas!$B$20*10^3)/LasVegas!$B$8</f>
        <v>0.11497598602823461</v>
      </c>
      <c r="I158" s="48">
        <f>(SanFrancisco!$B$20*10^3)/SanFrancisco!$B$8</f>
        <v>0.24596128656672972</v>
      </c>
      <c r="J158" s="48">
        <f>(Baltimore!$B$20*10^3)/Baltimore!$B$8</f>
        <v>0.27652452335904526</v>
      </c>
      <c r="K158" s="48">
        <f>(Albuquerque!$B$20*10^3)/Albuquerque!$B$8</f>
        <v>0.18483481298209867</v>
      </c>
      <c r="L158" s="48">
        <f>(Seattle!$B$20*10^3)/Seattle!$B$8</f>
        <v>0.22121961868723622</v>
      </c>
      <c r="M158" s="48">
        <f>(Chicago!$B$20*10^3)/Chicago!$B$8</f>
        <v>0.40605443166933486</v>
      </c>
      <c r="N158" s="48">
        <f>(Boulder!$B$20*10^3)/Boulder!$B$8</f>
        <v>0.28671226895648377</v>
      </c>
      <c r="O158" s="48">
        <f>(Minneapolis!$B$20*10^3)/Minneapolis!$B$8</f>
        <v>0.59962159802066661</v>
      </c>
      <c r="P158" s="48">
        <f>(Helena!$B$20*10^3)/Helena!$B$8</f>
        <v>0.48610100422063746</v>
      </c>
      <c r="Q158" s="48">
        <f>(Duluth!$B$20*10^3)/Duluth!$B$8</f>
        <v>0.77135788094891578</v>
      </c>
      <c r="R158" s="48">
        <f>(Fairbanks!$B$20*10^3)/Fairbanks!$B$8</f>
        <v>1.5820113520593799</v>
      </c>
    </row>
    <row r="159" spans="1:18" s="64" customFormat="1">
      <c r="A159" s="67"/>
      <c r="B159" s="68" t="s">
        <v>199</v>
      </c>
      <c r="C159" s="48">
        <f>(Miami!$B$21*10^3)/Miami!$B$8</f>
        <v>0</v>
      </c>
      <c r="D159" s="48">
        <f>(Houston!$B$21*10^3)/Houston!$B$8</f>
        <v>0</v>
      </c>
      <c r="E159" s="48">
        <f>(Phoenix!$B$21*10^3)/Phoenix!$B$8</f>
        <v>0</v>
      </c>
      <c r="F159" s="48">
        <f>(Atlanta!$B$21*10^3)/Atlanta!$B$8</f>
        <v>0</v>
      </c>
      <c r="G159" s="48">
        <f>(LosAngeles!$B$21*10^3)/LosAngeles!$B$8</f>
        <v>0</v>
      </c>
      <c r="H159" s="48">
        <f>(LasVegas!$B$21*10^3)/LasVegas!$B$8</f>
        <v>0</v>
      </c>
      <c r="I159" s="48">
        <f>(SanFrancisco!$B$21*10^3)/SanFrancisco!$B$8</f>
        <v>0</v>
      </c>
      <c r="J159" s="48">
        <f>(Baltimore!$B$21*10^3)/Baltimore!$B$8</f>
        <v>0</v>
      </c>
      <c r="K159" s="48">
        <f>(Albuquerque!$B$21*10^3)/Albuquerque!$B$8</f>
        <v>0</v>
      </c>
      <c r="L159" s="48">
        <f>(Seattle!$B$21*10^3)/Seattle!$B$8</f>
        <v>0</v>
      </c>
      <c r="M159" s="48">
        <f>(Chicago!$B$21*10^3)/Chicago!$B$8</f>
        <v>0</v>
      </c>
      <c r="N159" s="48">
        <f>(Boulder!$B$21*10^3)/Boulder!$B$8</f>
        <v>0</v>
      </c>
      <c r="O159" s="48">
        <f>(Minneapolis!$B$21*10^3)/Minneapolis!$B$8</f>
        <v>0</v>
      </c>
      <c r="P159" s="48">
        <f>(Helena!$B$21*10^3)/Helena!$B$8</f>
        <v>0</v>
      </c>
      <c r="Q159" s="48">
        <f>(Duluth!$B$21*10^3)/Duluth!$B$8</f>
        <v>0</v>
      </c>
      <c r="R159" s="48">
        <f>(Fairbanks!$B$21*10^3)/Fairbanks!$B$8</f>
        <v>0</v>
      </c>
    </row>
    <row r="160" spans="1:18" s="64" customFormat="1">
      <c r="A160" s="67"/>
      <c r="B160" s="68" t="s">
        <v>200</v>
      </c>
      <c r="C160" s="48">
        <f>(Miami!$B$22*10^3)/Miami!$B$8</f>
        <v>0</v>
      </c>
      <c r="D160" s="48">
        <f>(Houston!$B$22*10^3)/Houston!$B$8</f>
        <v>0</v>
      </c>
      <c r="E160" s="48">
        <f>(Phoenix!$B$22*10^3)/Phoenix!$B$8</f>
        <v>0</v>
      </c>
      <c r="F160" s="48">
        <f>(Atlanta!$B$22*10^3)/Atlanta!$B$8</f>
        <v>0</v>
      </c>
      <c r="G160" s="48">
        <f>(LosAngeles!$B$22*10^3)/LosAngeles!$B$8</f>
        <v>0</v>
      </c>
      <c r="H160" s="48">
        <f>(LasVegas!$B$22*10^3)/LasVegas!$B$8</f>
        <v>0</v>
      </c>
      <c r="I160" s="48">
        <f>(SanFrancisco!$B$22*10^3)/SanFrancisco!$B$8</f>
        <v>0</v>
      </c>
      <c r="J160" s="48">
        <f>(Baltimore!$B$22*10^3)/Baltimore!$B$8</f>
        <v>0</v>
      </c>
      <c r="K160" s="48">
        <f>(Albuquerque!$B$22*10^3)/Albuquerque!$B$8</f>
        <v>0</v>
      </c>
      <c r="L160" s="48">
        <f>(Seattle!$B$22*10^3)/Seattle!$B$8</f>
        <v>0</v>
      </c>
      <c r="M160" s="48">
        <f>(Chicago!$B$22*10^3)/Chicago!$B$8</f>
        <v>0</v>
      </c>
      <c r="N160" s="48">
        <f>(Boulder!$B$22*10^3)/Boulder!$B$8</f>
        <v>0</v>
      </c>
      <c r="O160" s="48">
        <f>(Minneapolis!$B$22*10^3)/Minneapolis!$B$8</f>
        <v>0</v>
      </c>
      <c r="P160" s="48">
        <f>(Helena!$B$22*10^3)/Helena!$B$8</f>
        <v>0</v>
      </c>
      <c r="Q160" s="48">
        <f>(Duluth!$B$22*10^3)/Duluth!$B$8</f>
        <v>0</v>
      </c>
      <c r="R160" s="48">
        <f>(Fairbanks!$B$22*10^3)/Fairbanks!$B$8</f>
        <v>0</v>
      </c>
    </row>
    <row r="161" spans="1:18" s="64" customFormat="1">
      <c r="A161" s="67"/>
      <c r="B161" s="68" t="s">
        <v>201</v>
      </c>
      <c r="C161" s="48">
        <f>(Miami!$B$23*10^3)/Miami!$B$8</f>
        <v>0</v>
      </c>
      <c r="D161" s="48">
        <f>(Houston!$B$23*10^3)/Houston!$B$8</f>
        <v>0</v>
      </c>
      <c r="E161" s="48">
        <f>(Phoenix!$B$23*10^3)/Phoenix!$B$8</f>
        <v>0</v>
      </c>
      <c r="F161" s="48">
        <f>(Atlanta!$B$23*10^3)/Atlanta!$B$8</f>
        <v>0</v>
      </c>
      <c r="G161" s="48">
        <f>(LosAngeles!$B$23*10^3)/LosAngeles!$B$8</f>
        <v>0</v>
      </c>
      <c r="H161" s="48">
        <f>(LasVegas!$B$23*10^3)/LasVegas!$B$8</f>
        <v>0</v>
      </c>
      <c r="I161" s="48">
        <f>(SanFrancisco!$B$23*10^3)/SanFrancisco!$B$8</f>
        <v>0</v>
      </c>
      <c r="J161" s="48">
        <f>(Baltimore!$B$23*10^3)/Baltimore!$B$8</f>
        <v>0</v>
      </c>
      <c r="K161" s="48">
        <f>(Albuquerque!$B$23*10^3)/Albuquerque!$B$8</f>
        <v>0</v>
      </c>
      <c r="L161" s="48">
        <f>(Seattle!$B$23*10^3)/Seattle!$B$8</f>
        <v>0</v>
      </c>
      <c r="M161" s="48">
        <f>(Chicago!$B$23*10^3)/Chicago!$B$8</f>
        <v>0</v>
      </c>
      <c r="N161" s="48">
        <f>(Boulder!$B$23*10^3)/Boulder!$B$8</f>
        <v>0</v>
      </c>
      <c r="O161" s="48">
        <f>(Minneapolis!$B$23*10^3)/Minneapolis!$B$8</f>
        <v>0</v>
      </c>
      <c r="P161" s="48">
        <f>(Helena!$B$23*10^3)/Helena!$B$8</f>
        <v>0</v>
      </c>
      <c r="Q161" s="48">
        <f>(Duluth!$B$23*10^3)/Duluth!$B$8</f>
        <v>0</v>
      </c>
      <c r="R161" s="48">
        <f>(Fairbanks!$B$23*10^3)/Fairbanks!$B$8</f>
        <v>0</v>
      </c>
    </row>
    <row r="162" spans="1:18" s="64" customFormat="1">
      <c r="A162" s="67"/>
      <c r="B162" s="68" t="s">
        <v>202</v>
      </c>
      <c r="C162" s="48">
        <f>(Miami!$B$24*10^3)/Miami!$B$8</f>
        <v>0</v>
      </c>
      <c r="D162" s="48">
        <f>(Houston!$B$24*10^3)/Houston!$B$8</f>
        <v>0</v>
      </c>
      <c r="E162" s="48">
        <f>(Phoenix!$B$24*10^3)/Phoenix!$B$8</f>
        <v>0</v>
      </c>
      <c r="F162" s="48">
        <f>(Atlanta!$B$24*10^3)/Atlanta!$B$8</f>
        <v>0</v>
      </c>
      <c r="G162" s="48">
        <f>(LosAngeles!$B$24*10^3)/LosAngeles!$B$8</f>
        <v>0</v>
      </c>
      <c r="H162" s="48">
        <f>(LasVegas!$B$24*10^3)/LasVegas!$B$8</f>
        <v>0</v>
      </c>
      <c r="I162" s="48">
        <f>(SanFrancisco!$B$24*10^3)/SanFrancisco!$B$8</f>
        <v>0</v>
      </c>
      <c r="J162" s="48">
        <f>(Baltimore!$B$24*10^3)/Baltimore!$B$8</f>
        <v>0</v>
      </c>
      <c r="K162" s="48">
        <f>(Albuquerque!$B$24*10^3)/Albuquerque!$B$8</f>
        <v>0</v>
      </c>
      <c r="L162" s="48">
        <f>(Seattle!$B$24*10^3)/Seattle!$B$8</f>
        <v>0</v>
      </c>
      <c r="M162" s="48">
        <f>(Chicago!$B$24*10^3)/Chicago!$B$8</f>
        <v>0</v>
      </c>
      <c r="N162" s="48">
        <f>(Boulder!$B$24*10^3)/Boulder!$B$8</f>
        <v>0</v>
      </c>
      <c r="O162" s="48">
        <f>(Minneapolis!$B$24*10^3)/Minneapolis!$B$8</f>
        <v>0</v>
      </c>
      <c r="P162" s="48">
        <f>(Helena!$B$24*10^3)/Helena!$B$8</f>
        <v>0</v>
      </c>
      <c r="Q162" s="48">
        <f>(Duluth!$B$24*10^3)/Duluth!$B$8</f>
        <v>0</v>
      </c>
      <c r="R162" s="48">
        <f>(Fairbanks!$B$24*10^3)/Fairbanks!$B$8</f>
        <v>0</v>
      </c>
    </row>
    <row r="163" spans="1:18" s="64" customFormat="1">
      <c r="A163" s="67"/>
      <c r="B163" s="68" t="s">
        <v>203</v>
      </c>
      <c r="C163" s="48">
        <f>(Miami!$B$25*10^3)/Miami!$B$8</f>
        <v>11.816329500800466</v>
      </c>
      <c r="D163" s="48">
        <f>(Houston!$B$25*10^3)/Houston!$B$8</f>
        <v>11.650414786785039</v>
      </c>
      <c r="E163" s="48">
        <f>(Phoenix!$B$25*10^3)/Phoenix!$B$8</f>
        <v>11.542715761897831</v>
      </c>
      <c r="F163" s="48">
        <f>(Atlanta!$B$25*10^3)/Atlanta!$B$8</f>
        <v>11.49468781836705</v>
      </c>
      <c r="G163" s="48">
        <f>(LosAngeles!$B$25*10^3)/LosAngeles!$B$8</f>
        <v>11.603842235482462</v>
      </c>
      <c r="H163" s="48">
        <f>(LasVegas!$B$25*10^3)/LasVegas!$B$8</f>
        <v>11.433561344782419</v>
      </c>
      <c r="I163" s="48">
        <f>(SanFrancisco!$B$25*10^3)/SanFrancisco!$B$8</f>
        <v>11.391354970164459</v>
      </c>
      <c r="J163" s="48">
        <f>(Baltimore!$B$25*10^3)/Baltimore!$B$8</f>
        <v>11.354970164459322</v>
      </c>
      <c r="K163" s="48">
        <f>(Albuquerque!$B$25*10^3)/Albuquerque!$B$8</f>
        <v>11.344782418861882</v>
      </c>
      <c r="L163" s="48">
        <f>(Seattle!$B$25*10^3)/Seattle!$B$8</f>
        <v>11.324406927667006</v>
      </c>
      <c r="M163" s="48">
        <f>(Chicago!$B$25*10^3)/Chicago!$B$8</f>
        <v>11.247271139572115</v>
      </c>
      <c r="N163" s="48">
        <f>(Boulder!$B$25*10^3)/Boulder!$B$8</f>
        <v>11.237083393974677</v>
      </c>
      <c r="O163" s="48">
        <f>(Minneapolis!$B$25*10^3)/Minneapolis!$B$8</f>
        <v>11.158492213651579</v>
      </c>
      <c r="P163" s="48">
        <f>(Helena!$B$25*10^3)/Helena!$B$8</f>
        <v>11.116285839033619</v>
      </c>
      <c r="Q163" s="48">
        <f>(Duluth!$B$25*10^3)/Duluth!$B$8</f>
        <v>11.017319167515646</v>
      </c>
      <c r="R163" s="48">
        <f>(Fairbanks!$B$25*10^3)/Fairbanks!$B$8</f>
        <v>10.799010333284821</v>
      </c>
    </row>
    <row r="164" spans="1:18" s="64" customFormat="1">
      <c r="A164" s="67"/>
      <c r="B164" s="68" t="s">
        <v>204</v>
      </c>
      <c r="C164" s="48">
        <f>(Miami!$B$26*10^3)/Miami!$B$8</f>
        <v>0</v>
      </c>
      <c r="D164" s="48">
        <f>(Houston!$B$26*10^3)/Houston!$B$8</f>
        <v>0</v>
      </c>
      <c r="E164" s="48">
        <f>(Phoenix!$B$26*10^3)/Phoenix!$B$8</f>
        <v>0</v>
      </c>
      <c r="F164" s="48">
        <f>(Atlanta!$B$26*10^3)/Atlanta!$B$8</f>
        <v>0</v>
      </c>
      <c r="G164" s="48">
        <f>(LosAngeles!$B$26*10^3)/LosAngeles!$B$8</f>
        <v>0</v>
      </c>
      <c r="H164" s="48">
        <f>(LasVegas!$B$26*10^3)/LasVegas!$B$8</f>
        <v>0</v>
      </c>
      <c r="I164" s="48">
        <f>(SanFrancisco!$B$26*10^3)/SanFrancisco!$B$8</f>
        <v>0</v>
      </c>
      <c r="J164" s="48">
        <f>(Baltimore!$B$26*10^3)/Baltimore!$B$8</f>
        <v>0</v>
      </c>
      <c r="K164" s="48">
        <f>(Albuquerque!$B$26*10^3)/Albuquerque!$B$8</f>
        <v>0</v>
      </c>
      <c r="L164" s="48">
        <f>(Seattle!$B$26*10^3)/Seattle!$B$8</f>
        <v>0</v>
      </c>
      <c r="M164" s="48">
        <f>(Chicago!$B$26*10^3)/Chicago!$B$8</f>
        <v>0</v>
      </c>
      <c r="N164" s="48">
        <f>(Boulder!$B$26*10^3)/Boulder!$B$8</f>
        <v>0</v>
      </c>
      <c r="O164" s="48">
        <f>(Minneapolis!$B$26*10^3)/Minneapolis!$B$8</f>
        <v>0</v>
      </c>
      <c r="P164" s="48">
        <f>(Helena!$B$26*10^3)/Helena!$B$8</f>
        <v>0</v>
      </c>
      <c r="Q164" s="48">
        <f>(Duluth!$B$26*10^3)/Duluth!$B$8</f>
        <v>0</v>
      </c>
      <c r="R164" s="48">
        <f>(Fairbanks!$B$26*10^3)/Fairbanks!$B$8</f>
        <v>0</v>
      </c>
    </row>
    <row r="165" spans="1:18" s="64" customFormat="1">
      <c r="A165" s="67"/>
      <c r="B165" s="68" t="s">
        <v>92</v>
      </c>
      <c r="C165" s="48">
        <f>(Miami!$B$28*10^3)/Miami!$B$8</f>
        <v>661.17886770484643</v>
      </c>
      <c r="D165" s="48">
        <f>(Houston!$B$28*10^3)/Houston!$B$8</f>
        <v>626.19414932324264</v>
      </c>
      <c r="E165" s="48">
        <f>(Phoenix!$B$28*10^3)/Phoenix!$B$8</f>
        <v>608.512589142774</v>
      </c>
      <c r="F165" s="48">
        <f>(Atlanta!$B$28*10^3)/Atlanta!$B$8</f>
        <v>556.44593217872216</v>
      </c>
      <c r="G165" s="48">
        <f>(LosAngeles!$B$28*10^3)/LosAngeles!$B$8</f>
        <v>508.72507640809198</v>
      </c>
      <c r="H165" s="48">
        <f>(LasVegas!$B$28*10^3)/LasVegas!$B$8</f>
        <v>553.54533546790856</v>
      </c>
      <c r="I165" s="48">
        <f>(SanFrancisco!$B$28*10^3)/SanFrancisco!$B$8</f>
        <v>481.11919662349004</v>
      </c>
      <c r="J165" s="48">
        <f>(Baltimore!$B$28*10^3)/Baltimore!$B$8</f>
        <v>538.89826808324847</v>
      </c>
      <c r="K165" s="48">
        <f>(Albuquerque!$B$28*10^3)/Albuquerque!$B$8</f>
        <v>511.72755057487996</v>
      </c>
      <c r="L165" s="48">
        <f>(Seattle!$B$28*10^3)/Seattle!$B$8</f>
        <v>447.25949643428902</v>
      </c>
      <c r="M165" s="48">
        <f>(Chicago!$B$28*10^3)/Chicago!$B$8</f>
        <v>502.93989230097509</v>
      </c>
      <c r="N165" s="48">
        <f>(Boulder!$B$28*10^3)/Boulder!$B$8</f>
        <v>486.39353805850675</v>
      </c>
      <c r="O165" s="48">
        <f>(Minneapolis!$B$28*10^3)/Minneapolis!$B$8</f>
        <v>494.24537912967543</v>
      </c>
      <c r="P165" s="48">
        <f>(Helena!$B$28*10^3)/Helena!$B$8</f>
        <v>467.85620724785332</v>
      </c>
      <c r="Q165" s="48">
        <f>(Duluth!$B$28*10^3)/Duluth!$B$8</f>
        <v>456.46630766991706</v>
      </c>
      <c r="R165" s="48">
        <f>(Fairbanks!$B$28*10^3)/Fairbanks!$B$8</f>
        <v>438.04540823752001</v>
      </c>
    </row>
    <row r="166" spans="1:18" s="64" customFormat="1">
      <c r="A166" s="67"/>
      <c r="B166" s="65" t="s">
        <v>267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</row>
    <row r="167" spans="1:18" s="64" customFormat="1">
      <c r="A167" s="67"/>
      <c r="B167" s="68" t="s">
        <v>205</v>
      </c>
      <c r="C167" s="48">
        <f>(Miami!$C$13*10^3)/Miami!$B$8</f>
        <v>12.705574152234027</v>
      </c>
      <c r="D167" s="48">
        <f>(Houston!$C$13*10^3)/Houston!$B$8</f>
        <v>108.7061563091253</v>
      </c>
      <c r="E167" s="48">
        <f>(Phoenix!$C$13*10^3)/Phoenix!$B$8</f>
        <v>106.31931305486829</v>
      </c>
      <c r="F167" s="48">
        <f>(Atlanta!$C$13*10^3)/Atlanta!$B$8</f>
        <v>155.72114684907584</v>
      </c>
      <c r="G167" s="48">
        <f>(LosAngeles!$C$13*10^3)/LosAngeles!$B$8</f>
        <v>67.835831756658422</v>
      </c>
      <c r="H167" s="48">
        <f>(LasVegas!$C$13*10^3)/LasVegas!$B$8</f>
        <v>115.61053703973221</v>
      </c>
      <c r="I167" s="48">
        <f>(SanFrancisco!$C$13*10^3)/SanFrancisco!$B$8</f>
        <v>257.64663076699168</v>
      </c>
      <c r="J167" s="48">
        <f>(Baltimore!$C$13*10^3)/Baltimore!$B$8</f>
        <v>274.01833794207539</v>
      </c>
      <c r="K167" s="48">
        <f>(Albuquerque!$C$13*10^3)/Albuquerque!$B$8</f>
        <v>189.30868869160238</v>
      </c>
      <c r="L167" s="48">
        <f>(Seattle!$C$13*10^3)/Seattle!$B$8</f>
        <v>222.57895502838014</v>
      </c>
      <c r="M167" s="48">
        <f>(Chicago!$C$13*10^3)/Chicago!$B$8</f>
        <v>384.34580119342161</v>
      </c>
      <c r="N167" s="48">
        <f>(Boulder!$C$13*10^3)/Boulder!$B$8</f>
        <v>282.12050647649539</v>
      </c>
      <c r="O167" s="48">
        <f>(Minneapolis!$C$13*10^3)/Minneapolis!$B$8</f>
        <v>556.77630621452477</v>
      </c>
      <c r="P167" s="48">
        <f>(Helena!$C$13*10^3)/Helena!$B$8</f>
        <v>452.81909474603407</v>
      </c>
      <c r="Q167" s="48">
        <f>(Duluth!$C$13*10^3)/Duluth!$B$8</f>
        <v>677.40649104933777</v>
      </c>
      <c r="R167" s="48">
        <f>(Fairbanks!$C$13*10^3)/Fairbanks!$B$8</f>
        <v>1144.7955173919372</v>
      </c>
    </row>
    <row r="168" spans="1:18" s="64" customFormat="1">
      <c r="A168" s="67"/>
      <c r="B168" s="68" t="s">
        <v>206</v>
      </c>
      <c r="C168" s="48">
        <f>(Miami!$C$14*10^3)/Miami!$B$8</f>
        <v>0</v>
      </c>
      <c r="D168" s="48">
        <f>(Houston!$C$14*10^3)/Houston!$B$8</f>
        <v>0</v>
      </c>
      <c r="E168" s="48">
        <f>(Phoenix!$C$14*10^3)/Phoenix!$B$8</f>
        <v>0</v>
      </c>
      <c r="F168" s="48">
        <f>(Atlanta!$C$14*10^3)/Atlanta!$B$8</f>
        <v>0</v>
      </c>
      <c r="G168" s="48">
        <f>(LosAngeles!$C$14*10^3)/LosAngeles!$B$8</f>
        <v>0</v>
      </c>
      <c r="H168" s="48">
        <f>(LasVegas!$C$14*10^3)/LasVegas!$B$8</f>
        <v>0</v>
      </c>
      <c r="I168" s="48">
        <f>(SanFrancisco!$C$14*10^3)/SanFrancisco!$B$8</f>
        <v>0</v>
      </c>
      <c r="J168" s="48">
        <f>(Baltimore!$C$14*10^3)/Baltimore!$B$8</f>
        <v>0</v>
      </c>
      <c r="K168" s="48">
        <f>(Albuquerque!$C$14*10^3)/Albuquerque!$B$8</f>
        <v>0</v>
      </c>
      <c r="L168" s="48">
        <f>(Seattle!$C$14*10^3)/Seattle!$B$8</f>
        <v>0</v>
      </c>
      <c r="M168" s="48">
        <f>(Chicago!$C$14*10^3)/Chicago!$B$8</f>
        <v>0</v>
      </c>
      <c r="N168" s="48">
        <f>(Boulder!$C$14*10^3)/Boulder!$B$8</f>
        <v>0</v>
      </c>
      <c r="O168" s="48">
        <f>(Minneapolis!$C$14*10^3)/Minneapolis!$B$8</f>
        <v>0</v>
      </c>
      <c r="P168" s="48">
        <f>(Helena!$C$14*10^3)/Helena!$B$8</f>
        <v>0</v>
      </c>
      <c r="Q168" s="48">
        <f>(Duluth!$C$14*10^3)/Duluth!$B$8</f>
        <v>0</v>
      </c>
      <c r="R168" s="48">
        <f>(Fairbanks!$C$14*10^3)/Fairbanks!$B$8</f>
        <v>0</v>
      </c>
    </row>
    <row r="169" spans="1:18" s="64" customFormat="1">
      <c r="A169" s="67"/>
      <c r="B169" s="68" t="s">
        <v>207</v>
      </c>
      <c r="C169" s="48">
        <f>(Miami!$C$15*10^3)/Miami!$B$8</f>
        <v>0</v>
      </c>
      <c r="D169" s="48">
        <f>(Houston!$C$15*10^3)/Houston!$B$8</f>
        <v>0</v>
      </c>
      <c r="E169" s="48">
        <f>(Phoenix!$C$15*10^3)/Phoenix!$B$8</f>
        <v>0</v>
      </c>
      <c r="F169" s="48">
        <f>(Atlanta!$C$15*10^3)/Atlanta!$B$8</f>
        <v>0</v>
      </c>
      <c r="G169" s="48">
        <f>(LosAngeles!$C$15*10^3)/LosAngeles!$B$8</f>
        <v>0</v>
      </c>
      <c r="H169" s="48">
        <f>(LasVegas!$C$15*10^3)/LasVegas!$B$8</f>
        <v>0</v>
      </c>
      <c r="I169" s="48">
        <f>(SanFrancisco!$C$15*10^3)/SanFrancisco!$B$8</f>
        <v>0</v>
      </c>
      <c r="J169" s="48">
        <f>(Baltimore!$C$15*10^3)/Baltimore!$B$8</f>
        <v>0</v>
      </c>
      <c r="K169" s="48">
        <f>(Albuquerque!$C$15*10^3)/Albuquerque!$B$8</f>
        <v>0</v>
      </c>
      <c r="L169" s="48">
        <f>(Seattle!$C$15*10^3)/Seattle!$B$8</f>
        <v>0</v>
      </c>
      <c r="M169" s="48">
        <f>(Chicago!$C$15*10^3)/Chicago!$B$8</f>
        <v>0</v>
      </c>
      <c r="N169" s="48">
        <f>(Boulder!$C$15*10^3)/Boulder!$B$8</f>
        <v>0</v>
      </c>
      <c r="O169" s="48">
        <f>(Minneapolis!$C$15*10^3)/Minneapolis!$B$8</f>
        <v>0</v>
      </c>
      <c r="P169" s="48">
        <f>(Helena!$C$15*10^3)/Helena!$B$8</f>
        <v>0</v>
      </c>
      <c r="Q169" s="48">
        <f>(Duluth!$C$15*10^3)/Duluth!$B$8</f>
        <v>0</v>
      </c>
      <c r="R169" s="48">
        <f>(Fairbanks!$C$15*10^3)/Fairbanks!$B$8</f>
        <v>0</v>
      </c>
    </row>
    <row r="170" spans="1:18" s="64" customFormat="1">
      <c r="A170" s="67"/>
      <c r="B170" s="68" t="s">
        <v>208</v>
      </c>
      <c r="C170" s="48">
        <f>(Miami!$C$16*10^3)/Miami!$B$8</f>
        <v>0</v>
      </c>
      <c r="D170" s="48">
        <f>(Houston!$C$16*10^3)/Houston!$B$8</f>
        <v>0</v>
      </c>
      <c r="E170" s="48">
        <f>(Phoenix!$C$16*10^3)/Phoenix!$B$8</f>
        <v>0</v>
      </c>
      <c r="F170" s="48">
        <f>(Atlanta!$C$16*10^3)/Atlanta!$B$8</f>
        <v>0</v>
      </c>
      <c r="G170" s="48">
        <f>(LosAngeles!$C$16*10^3)/LosAngeles!$B$8</f>
        <v>0</v>
      </c>
      <c r="H170" s="48">
        <f>(LasVegas!$C$16*10^3)/LasVegas!$B$8</f>
        <v>0</v>
      </c>
      <c r="I170" s="48">
        <f>(SanFrancisco!$C$16*10^3)/SanFrancisco!$B$8</f>
        <v>0</v>
      </c>
      <c r="J170" s="48">
        <f>(Baltimore!$C$16*10^3)/Baltimore!$B$8</f>
        <v>0</v>
      </c>
      <c r="K170" s="48">
        <f>(Albuquerque!$C$16*10^3)/Albuquerque!$B$8</f>
        <v>0</v>
      </c>
      <c r="L170" s="48">
        <f>(Seattle!$C$16*10^3)/Seattle!$B$8</f>
        <v>0</v>
      </c>
      <c r="M170" s="48">
        <f>(Chicago!$C$16*10^3)/Chicago!$B$8</f>
        <v>0</v>
      </c>
      <c r="N170" s="48">
        <f>(Boulder!$C$16*10^3)/Boulder!$B$8</f>
        <v>0</v>
      </c>
      <c r="O170" s="48">
        <f>(Minneapolis!$C$16*10^3)/Minneapolis!$B$8</f>
        <v>0</v>
      </c>
      <c r="P170" s="48">
        <f>(Helena!$C$16*10^3)/Helena!$B$8</f>
        <v>0</v>
      </c>
      <c r="Q170" s="48">
        <f>(Duluth!$C$16*10^3)/Duluth!$B$8</f>
        <v>0</v>
      </c>
      <c r="R170" s="48">
        <f>(Fairbanks!$C$16*10^3)/Fairbanks!$B$8</f>
        <v>0</v>
      </c>
    </row>
    <row r="171" spans="1:18" s="64" customFormat="1">
      <c r="A171" s="67"/>
      <c r="B171" s="68" t="s">
        <v>209</v>
      </c>
      <c r="C171" s="48">
        <f>(Miami!$C$17*10^3)/Miami!$B$8</f>
        <v>52.544025614903219</v>
      </c>
      <c r="D171" s="48">
        <f>(Houston!$C$17*10^3)/Houston!$B$8</f>
        <v>52.544025614903219</v>
      </c>
      <c r="E171" s="48">
        <f>(Phoenix!$C$17*10^3)/Phoenix!$B$8</f>
        <v>52.544025614903219</v>
      </c>
      <c r="F171" s="48">
        <f>(Atlanta!$C$17*10^3)/Atlanta!$B$8</f>
        <v>52.544025614903219</v>
      </c>
      <c r="G171" s="48">
        <f>(LosAngeles!$C$17*10^3)/LosAngeles!$B$8</f>
        <v>52.544025614903219</v>
      </c>
      <c r="H171" s="48">
        <f>(LasVegas!$C$17*10^3)/LasVegas!$B$8</f>
        <v>52.544025614903219</v>
      </c>
      <c r="I171" s="48">
        <f>(SanFrancisco!$C$17*10^3)/SanFrancisco!$B$8</f>
        <v>52.544025614903219</v>
      </c>
      <c r="J171" s="48">
        <f>(Baltimore!$C$17*10^3)/Baltimore!$B$8</f>
        <v>52.544025614903219</v>
      </c>
      <c r="K171" s="48">
        <f>(Albuquerque!$C$17*10^3)/Albuquerque!$B$8</f>
        <v>52.544025614903219</v>
      </c>
      <c r="L171" s="48">
        <f>(Seattle!$C$17*10^3)/Seattle!$B$8</f>
        <v>52.544025614903219</v>
      </c>
      <c r="M171" s="48">
        <f>(Chicago!$C$17*10^3)/Chicago!$B$8</f>
        <v>52.544025614903219</v>
      </c>
      <c r="N171" s="48">
        <f>(Boulder!$C$17*10^3)/Boulder!$B$8</f>
        <v>52.544025614903219</v>
      </c>
      <c r="O171" s="48">
        <f>(Minneapolis!$C$17*10^3)/Minneapolis!$B$8</f>
        <v>52.544025614903219</v>
      </c>
      <c r="P171" s="48">
        <f>(Helena!$C$17*10^3)/Helena!$B$8</f>
        <v>52.544025614903219</v>
      </c>
      <c r="Q171" s="48">
        <f>(Duluth!$C$17*10^3)/Duluth!$B$8</f>
        <v>52.544025614903219</v>
      </c>
      <c r="R171" s="48">
        <f>(Fairbanks!$C$17*10^3)/Fairbanks!$B$8</f>
        <v>52.544025614903219</v>
      </c>
    </row>
    <row r="172" spans="1:18" s="64" customFormat="1">
      <c r="A172" s="67"/>
      <c r="B172" s="68" t="s">
        <v>210</v>
      </c>
      <c r="C172" s="48">
        <f>(Miami!$C$18*10^3)/Miami!$B$8</f>
        <v>0</v>
      </c>
      <c r="D172" s="48">
        <f>(Houston!$C$18*10^3)/Houston!$B$8</f>
        <v>0</v>
      </c>
      <c r="E172" s="48">
        <f>(Phoenix!$C$18*10^3)/Phoenix!$B$8</f>
        <v>0</v>
      </c>
      <c r="F172" s="48">
        <f>(Atlanta!$C$18*10^3)/Atlanta!$B$8</f>
        <v>0</v>
      </c>
      <c r="G172" s="48">
        <f>(LosAngeles!$C$18*10^3)/LosAngeles!$B$8</f>
        <v>0</v>
      </c>
      <c r="H172" s="48">
        <f>(LasVegas!$C$18*10^3)/LasVegas!$B$8</f>
        <v>0</v>
      </c>
      <c r="I172" s="48">
        <f>(SanFrancisco!$C$18*10^3)/SanFrancisco!$B$8</f>
        <v>0</v>
      </c>
      <c r="J172" s="48">
        <f>(Baltimore!$C$18*10^3)/Baltimore!$B$8</f>
        <v>0</v>
      </c>
      <c r="K172" s="48">
        <f>(Albuquerque!$C$18*10^3)/Albuquerque!$B$8</f>
        <v>0</v>
      </c>
      <c r="L172" s="48">
        <f>(Seattle!$C$18*10^3)/Seattle!$B$8</f>
        <v>0</v>
      </c>
      <c r="M172" s="48">
        <f>(Chicago!$C$18*10^3)/Chicago!$B$8</f>
        <v>0</v>
      </c>
      <c r="N172" s="48">
        <f>(Boulder!$C$18*10^3)/Boulder!$B$8</f>
        <v>0</v>
      </c>
      <c r="O172" s="48">
        <f>(Minneapolis!$C$18*10^3)/Minneapolis!$B$8</f>
        <v>0</v>
      </c>
      <c r="P172" s="48">
        <f>(Helena!$C$18*10^3)/Helena!$B$8</f>
        <v>0</v>
      </c>
      <c r="Q172" s="48">
        <f>(Duluth!$C$18*10^3)/Duluth!$B$8</f>
        <v>0</v>
      </c>
      <c r="R172" s="48">
        <f>(Fairbanks!$C$18*10^3)/Fairbanks!$B$8</f>
        <v>0</v>
      </c>
    </row>
    <row r="173" spans="1:18" s="64" customFormat="1">
      <c r="A173" s="67"/>
      <c r="B173" s="68" t="s">
        <v>211</v>
      </c>
      <c r="C173" s="48">
        <f>(Miami!$C$19*10^3)/Miami!$B$8</f>
        <v>0</v>
      </c>
      <c r="D173" s="48">
        <f>(Houston!$C$19*10^3)/Houston!$B$8</f>
        <v>0</v>
      </c>
      <c r="E173" s="48">
        <f>(Phoenix!$C$19*10^3)/Phoenix!$B$8</f>
        <v>0</v>
      </c>
      <c r="F173" s="48">
        <f>(Atlanta!$C$19*10^3)/Atlanta!$B$8</f>
        <v>0</v>
      </c>
      <c r="G173" s="48">
        <f>(LosAngeles!$C$19*10^3)/LosAngeles!$B$8</f>
        <v>0</v>
      </c>
      <c r="H173" s="48">
        <f>(LasVegas!$C$19*10^3)/LasVegas!$B$8</f>
        <v>0</v>
      </c>
      <c r="I173" s="48">
        <f>(SanFrancisco!$C$19*10^3)/SanFrancisco!$B$8</f>
        <v>0</v>
      </c>
      <c r="J173" s="48">
        <f>(Baltimore!$C$19*10^3)/Baltimore!$B$8</f>
        <v>0</v>
      </c>
      <c r="K173" s="48">
        <f>(Albuquerque!$C$19*10^3)/Albuquerque!$B$8</f>
        <v>0</v>
      </c>
      <c r="L173" s="48">
        <f>(Seattle!$C$19*10^3)/Seattle!$B$8</f>
        <v>0</v>
      </c>
      <c r="M173" s="48">
        <f>(Chicago!$C$19*10^3)/Chicago!$B$8</f>
        <v>0</v>
      </c>
      <c r="N173" s="48">
        <f>(Boulder!$C$19*10^3)/Boulder!$B$8</f>
        <v>0</v>
      </c>
      <c r="O173" s="48">
        <f>(Minneapolis!$C$19*10^3)/Minneapolis!$B$8</f>
        <v>0</v>
      </c>
      <c r="P173" s="48">
        <f>(Helena!$C$19*10^3)/Helena!$B$8</f>
        <v>0</v>
      </c>
      <c r="Q173" s="48">
        <f>(Duluth!$C$19*10^3)/Duluth!$B$8</f>
        <v>0</v>
      </c>
      <c r="R173" s="48">
        <f>(Fairbanks!$C$19*10^3)/Fairbanks!$B$8</f>
        <v>0</v>
      </c>
    </row>
    <row r="174" spans="1:18" s="64" customFormat="1">
      <c r="A174" s="67"/>
      <c r="B174" s="68" t="s">
        <v>212</v>
      </c>
      <c r="C174" s="48">
        <f>(Miami!$C$20*10^3)/Miami!$B$8</f>
        <v>0</v>
      </c>
      <c r="D174" s="48">
        <f>(Houston!$C$20*10^3)/Houston!$B$8</f>
        <v>0</v>
      </c>
      <c r="E174" s="48">
        <f>(Phoenix!$C$20*10^3)/Phoenix!$B$8</f>
        <v>0</v>
      </c>
      <c r="F174" s="48">
        <f>(Atlanta!$C$20*10^3)/Atlanta!$B$8</f>
        <v>0</v>
      </c>
      <c r="G174" s="48">
        <f>(LosAngeles!$C$20*10^3)/LosAngeles!$B$8</f>
        <v>0</v>
      </c>
      <c r="H174" s="48">
        <f>(LasVegas!$C$20*10^3)/LasVegas!$B$8</f>
        <v>0</v>
      </c>
      <c r="I174" s="48">
        <f>(SanFrancisco!$C$20*10^3)/SanFrancisco!$B$8</f>
        <v>0</v>
      </c>
      <c r="J174" s="48">
        <f>(Baltimore!$C$20*10^3)/Baltimore!$B$8</f>
        <v>0</v>
      </c>
      <c r="K174" s="48">
        <f>(Albuquerque!$C$20*10^3)/Albuquerque!$B$8</f>
        <v>0</v>
      </c>
      <c r="L174" s="48">
        <f>(Seattle!$C$20*10^3)/Seattle!$B$8</f>
        <v>0</v>
      </c>
      <c r="M174" s="48">
        <f>(Chicago!$C$20*10^3)/Chicago!$B$8</f>
        <v>0</v>
      </c>
      <c r="N174" s="48">
        <f>(Boulder!$C$20*10^3)/Boulder!$B$8</f>
        <v>0</v>
      </c>
      <c r="O174" s="48">
        <f>(Minneapolis!$C$20*10^3)/Minneapolis!$B$8</f>
        <v>0</v>
      </c>
      <c r="P174" s="48">
        <f>(Helena!$C$20*10^3)/Helena!$B$8</f>
        <v>0</v>
      </c>
      <c r="Q174" s="48">
        <f>(Duluth!$C$20*10^3)/Duluth!$B$8</f>
        <v>0</v>
      </c>
      <c r="R174" s="48">
        <f>(Fairbanks!$C$20*10^3)/Fairbanks!$B$8</f>
        <v>0</v>
      </c>
    </row>
    <row r="175" spans="1:18" s="64" customFormat="1">
      <c r="A175" s="67"/>
      <c r="B175" s="68" t="s">
        <v>213</v>
      </c>
      <c r="C175" s="48">
        <f>(Miami!$C$21*10^3)/Miami!$B$8</f>
        <v>0</v>
      </c>
      <c r="D175" s="48">
        <f>(Houston!$C$21*10^3)/Houston!$B$8</f>
        <v>0</v>
      </c>
      <c r="E175" s="48">
        <f>(Phoenix!$C$21*10^3)/Phoenix!$B$8</f>
        <v>0</v>
      </c>
      <c r="F175" s="48">
        <f>(Atlanta!$C$21*10^3)/Atlanta!$B$8</f>
        <v>0</v>
      </c>
      <c r="G175" s="48">
        <f>(LosAngeles!$C$21*10^3)/LosAngeles!$B$8</f>
        <v>0</v>
      </c>
      <c r="H175" s="48">
        <f>(LasVegas!$C$21*10^3)/LasVegas!$B$8</f>
        <v>0</v>
      </c>
      <c r="I175" s="48">
        <f>(SanFrancisco!$C$21*10^3)/SanFrancisco!$B$8</f>
        <v>0</v>
      </c>
      <c r="J175" s="48">
        <f>(Baltimore!$C$21*10^3)/Baltimore!$B$8</f>
        <v>0</v>
      </c>
      <c r="K175" s="48">
        <f>(Albuquerque!$C$21*10^3)/Albuquerque!$B$8</f>
        <v>0</v>
      </c>
      <c r="L175" s="48">
        <f>(Seattle!$C$21*10^3)/Seattle!$B$8</f>
        <v>0</v>
      </c>
      <c r="M175" s="48">
        <f>(Chicago!$C$21*10^3)/Chicago!$B$8</f>
        <v>0</v>
      </c>
      <c r="N175" s="48">
        <f>(Boulder!$C$21*10^3)/Boulder!$B$8</f>
        <v>0</v>
      </c>
      <c r="O175" s="48">
        <f>(Minneapolis!$C$21*10^3)/Minneapolis!$B$8</f>
        <v>0</v>
      </c>
      <c r="P175" s="48">
        <f>(Helena!$C$21*10^3)/Helena!$B$8</f>
        <v>0</v>
      </c>
      <c r="Q175" s="48">
        <f>(Duluth!$C$21*10^3)/Duluth!$B$8</f>
        <v>0</v>
      </c>
      <c r="R175" s="48">
        <f>(Fairbanks!$C$21*10^3)/Fairbanks!$B$8</f>
        <v>0</v>
      </c>
    </row>
    <row r="176" spans="1:18" s="64" customFormat="1">
      <c r="A176" s="67"/>
      <c r="B176" s="68" t="s">
        <v>214</v>
      </c>
      <c r="C176" s="48">
        <f>(Miami!$C$22*10^3)/Miami!$B$8</f>
        <v>0</v>
      </c>
      <c r="D176" s="48">
        <f>(Houston!$C$22*10^3)/Houston!$B$8</f>
        <v>0</v>
      </c>
      <c r="E176" s="48">
        <f>(Phoenix!$C$22*10^3)/Phoenix!$B$8</f>
        <v>0</v>
      </c>
      <c r="F176" s="48">
        <f>(Atlanta!$C$22*10^3)/Atlanta!$B$8</f>
        <v>0</v>
      </c>
      <c r="G176" s="48">
        <f>(LosAngeles!$C$22*10^3)/LosAngeles!$B$8</f>
        <v>0</v>
      </c>
      <c r="H176" s="48">
        <f>(LasVegas!$C$22*10^3)/LasVegas!$B$8</f>
        <v>0</v>
      </c>
      <c r="I176" s="48">
        <f>(SanFrancisco!$C$22*10^3)/SanFrancisco!$B$8</f>
        <v>0</v>
      </c>
      <c r="J176" s="48">
        <f>(Baltimore!$C$22*10^3)/Baltimore!$B$8</f>
        <v>0</v>
      </c>
      <c r="K176" s="48">
        <f>(Albuquerque!$C$22*10^3)/Albuquerque!$B$8</f>
        <v>0</v>
      </c>
      <c r="L176" s="48">
        <f>(Seattle!$C$22*10^3)/Seattle!$B$8</f>
        <v>0</v>
      </c>
      <c r="M176" s="48">
        <f>(Chicago!$C$22*10^3)/Chicago!$B$8</f>
        <v>0</v>
      </c>
      <c r="N176" s="48">
        <f>(Boulder!$C$22*10^3)/Boulder!$B$8</f>
        <v>0</v>
      </c>
      <c r="O176" s="48">
        <f>(Minneapolis!$C$22*10^3)/Minneapolis!$B$8</f>
        <v>0</v>
      </c>
      <c r="P176" s="48">
        <f>(Helena!$C$22*10^3)/Helena!$B$8</f>
        <v>0</v>
      </c>
      <c r="Q176" s="48">
        <f>(Duluth!$C$22*10^3)/Duluth!$B$8</f>
        <v>0</v>
      </c>
      <c r="R176" s="48">
        <f>(Fairbanks!$C$22*10^3)/Fairbanks!$B$8</f>
        <v>0</v>
      </c>
    </row>
    <row r="177" spans="1:18" s="64" customFormat="1">
      <c r="A177" s="67"/>
      <c r="B177" s="68" t="s">
        <v>215</v>
      </c>
      <c r="C177" s="48">
        <f>(Miami!$C$23*10^3)/Miami!$B$8</f>
        <v>0</v>
      </c>
      <c r="D177" s="48">
        <f>(Houston!$C$23*10^3)/Houston!$B$8</f>
        <v>0</v>
      </c>
      <c r="E177" s="48">
        <f>(Phoenix!$C$23*10^3)/Phoenix!$B$8</f>
        <v>0</v>
      </c>
      <c r="F177" s="48">
        <f>(Atlanta!$C$23*10^3)/Atlanta!$B$8</f>
        <v>0</v>
      </c>
      <c r="G177" s="48">
        <f>(LosAngeles!$C$23*10^3)/LosAngeles!$B$8</f>
        <v>0</v>
      </c>
      <c r="H177" s="48">
        <f>(LasVegas!$C$23*10^3)/LasVegas!$B$8</f>
        <v>0</v>
      </c>
      <c r="I177" s="48">
        <f>(SanFrancisco!$C$23*10^3)/SanFrancisco!$B$8</f>
        <v>0</v>
      </c>
      <c r="J177" s="48">
        <f>(Baltimore!$C$23*10^3)/Baltimore!$B$8</f>
        <v>0</v>
      </c>
      <c r="K177" s="48">
        <f>(Albuquerque!$C$23*10^3)/Albuquerque!$B$8</f>
        <v>0</v>
      </c>
      <c r="L177" s="48">
        <f>(Seattle!$C$23*10^3)/Seattle!$B$8</f>
        <v>0</v>
      </c>
      <c r="M177" s="48">
        <f>(Chicago!$C$23*10^3)/Chicago!$B$8</f>
        <v>0</v>
      </c>
      <c r="N177" s="48">
        <f>(Boulder!$C$23*10^3)/Boulder!$B$8</f>
        <v>0</v>
      </c>
      <c r="O177" s="48">
        <f>(Minneapolis!$C$23*10^3)/Minneapolis!$B$8</f>
        <v>0</v>
      </c>
      <c r="P177" s="48">
        <f>(Helena!$C$23*10^3)/Helena!$B$8</f>
        <v>0</v>
      </c>
      <c r="Q177" s="48">
        <f>(Duluth!$C$23*10^3)/Duluth!$B$8</f>
        <v>0</v>
      </c>
      <c r="R177" s="48">
        <f>(Fairbanks!$C$23*10^3)/Fairbanks!$B$8</f>
        <v>0</v>
      </c>
    </row>
    <row r="178" spans="1:18" s="64" customFormat="1">
      <c r="A178" s="67"/>
      <c r="B178" s="68" t="s">
        <v>216</v>
      </c>
      <c r="C178" s="48">
        <f>(Miami!$C$24*10^3)/Miami!$B$8</f>
        <v>10.228496579828263</v>
      </c>
      <c r="D178" s="48">
        <f>(Houston!$C$24*10^3)/Houston!$B$8</f>
        <v>13.546790860136808</v>
      </c>
      <c r="E178" s="48">
        <f>(Phoenix!$C$24*10^3)/Phoenix!$B$8</f>
        <v>12.017173628292825</v>
      </c>
      <c r="F178" s="48">
        <f>(Atlanta!$C$24*10^3)/Atlanta!$B$8</f>
        <v>16.501237083393974</v>
      </c>
      <c r="G178" s="48">
        <f>(LosAngeles!$C$24*10^3)/LosAngeles!$B$8</f>
        <v>15.513025760442439</v>
      </c>
      <c r="H178" s="48">
        <f>(LasVegas!$C$24*10^3)/LasVegas!$B$8</f>
        <v>14.190074225003638</v>
      </c>
      <c r="I178" s="48">
        <f>(SanFrancisco!$C$24*10^3)/SanFrancisco!$B$8</f>
        <v>18.013389608499491</v>
      </c>
      <c r="J178" s="48">
        <f>(Baltimore!$C$24*10^3)/Baltimore!$B$8</f>
        <v>18.851695531945861</v>
      </c>
      <c r="K178" s="48">
        <f>(Albuquerque!$C$24*10^3)/Albuquerque!$B$8</f>
        <v>18.401979333430358</v>
      </c>
      <c r="L178" s="48">
        <f>(Seattle!$C$24*10^3)/Seattle!$B$8</f>
        <v>19.695823024305049</v>
      </c>
      <c r="M178" s="48">
        <f>(Chicago!$C$24*10^3)/Chicago!$B$8</f>
        <v>20.85431523795663</v>
      </c>
      <c r="N178" s="48">
        <f>(Boulder!$C$24*10^3)/Boulder!$B$8</f>
        <v>20.66948042497453</v>
      </c>
      <c r="O178" s="48">
        <f>(Minneapolis!$C$24*10^3)/Minneapolis!$B$8</f>
        <v>22.635715325280163</v>
      </c>
      <c r="P178" s="48">
        <f>(Helena!$C$24*10^3)/Helena!$B$8</f>
        <v>22.804540823752003</v>
      </c>
      <c r="Q178" s="48">
        <f>(Duluth!$C$24*10^3)/Duluth!$B$8</f>
        <v>25.307815456265462</v>
      </c>
      <c r="R178" s="48">
        <f>(Fairbanks!$C$24*10^3)/Fairbanks!$B$8</f>
        <v>28.470382768156018</v>
      </c>
    </row>
    <row r="179" spans="1:18" s="64" customFormat="1">
      <c r="A179" s="67"/>
      <c r="B179" s="68" t="s">
        <v>217</v>
      </c>
      <c r="C179" s="48">
        <f>(Miami!$C$25*10^3)/Miami!$B$8</f>
        <v>0</v>
      </c>
      <c r="D179" s="48">
        <f>(Houston!$C$25*10^3)/Houston!$B$8</f>
        <v>0</v>
      </c>
      <c r="E179" s="48">
        <f>(Phoenix!$C$25*10^3)/Phoenix!$B$8</f>
        <v>0</v>
      </c>
      <c r="F179" s="48">
        <f>(Atlanta!$C$25*10^3)/Atlanta!$B$8</f>
        <v>0</v>
      </c>
      <c r="G179" s="48">
        <f>(LosAngeles!$C$25*10^3)/LosAngeles!$B$8</f>
        <v>0</v>
      </c>
      <c r="H179" s="48">
        <f>(LasVegas!$C$25*10^3)/LasVegas!$B$8</f>
        <v>0</v>
      </c>
      <c r="I179" s="48">
        <f>(SanFrancisco!$C$25*10^3)/SanFrancisco!$B$8</f>
        <v>0</v>
      </c>
      <c r="J179" s="48">
        <f>(Baltimore!$C$25*10^3)/Baltimore!$B$8</f>
        <v>0</v>
      </c>
      <c r="K179" s="48">
        <f>(Albuquerque!$C$25*10^3)/Albuquerque!$B$8</f>
        <v>0</v>
      </c>
      <c r="L179" s="48">
        <f>(Seattle!$C$25*10^3)/Seattle!$B$8</f>
        <v>0</v>
      </c>
      <c r="M179" s="48">
        <f>(Chicago!$C$25*10^3)/Chicago!$B$8</f>
        <v>0</v>
      </c>
      <c r="N179" s="48">
        <f>(Boulder!$C$25*10^3)/Boulder!$B$8</f>
        <v>0</v>
      </c>
      <c r="O179" s="48">
        <f>(Minneapolis!$C$25*10^3)/Minneapolis!$B$8</f>
        <v>0</v>
      </c>
      <c r="P179" s="48">
        <f>(Helena!$C$25*10^3)/Helena!$B$8</f>
        <v>0</v>
      </c>
      <c r="Q179" s="48">
        <f>(Duluth!$C$25*10^3)/Duluth!$B$8</f>
        <v>0</v>
      </c>
      <c r="R179" s="48">
        <f>(Fairbanks!$C$25*10^3)/Fairbanks!$B$8</f>
        <v>0</v>
      </c>
    </row>
    <row r="180" spans="1:18" s="64" customFormat="1">
      <c r="A180" s="67"/>
      <c r="B180" s="68" t="s">
        <v>218</v>
      </c>
      <c r="C180" s="48">
        <f>(Miami!$C$26*10^3)/Miami!$B$8</f>
        <v>0</v>
      </c>
      <c r="D180" s="48">
        <f>(Houston!$C$26*10^3)/Houston!$B$8</f>
        <v>0</v>
      </c>
      <c r="E180" s="48">
        <f>(Phoenix!$C$26*10^3)/Phoenix!$B$8</f>
        <v>0</v>
      </c>
      <c r="F180" s="48">
        <f>(Atlanta!$C$26*10^3)/Atlanta!$B$8</f>
        <v>0</v>
      </c>
      <c r="G180" s="48">
        <f>(LosAngeles!$C$26*10^3)/LosAngeles!$B$8</f>
        <v>0</v>
      </c>
      <c r="H180" s="48">
        <f>(LasVegas!$C$26*10^3)/LasVegas!$B$8</f>
        <v>0</v>
      </c>
      <c r="I180" s="48">
        <f>(SanFrancisco!$C$26*10^3)/SanFrancisco!$B$8</f>
        <v>0</v>
      </c>
      <c r="J180" s="48">
        <f>(Baltimore!$C$26*10^3)/Baltimore!$B$8</f>
        <v>0</v>
      </c>
      <c r="K180" s="48">
        <f>(Albuquerque!$C$26*10^3)/Albuquerque!$B$8</f>
        <v>0</v>
      </c>
      <c r="L180" s="48">
        <f>(Seattle!$C$26*10^3)/Seattle!$B$8</f>
        <v>0</v>
      </c>
      <c r="M180" s="48">
        <f>(Chicago!$C$26*10^3)/Chicago!$B$8</f>
        <v>0</v>
      </c>
      <c r="N180" s="48">
        <f>(Boulder!$C$26*10^3)/Boulder!$B$8</f>
        <v>0</v>
      </c>
      <c r="O180" s="48">
        <f>(Minneapolis!$C$26*10^3)/Minneapolis!$B$8</f>
        <v>0</v>
      </c>
      <c r="P180" s="48">
        <f>(Helena!$C$26*10^3)/Helena!$B$8</f>
        <v>0</v>
      </c>
      <c r="Q180" s="48">
        <f>(Duluth!$C$26*10^3)/Duluth!$B$8</f>
        <v>0</v>
      </c>
      <c r="R180" s="48">
        <f>(Fairbanks!$C$26*10^3)/Fairbanks!$B$8</f>
        <v>0</v>
      </c>
    </row>
    <row r="181" spans="1:18" s="64" customFormat="1">
      <c r="A181" s="67"/>
      <c r="B181" s="68" t="s">
        <v>92</v>
      </c>
      <c r="C181" s="48">
        <f>(Miami!$C$28*10^3)/Miami!$B$8</f>
        <v>75.478096346965501</v>
      </c>
      <c r="D181" s="48">
        <f>(Houston!$C$28*10^3)/Houston!$B$8</f>
        <v>174.79697278416532</v>
      </c>
      <c r="E181" s="48">
        <f>(Phoenix!$C$28*10^3)/Phoenix!$B$8</f>
        <v>170.88051229806433</v>
      </c>
      <c r="F181" s="48">
        <f>(Atlanta!$C$28*10^3)/Atlanta!$B$8</f>
        <v>224.76786493960122</v>
      </c>
      <c r="G181" s="48">
        <f>(LosAngeles!$C$28*10^3)/LosAngeles!$B$8</f>
        <v>135.89288313200407</v>
      </c>
      <c r="H181" s="48">
        <f>(LasVegas!$C$28*10^3)/LasVegas!$B$8</f>
        <v>182.34463687963907</v>
      </c>
      <c r="I181" s="48">
        <f>(SanFrancisco!$C$28*10^3)/SanFrancisco!$B$8</f>
        <v>328.20550138262263</v>
      </c>
      <c r="J181" s="48">
        <f>(Baltimore!$C$28*10^3)/Baltimore!$B$8</f>
        <v>345.41405908892449</v>
      </c>
      <c r="K181" s="48">
        <f>(Albuquerque!$C$28*10^3)/Albuquerque!$B$8</f>
        <v>260.25469363993597</v>
      </c>
      <c r="L181" s="48">
        <f>(Seattle!$C$28*10^3)/Seattle!$B$8</f>
        <v>294.81734827536019</v>
      </c>
      <c r="M181" s="48">
        <f>(Chicago!$C$28*10^3)/Chicago!$B$8</f>
        <v>457.74268665405327</v>
      </c>
      <c r="N181" s="48">
        <f>(Boulder!$C$28*10^3)/Boulder!$B$8</f>
        <v>355.33401251637315</v>
      </c>
      <c r="O181" s="48">
        <f>(Minneapolis!$C$28*10^3)/Minneapolis!$B$8</f>
        <v>631.95604715470824</v>
      </c>
      <c r="P181" s="48">
        <f>(Helena!$C$28*10^3)/Helena!$B$8</f>
        <v>528.16766118468922</v>
      </c>
      <c r="Q181" s="48">
        <f>(Duluth!$C$28*10^3)/Duluth!$B$8</f>
        <v>755.25833212050645</v>
      </c>
      <c r="R181" s="48">
        <f>(Fairbanks!$C$28*10^3)/Fairbanks!$B$8</f>
        <v>1225.8099257749964</v>
      </c>
    </row>
    <row r="182" spans="1:18" s="64" customFormat="1">
      <c r="A182" s="67"/>
      <c r="B182" s="65" t="s">
        <v>268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1:18" s="64" customFormat="1">
      <c r="A183" s="67"/>
      <c r="B183" s="68" t="s">
        <v>72</v>
      </c>
      <c r="C183" s="48">
        <f>(Miami!$E$13*10^3)/Miami!$B$8</f>
        <v>0</v>
      </c>
      <c r="D183" s="48">
        <f>(Houston!$E$13*10^3)/Houston!$B$8</f>
        <v>0</v>
      </c>
      <c r="E183" s="48">
        <f>(Phoenix!$E$13*10^3)/Phoenix!$B$8</f>
        <v>0</v>
      </c>
      <c r="F183" s="48">
        <f>(Atlanta!$E$13*10^3)/Atlanta!$B$8</f>
        <v>0</v>
      </c>
      <c r="G183" s="48">
        <f>(LosAngeles!$E$13*10^3)/LosAngeles!$B$8</f>
        <v>0</v>
      </c>
      <c r="H183" s="48">
        <f>(LasVegas!$E$13*10^3)/LasVegas!$B$8</f>
        <v>0</v>
      </c>
      <c r="I183" s="48">
        <f>(SanFrancisco!$E$13*10^3)/SanFrancisco!$B$8</f>
        <v>0</v>
      </c>
      <c r="J183" s="48">
        <f>(Baltimore!$E$13*10^3)/Baltimore!$B$8</f>
        <v>0</v>
      </c>
      <c r="K183" s="48">
        <f>(Albuquerque!$E$13*10^3)/Albuquerque!$B$8</f>
        <v>0</v>
      </c>
      <c r="L183" s="48">
        <f>(Seattle!$E$13*10^3)/Seattle!$B$8</f>
        <v>0</v>
      </c>
      <c r="M183" s="48">
        <f>(Chicago!$E$13*10^3)/Chicago!$B$8</f>
        <v>0</v>
      </c>
      <c r="N183" s="48">
        <f>(Boulder!$E$13*10^3)/Boulder!$B$8</f>
        <v>0</v>
      </c>
      <c r="O183" s="48">
        <f>(Minneapolis!$E$13*10^3)/Minneapolis!$B$8</f>
        <v>0</v>
      </c>
      <c r="P183" s="48">
        <f>(Helena!$E$13*10^3)/Helena!$B$8</f>
        <v>0</v>
      </c>
      <c r="Q183" s="48">
        <f>(Duluth!$E$13*10^3)/Duluth!$B$8</f>
        <v>0</v>
      </c>
      <c r="R183" s="48">
        <f>(Fairbanks!$E$13*10^3)/Fairbanks!$B$8</f>
        <v>0</v>
      </c>
    </row>
    <row r="184" spans="1:18" s="64" customFormat="1">
      <c r="A184" s="67"/>
      <c r="B184" s="68" t="s">
        <v>73</v>
      </c>
      <c r="C184" s="48">
        <f>(Miami!$E$14*10^3)/Miami!$B$8</f>
        <v>0</v>
      </c>
      <c r="D184" s="48">
        <f>(Houston!$E$14*10^3)/Houston!$B$8</f>
        <v>0</v>
      </c>
      <c r="E184" s="48">
        <f>(Phoenix!$E$14*10^3)/Phoenix!$B$8</f>
        <v>0</v>
      </c>
      <c r="F184" s="48">
        <f>(Atlanta!$E$14*10^3)/Atlanta!$B$8</f>
        <v>0</v>
      </c>
      <c r="G184" s="48">
        <f>(LosAngeles!$E$14*10^3)/LosAngeles!$B$8</f>
        <v>0</v>
      </c>
      <c r="H184" s="48">
        <f>(LasVegas!$E$14*10^3)/LasVegas!$B$8</f>
        <v>0</v>
      </c>
      <c r="I184" s="48">
        <f>(SanFrancisco!$E$14*10^3)/SanFrancisco!$B$8</f>
        <v>0</v>
      </c>
      <c r="J184" s="48">
        <f>(Baltimore!$E$14*10^3)/Baltimore!$B$8</f>
        <v>0</v>
      </c>
      <c r="K184" s="48">
        <f>(Albuquerque!$E$14*10^3)/Albuquerque!$B$8</f>
        <v>0</v>
      </c>
      <c r="L184" s="48">
        <f>(Seattle!$E$14*10^3)/Seattle!$B$8</f>
        <v>0</v>
      </c>
      <c r="M184" s="48">
        <f>(Chicago!$E$14*10^3)/Chicago!$B$8</f>
        <v>0</v>
      </c>
      <c r="N184" s="48">
        <f>(Boulder!$E$14*10^3)/Boulder!$B$8</f>
        <v>0</v>
      </c>
      <c r="O184" s="48">
        <f>(Minneapolis!$E$14*10^3)/Minneapolis!$B$8</f>
        <v>0</v>
      </c>
      <c r="P184" s="48">
        <f>(Helena!$E$14*10^3)/Helena!$B$8</f>
        <v>0</v>
      </c>
      <c r="Q184" s="48">
        <f>(Duluth!$E$14*10^3)/Duluth!$B$8</f>
        <v>0</v>
      </c>
      <c r="R184" s="48">
        <f>(Fairbanks!$E$14*10^3)/Fairbanks!$B$8</f>
        <v>0</v>
      </c>
    </row>
    <row r="185" spans="1:18" s="64" customFormat="1">
      <c r="A185" s="67"/>
      <c r="B185" s="68" t="s">
        <v>81</v>
      </c>
      <c r="C185" s="48">
        <f>(Miami!$E$15*10^3)/Miami!$B$8</f>
        <v>0</v>
      </c>
      <c r="D185" s="48">
        <f>(Houston!$E$15*10^3)/Houston!$B$8</f>
        <v>0</v>
      </c>
      <c r="E185" s="48">
        <f>(Phoenix!$E$15*10^3)/Phoenix!$B$8</f>
        <v>0</v>
      </c>
      <c r="F185" s="48">
        <f>(Atlanta!$E$15*10^3)/Atlanta!$B$8</f>
        <v>0</v>
      </c>
      <c r="G185" s="48">
        <f>(LosAngeles!$E$15*10^3)/LosAngeles!$B$8</f>
        <v>0</v>
      </c>
      <c r="H185" s="48">
        <f>(LasVegas!$E$15*10^3)/LasVegas!$B$8</f>
        <v>0</v>
      </c>
      <c r="I185" s="48">
        <f>(SanFrancisco!$E$15*10^3)/SanFrancisco!$B$8</f>
        <v>0</v>
      </c>
      <c r="J185" s="48">
        <f>(Baltimore!$E$15*10^3)/Baltimore!$B$8</f>
        <v>0</v>
      </c>
      <c r="K185" s="48">
        <f>(Albuquerque!$E$15*10^3)/Albuquerque!$B$8</f>
        <v>0</v>
      </c>
      <c r="L185" s="48">
        <f>(Seattle!$E$15*10^3)/Seattle!$B$8</f>
        <v>0</v>
      </c>
      <c r="M185" s="48">
        <f>(Chicago!$E$15*10^3)/Chicago!$B$8</f>
        <v>0</v>
      </c>
      <c r="N185" s="48">
        <f>(Boulder!$E$15*10^3)/Boulder!$B$8</f>
        <v>0</v>
      </c>
      <c r="O185" s="48">
        <f>(Minneapolis!$E$15*10^3)/Minneapolis!$B$8</f>
        <v>0</v>
      </c>
      <c r="P185" s="48">
        <f>(Helena!$E$15*10^3)/Helena!$B$8</f>
        <v>0</v>
      </c>
      <c r="Q185" s="48">
        <f>(Duluth!$E$15*10^3)/Duluth!$B$8</f>
        <v>0</v>
      </c>
      <c r="R185" s="48">
        <f>(Fairbanks!$E$15*10^3)/Fairbanks!$B$8</f>
        <v>0</v>
      </c>
    </row>
    <row r="186" spans="1:18" s="64" customFormat="1">
      <c r="A186" s="67"/>
      <c r="B186" s="68" t="s">
        <v>82</v>
      </c>
      <c r="C186" s="48">
        <f>(Miami!$E$16*10^3)/Miami!$B$8</f>
        <v>0</v>
      </c>
      <c r="D186" s="48">
        <f>(Houston!$E$16*10^3)/Houston!$B$8</f>
        <v>0</v>
      </c>
      <c r="E186" s="48">
        <f>(Phoenix!$E$16*10^3)/Phoenix!$B$8</f>
        <v>0</v>
      </c>
      <c r="F186" s="48">
        <f>(Atlanta!$E$16*10^3)/Atlanta!$B$8</f>
        <v>0</v>
      </c>
      <c r="G186" s="48">
        <f>(LosAngeles!$E$16*10^3)/LosAngeles!$B$8</f>
        <v>0</v>
      </c>
      <c r="H186" s="48">
        <f>(LasVegas!$E$16*10^3)/LasVegas!$B$8</f>
        <v>0</v>
      </c>
      <c r="I186" s="48">
        <f>(SanFrancisco!$E$16*10^3)/SanFrancisco!$B$8</f>
        <v>0</v>
      </c>
      <c r="J186" s="48">
        <f>(Baltimore!$E$16*10^3)/Baltimore!$B$8</f>
        <v>0</v>
      </c>
      <c r="K186" s="48">
        <f>(Albuquerque!$E$16*10^3)/Albuquerque!$B$8</f>
        <v>0</v>
      </c>
      <c r="L186" s="48">
        <f>(Seattle!$E$16*10^3)/Seattle!$B$8</f>
        <v>0</v>
      </c>
      <c r="M186" s="48">
        <f>(Chicago!$E$16*10^3)/Chicago!$B$8</f>
        <v>0</v>
      </c>
      <c r="N186" s="48">
        <f>(Boulder!$E$16*10^3)/Boulder!$B$8</f>
        <v>0</v>
      </c>
      <c r="O186" s="48">
        <f>(Minneapolis!$E$16*10^3)/Minneapolis!$B$8</f>
        <v>0</v>
      </c>
      <c r="P186" s="48">
        <f>(Helena!$E$16*10^3)/Helena!$B$8</f>
        <v>0</v>
      </c>
      <c r="Q186" s="48">
        <f>(Duluth!$E$16*10^3)/Duluth!$B$8</f>
        <v>0</v>
      </c>
      <c r="R186" s="48">
        <f>(Fairbanks!$E$16*10^3)/Fairbanks!$B$8</f>
        <v>0</v>
      </c>
    </row>
    <row r="187" spans="1:18" s="64" customFormat="1">
      <c r="A187" s="67"/>
      <c r="B187" s="68" t="s">
        <v>83</v>
      </c>
      <c r="C187" s="48">
        <f>(Miami!$E$17*10^3)/Miami!$B$8</f>
        <v>0</v>
      </c>
      <c r="D187" s="48">
        <f>(Houston!$E$17*10^3)/Houston!$B$8</f>
        <v>0</v>
      </c>
      <c r="E187" s="48">
        <f>(Phoenix!$E$17*10^3)/Phoenix!$B$8</f>
        <v>0</v>
      </c>
      <c r="F187" s="48">
        <f>(Atlanta!$E$17*10^3)/Atlanta!$B$8</f>
        <v>0</v>
      </c>
      <c r="G187" s="48">
        <f>(LosAngeles!$E$17*10^3)/LosAngeles!$B$8</f>
        <v>0</v>
      </c>
      <c r="H187" s="48">
        <f>(LasVegas!$E$17*10^3)/LasVegas!$B$8</f>
        <v>0</v>
      </c>
      <c r="I187" s="48">
        <f>(SanFrancisco!$E$17*10^3)/SanFrancisco!$B$8</f>
        <v>0</v>
      </c>
      <c r="J187" s="48">
        <f>(Baltimore!$E$17*10^3)/Baltimore!$B$8</f>
        <v>0</v>
      </c>
      <c r="K187" s="48">
        <f>(Albuquerque!$E$17*10^3)/Albuquerque!$B$8</f>
        <v>0</v>
      </c>
      <c r="L187" s="48">
        <f>(Seattle!$E$17*10^3)/Seattle!$B$8</f>
        <v>0</v>
      </c>
      <c r="M187" s="48">
        <f>(Chicago!$E$17*10^3)/Chicago!$B$8</f>
        <v>0</v>
      </c>
      <c r="N187" s="48">
        <f>(Boulder!$E$17*10^3)/Boulder!$B$8</f>
        <v>0</v>
      </c>
      <c r="O187" s="48">
        <f>(Minneapolis!$E$17*10^3)/Minneapolis!$B$8</f>
        <v>0</v>
      </c>
      <c r="P187" s="48">
        <f>(Helena!$E$17*10^3)/Helena!$B$8</f>
        <v>0</v>
      </c>
      <c r="Q187" s="48">
        <f>(Duluth!$E$17*10^3)/Duluth!$B$8</f>
        <v>0</v>
      </c>
      <c r="R187" s="48">
        <f>(Fairbanks!$E$17*10^3)/Fairbanks!$B$8</f>
        <v>0</v>
      </c>
    </row>
    <row r="188" spans="1:18" s="64" customFormat="1">
      <c r="A188" s="67"/>
      <c r="B188" s="68" t="s">
        <v>84</v>
      </c>
      <c r="C188" s="48">
        <f>(Miami!$E$18*10^3)/Miami!$B$8</f>
        <v>0</v>
      </c>
      <c r="D188" s="48">
        <f>(Houston!$E$18*10^3)/Houston!$B$8</f>
        <v>0</v>
      </c>
      <c r="E188" s="48">
        <f>(Phoenix!$E$18*10^3)/Phoenix!$B$8</f>
        <v>0</v>
      </c>
      <c r="F188" s="48">
        <f>(Atlanta!$E$18*10^3)/Atlanta!$B$8</f>
        <v>0</v>
      </c>
      <c r="G188" s="48">
        <f>(LosAngeles!$E$18*10^3)/LosAngeles!$B$8</f>
        <v>0</v>
      </c>
      <c r="H188" s="48">
        <f>(LasVegas!$E$18*10^3)/LasVegas!$B$8</f>
        <v>0</v>
      </c>
      <c r="I188" s="48">
        <f>(SanFrancisco!$E$18*10^3)/SanFrancisco!$B$8</f>
        <v>0</v>
      </c>
      <c r="J188" s="48">
        <f>(Baltimore!$E$18*10^3)/Baltimore!$B$8</f>
        <v>0</v>
      </c>
      <c r="K188" s="48">
        <f>(Albuquerque!$E$18*10^3)/Albuquerque!$B$8</f>
        <v>0</v>
      </c>
      <c r="L188" s="48">
        <f>(Seattle!$E$18*10^3)/Seattle!$B$8</f>
        <v>0</v>
      </c>
      <c r="M188" s="48">
        <f>(Chicago!$E$18*10^3)/Chicago!$B$8</f>
        <v>0</v>
      </c>
      <c r="N188" s="48">
        <f>(Boulder!$E$18*10^3)/Boulder!$B$8</f>
        <v>0</v>
      </c>
      <c r="O188" s="48">
        <f>(Minneapolis!$E$18*10^3)/Minneapolis!$B$8</f>
        <v>0</v>
      </c>
      <c r="P188" s="48">
        <f>(Helena!$E$18*10^3)/Helena!$B$8</f>
        <v>0</v>
      </c>
      <c r="Q188" s="48">
        <f>(Duluth!$E$18*10^3)/Duluth!$B$8</f>
        <v>0</v>
      </c>
      <c r="R188" s="48">
        <f>(Fairbanks!$E$18*10^3)/Fairbanks!$B$8</f>
        <v>0</v>
      </c>
    </row>
    <row r="189" spans="1:18" s="64" customFormat="1">
      <c r="A189" s="67"/>
      <c r="B189" s="68" t="s">
        <v>85</v>
      </c>
      <c r="C189" s="48">
        <f>(Miami!$E$19*10^3)/Miami!$B$8</f>
        <v>0</v>
      </c>
      <c r="D189" s="48">
        <f>(Houston!$E$19*10^3)/Houston!$B$8</f>
        <v>0</v>
      </c>
      <c r="E189" s="48">
        <f>(Phoenix!$E$19*10^3)/Phoenix!$B$8</f>
        <v>0</v>
      </c>
      <c r="F189" s="48">
        <f>(Atlanta!$E$19*10^3)/Atlanta!$B$8</f>
        <v>0</v>
      </c>
      <c r="G189" s="48">
        <f>(LosAngeles!$E$19*10^3)/LosAngeles!$B$8</f>
        <v>0</v>
      </c>
      <c r="H189" s="48">
        <f>(LasVegas!$E$19*10^3)/LasVegas!$B$8</f>
        <v>0</v>
      </c>
      <c r="I189" s="48">
        <f>(SanFrancisco!$E$19*10^3)/SanFrancisco!$B$8</f>
        <v>0</v>
      </c>
      <c r="J189" s="48">
        <f>(Baltimore!$E$19*10^3)/Baltimore!$B$8</f>
        <v>0</v>
      </c>
      <c r="K189" s="48">
        <f>(Albuquerque!$E$19*10^3)/Albuquerque!$B$8</f>
        <v>0</v>
      </c>
      <c r="L189" s="48">
        <f>(Seattle!$E$19*10^3)/Seattle!$B$8</f>
        <v>0</v>
      </c>
      <c r="M189" s="48">
        <f>(Chicago!$E$19*10^3)/Chicago!$B$8</f>
        <v>0</v>
      </c>
      <c r="N189" s="48">
        <f>(Boulder!$E$19*10^3)/Boulder!$B$8</f>
        <v>0</v>
      </c>
      <c r="O189" s="48">
        <f>(Minneapolis!$E$19*10^3)/Minneapolis!$B$8</f>
        <v>0</v>
      </c>
      <c r="P189" s="48">
        <f>(Helena!$E$19*10^3)/Helena!$B$8</f>
        <v>0</v>
      </c>
      <c r="Q189" s="48">
        <f>(Duluth!$E$19*10^3)/Duluth!$B$8</f>
        <v>0</v>
      </c>
      <c r="R189" s="48">
        <f>(Fairbanks!$E$19*10^3)/Fairbanks!$B$8</f>
        <v>0</v>
      </c>
    </row>
    <row r="190" spans="1:18" s="64" customFormat="1">
      <c r="A190" s="67"/>
      <c r="B190" s="68" t="s">
        <v>86</v>
      </c>
      <c r="C190" s="48">
        <f>(Miami!$E$20*10^3)/Miami!$B$8</f>
        <v>0</v>
      </c>
      <c r="D190" s="48">
        <f>(Houston!$E$20*10^3)/Houston!$B$8</f>
        <v>0</v>
      </c>
      <c r="E190" s="48">
        <f>(Phoenix!$E$20*10^3)/Phoenix!$B$8</f>
        <v>0</v>
      </c>
      <c r="F190" s="48">
        <f>(Atlanta!$E$20*10^3)/Atlanta!$B$8</f>
        <v>0</v>
      </c>
      <c r="G190" s="48">
        <f>(LosAngeles!$E$20*10^3)/LosAngeles!$B$8</f>
        <v>0</v>
      </c>
      <c r="H190" s="48">
        <f>(LasVegas!$E$20*10^3)/LasVegas!$B$8</f>
        <v>0</v>
      </c>
      <c r="I190" s="48">
        <f>(SanFrancisco!$E$20*10^3)/SanFrancisco!$B$8</f>
        <v>0</v>
      </c>
      <c r="J190" s="48">
        <f>(Baltimore!$E$20*10^3)/Baltimore!$B$8</f>
        <v>0</v>
      </c>
      <c r="K190" s="48">
        <f>(Albuquerque!$E$20*10^3)/Albuquerque!$B$8</f>
        <v>0</v>
      </c>
      <c r="L190" s="48">
        <f>(Seattle!$E$20*10^3)/Seattle!$B$8</f>
        <v>0</v>
      </c>
      <c r="M190" s="48">
        <f>(Chicago!$E$20*10^3)/Chicago!$B$8</f>
        <v>0</v>
      </c>
      <c r="N190" s="48">
        <f>(Boulder!$E$20*10^3)/Boulder!$B$8</f>
        <v>0</v>
      </c>
      <c r="O190" s="48">
        <f>(Minneapolis!$E$20*10^3)/Minneapolis!$B$8</f>
        <v>0</v>
      </c>
      <c r="P190" s="48">
        <f>(Helena!$E$20*10^3)/Helena!$B$8</f>
        <v>0</v>
      </c>
      <c r="Q190" s="48">
        <f>(Duluth!$E$20*10^3)/Duluth!$B$8</f>
        <v>0</v>
      </c>
      <c r="R190" s="48">
        <f>(Fairbanks!$E$20*10^3)/Fairbanks!$B$8</f>
        <v>0</v>
      </c>
    </row>
    <row r="191" spans="1:18" s="64" customFormat="1">
      <c r="A191" s="67"/>
      <c r="B191" s="68" t="s">
        <v>87</v>
      </c>
      <c r="C191" s="48">
        <f>(Miami!$E$21*10^3)/Miami!$B$8</f>
        <v>0</v>
      </c>
      <c r="D191" s="48">
        <f>(Houston!$E$21*10^3)/Houston!$B$8</f>
        <v>0</v>
      </c>
      <c r="E191" s="48">
        <f>(Phoenix!$E$21*10^3)/Phoenix!$B$8</f>
        <v>0</v>
      </c>
      <c r="F191" s="48">
        <f>(Atlanta!$E$21*10^3)/Atlanta!$B$8</f>
        <v>0</v>
      </c>
      <c r="G191" s="48">
        <f>(LosAngeles!$E$21*10^3)/LosAngeles!$B$8</f>
        <v>0</v>
      </c>
      <c r="H191" s="48">
        <f>(LasVegas!$E$21*10^3)/LasVegas!$B$8</f>
        <v>0</v>
      </c>
      <c r="I191" s="48">
        <f>(SanFrancisco!$E$21*10^3)/SanFrancisco!$B$8</f>
        <v>0</v>
      </c>
      <c r="J191" s="48">
        <f>(Baltimore!$E$21*10^3)/Baltimore!$B$8</f>
        <v>0</v>
      </c>
      <c r="K191" s="48">
        <f>(Albuquerque!$E$21*10^3)/Albuquerque!$B$8</f>
        <v>0</v>
      </c>
      <c r="L191" s="48">
        <f>(Seattle!$E$21*10^3)/Seattle!$B$8</f>
        <v>0</v>
      </c>
      <c r="M191" s="48">
        <f>(Chicago!$E$21*10^3)/Chicago!$B$8</f>
        <v>0</v>
      </c>
      <c r="N191" s="48">
        <f>(Boulder!$E$21*10^3)/Boulder!$B$8</f>
        <v>0</v>
      </c>
      <c r="O191" s="48">
        <f>(Minneapolis!$E$21*10^3)/Minneapolis!$B$8</f>
        <v>0</v>
      </c>
      <c r="P191" s="48">
        <f>(Helena!$E$21*10^3)/Helena!$B$8</f>
        <v>0</v>
      </c>
      <c r="Q191" s="48">
        <f>(Duluth!$E$21*10^3)/Duluth!$B$8</f>
        <v>0</v>
      </c>
      <c r="R191" s="48">
        <f>(Fairbanks!$E$21*10^3)/Fairbanks!$B$8</f>
        <v>0</v>
      </c>
    </row>
    <row r="192" spans="1:18" s="64" customFormat="1">
      <c r="A192" s="67"/>
      <c r="B192" s="68" t="s">
        <v>88</v>
      </c>
      <c r="C192" s="48">
        <f>(Miami!$E$22*10^3)/Miami!$B$8</f>
        <v>0</v>
      </c>
      <c r="D192" s="48">
        <f>(Houston!$E$22*10^3)/Houston!$B$8</f>
        <v>0</v>
      </c>
      <c r="E192" s="48">
        <f>(Phoenix!$E$22*10^3)/Phoenix!$B$8</f>
        <v>0</v>
      </c>
      <c r="F192" s="48">
        <f>(Atlanta!$E$22*10^3)/Atlanta!$B$8</f>
        <v>0</v>
      </c>
      <c r="G192" s="48">
        <f>(LosAngeles!$E$22*10^3)/LosAngeles!$B$8</f>
        <v>0</v>
      </c>
      <c r="H192" s="48">
        <f>(LasVegas!$E$22*10^3)/LasVegas!$B$8</f>
        <v>0</v>
      </c>
      <c r="I192" s="48">
        <f>(SanFrancisco!$E$22*10^3)/SanFrancisco!$B$8</f>
        <v>0</v>
      </c>
      <c r="J192" s="48">
        <f>(Baltimore!$E$22*10^3)/Baltimore!$B$8</f>
        <v>0</v>
      </c>
      <c r="K192" s="48">
        <f>(Albuquerque!$E$22*10^3)/Albuquerque!$B$8</f>
        <v>0</v>
      </c>
      <c r="L192" s="48">
        <f>(Seattle!$E$22*10^3)/Seattle!$B$8</f>
        <v>0</v>
      </c>
      <c r="M192" s="48">
        <f>(Chicago!$E$22*10^3)/Chicago!$B$8</f>
        <v>0</v>
      </c>
      <c r="N192" s="48">
        <f>(Boulder!$E$22*10^3)/Boulder!$B$8</f>
        <v>0</v>
      </c>
      <c r="O192" s="48">
        <f>(Minneapolis!$E$22*10^3)/Minneapolis!$B$8</f>
        <v>0</v>
      </c>
      <c r="P192" s="48">
        <f>(Helena!$E$22*10^3)/Helena!$B$8</f>
        <v>0</v>
      </c>
      <c r="Q192" s="48">
        <f>(Duluth!$E$22*10^3)/Duluth!$B$8</f>
        <v>0</v>
      </c>
      <c r="R192" s="48">
        <f>(Fairbanks!$E$22*10^3)/Fairbanks!$B$8</f>
        <v>0</v>
      </c>
    </row>
    <row r="193" spans="1:18" s="64" customFormat="1">
      <c r="A193" s="67"/>
      <c r="B193" s="68" t="s">
        <v>67</v>
      </c>
      <c r="C193" s="48">
        <f>(Miami!$E$23*10^3)/Miami!$B$8</f>
        <v>0</v>
      </c>
      <c r="D193" s="48">
        <f>(Houston!$E$23*10^3)/Houston!$B$8</f>
        <v>0</v>
      </c>
      <c r="E193" s="48">
        <f>(Phoenix!$E$23*10^3)/Phoenix!$B$8</f>
        <v>0</v>
      </c>
      <c r="F193" s="48">
        <f>(Atlanta!$E$23*10^3)/Atlanta!$B$8</f>
        <v>0</v>
      </c>
      <c r="G193" s="48">
        <f>(LosAngeles!$E$23*10^3)/LosAngeles!$B$8</f>
        <v>0</v>
      </c>
      <c r="H193" s="48">
        <f>(LasVegas!$E$23*10^3)/LasVegas!$B$8</f>
        <v>0</v>
      </c>
      <c r="I193" s="48">
        <f>(SanFrancisco!$E$23*10^3)/SanFrancisco!$B$8</f>
        <v>0</v>
      </c>
      <c r="J193" s="48">
        <f>(Baltimore!$E$23*10^3)/Baltimore!$B$8</f>
        <v>0</v>
      </c>
      <c r="K193" s="48">
        <f>(Albuquerque!$E$23*10^3)/Albuquerque!$B$8</f>
        <v>0</v>
      </c>
      <c r="L193" s="48">
        <f>(Seattle!$E$23*10^3)/Seattle!$B$8</f>
        <v>0</v>
      </c>
      <c r="M193" s="48">
        <f>(Chicago!$E$23*10^3)/Chicago!$B$8</f>
        <v>0</v>
      </c>
      <c r="N193" s="48">
        <f>(Boulder!$E$23*10^3)/Boulder!$B$8</f>
        <v>0</v>
      </c>
      <c r="O193" s="48">
        <f>(Minneapolis!$E$23*10^3)/Minneapolis!$B$8</f>
        <v>0</v>
      </c>
      <c r="P193" s="48">
        <f>(Helena!$E$23*10^3)/Helena!$B$8</f>
        <v>0</v>
      </c>
      <c r="Q193" s="48">
        <f>(Duluth!$E$23*10^3)/Duluth!$B$8</f>
        <v>0</v>
      </c>
      <c r="R193" s="48">
        <f>(Fairbanks!$E$23*10^3)/Fairbanks!$B$8</f>
        <v>0</v>
      </c>
    </row>
    <row r="194" spans="1:18" s="64" customFormat="1">
      <c r="A194" s="67"/>
      <c r="B194" s="68" t="s">
        <v>89</v>
      </c>
      <c r="C194" s="48">
        <f>(Miami!$E$24*10^3)/Miami!$B$8</f>
        <v>0</v>
      </c>
      <c r="D194" s="48">
        <f>(Houston!$E$24*10^3)/Houston!$B$8</f>
        <v>0</v>
      </c>
      <c r="E194" s="48">
        <f>(Phoenix!$E$24*10^3)/Phoenix!$B$8</f>
        <v>0</v>
      </c>
      <c r="F194" s="48">
        <f>(Atlanta!$E$24*10^3)/Atlanta!$B$8</f>
        <v>0</v>
      </c>
      <c r="G194" s="48">
        <f>(LosAngeles!$E$24*10^3)/LosAngeles!$B$8</f>
        <v>0</v>
      </c>
      <c r="H194" s="48">
        <f>(LasVegas!$E$24*10^3)/LasVegas!$B$8</f>
        <v>0</v>
      </c>
      <c r="I194" s="48">
        <f>(SanFrancisco!$E$24*10^3)/SanFrancisco!$B$8</f>
        <v>0</v>
      </c>
      <c r="J194" s="48">
        <f>(Baltimore!$E$24*10^3)/Baltimore!$B$8</f>
        <v>0</v>
      </c>
      <c r="K194" s="48">
        <f>(Albuquerque!$E$24*10^3)/Albuquerque!$B$8</f>
        <v>0</v>
      </c>
      <c r="L194" s="48">
        <f>(Seattle!$E$24*10^3)/Seattle!$B$8</f>
        <v>0</v>
      </c>
      <c r="M194" s="48">
        <f>(Chicago!$E$24*10^3)/Chicago!$B$8</f>
        <v>0</v>
      </c>
      <c r="N194" s="48">
        <f>(Boulder!$E$24*10^3)/Boulder!$B$8</f>
        <v>0</v>
      </c>
      <c r="O194" s="48">
        <f>(Minneapolis!$E$24*10^3)/Minneapolis!$B$8</f>
        <v>0</v>
      </c>
      <c r="P194" s="48">
        <f>(Helena!$E$24*10^3)/Helena!$B$8</f>
        <v>0</v>
      </c>
      <c r="Q194" s="48">
        <f>(Duluth!$E$24*10^3)/Duluth!$B$8</f>
        <v>0</v>
      </c>
      <c r="R194" s="48">
        <f>(Fairbanks!$E$24*10^3)/Fairbanks!$B$8</f>
        <v>0</v>
      </c>
    </row>
    <row r="195" spans="1:18" s="64" customFormat="1">
      <c r="A195" s="67"/>
      <c r="B195" s="68" t="s">
        <v>90</v>
      </c>
      <c r="C195" s="48">
        <f>(Miami!$E$25*10^3)/Miami!$B$8</f>
        <v>0</v>
      </c>
      <c r="D195" s="48">
        <f>(Houston!$E$25*10^3)/Houston!$B$8</f>
        <v>0</v>
      </c>
      <c r="E195" s="48">
        <f>(Phoenix!$E$25*10^3)/Phoenix!$B$8</f>
        <v>0</v>
      </c>
      <c r="F195" s="48">
        <f>(Atlanta!$E$25*10^3)/Atlanta!$B$8</f>
        <v>0</v>
      </c>
      <c r="G195" s="48">
        <f>(LosAngeles!$E$25*10^3)/LosAngeles!$B$8</f>
        <v>0</v>
      </c>
      <c r="H195" s="48">
        <f>(LasVegas!$E$25*10^3)/LasVegas!$B$8</f>
        <v>0</v>
      </c>
      <c r="I195" s="48">
        <f>(SanFrancisco!$E$25*10^3)/SanFrancisco!$B$8</f>
        <v>0</v>
      </c>
      <c r="J195" s="48">
        <f>(Baltimore!$E$25*10^3)/Baltimore!$B$8</f>
        <v>0</v>
      </c>
      <c r="K195" s="48">
        <f>(Albuquerque!$E$25*10^3)/Albuquerque!$B$8</f>
        <v>0</v>
      </c>
      <c r="L195" s="48">
        <f>(Seattle!$E$25*10^3)/Seattle!$B$8</f>
        <v>0</v>
      </c>
      <c r="M195" s="48">
        <f>(Chicago!$E$25*10^3)/Chicago!$B$8</f>
        <v>0</v>
      </c>
      <c r="N195" s="48">
        <f>(Boulder!$E$25*10^3)/Boulder!$B$8</f>
        <v>0</v>
      </c>
      <c r="O195" s="48">
        <f>(Minneapolis!$E$25*10^3)/Minneapolis!$B$8</f>
        <v>0</v>
      </c>
      <c r="P195" s="48">
        <f>(Helena!$E$25*10^3)/Helena!$B$8</f>
        <v>0</v>
      </c>
      <c r="Q195" s="48">
        <f>(Duluth!$E$25*10^3)/Duluth!$B$8</f>
        <v>0</v>
      </c>
      <c r="R195" s="48">
        <f>(Fairbanks!$E$25*10^3)/Fairbanks!$B$8</f>
        <v>0</v>
      </c>
    </row>
    <row r="196" spans="1:18" s="64" customFormat="1">
      <c r="A196" s="67"/>
      <c r="B196" s="68" t="s">
        <v>91</v>
      </c>
      <c r="C196" s="48">
        <f>(Miami!$E$26*10^3)/Miami!$B$8</f>
        <v>0</v>
      </c>
      <c r="D196" s="48">
        <f>(Houston!$E$26*10^3)/Houston!$B$8</f>
        <v>0</v>
      </c>
      <c r="E196" s="48">
        <f>(Phoenix!$E$26*10^3)/Phoenix!$B$8</f>
        <v>0</v>
      </c>
      <c r="F196" s="48">
        <f>(Atlanta!$E$26*10^3)/Atlanta!$B$8</f>
        <v>0</v>
      </c>
      <c r="G196" s="48">
        <f>(LosAngeles!$E$26*10^3)/LosAngeles!$B$8</f>
        <v>0</v>
      </c>
      <c r="H196" s="48">
        <f>(LasVegas!$E$26*10^3)/LasVegas!$B$8</f>
        <v>0</v>
      </c>
      <c r="I196" s="48">
        <f>(SanFrancisco!$E$26*10^3)/SanFrancisco!$B$8</f>
        <v>0</v>
      </c>
      <c r="J196" s="48">
        <f>(Baltimore!$E$26*10^3)/Baltimore!$B$8</f>
        <v>0</v>
      </c>
      <c r="K196" s="48">
        <f>(Albuquerque!$E$26*10^3)/Albuquerque!$B$8</f>
        <v>0</v>
      </c>
      <c r="L196" s="48">
        <f>(Seattle!$E$26*10^3)/Seattle!$B$8</f>
        <v>0</v>
      </c>
      <c r="M196" s="48">
        <f>(Chicago!$E$26*10^3)/Chicago!$B$8</f>
        <v>0</v>
      </c>
      <c r="N196" s="48">
        <f>(Boulder!$E$26*10^3)/Boulder!$B$8</f>
        <v>0</v>
      </c>
      <c r="O196" s="48">
        <f>(Minneapolis!$E$26*10^3)/Minneapolis!$B$8</f>
        <v>0</v>
      </c>
      <c r="P196" s="48">
        <f>(Helena!$E$26*10^3)/Helena!$B$8</f>
        <v>0</v>
      </c>
      <c r="Q196" s="48">
        <f>(Duluth!$E$26*10^3)/Duluth!$B$8</f>
        <v>0</v>
      </c>
      <c r="R196" s="48">
        <f>(Fairbanks!$E$26*10^3)/Fairbanks!$B$8</f>
        <v>0</v>
      </c>
    </row>
    <row r="197" spans="1:18" s="64" customFormat="1">
      <c r="A197" s="67"/>
      <c r="B197" s="68" t="s">
        <v>92</v>
      </c>
      <c r="C197" s="48">
        <f>(Miami!$E$28*10^3)/Miami!$B$8</f>
        <v>0</v>
      </c>
      <c r="D197" s="48">
        <f>(Houston!$E$28*10^3)/Houston!$B$8</f>
        <v>0</v>
      </c>
      <c r="E197" s="48">
        <f>(Phoenix!$E$28*10^3)/Phoenix!$B$8</f>
        <v>0</v>
      </c>
      <c r="F197" s="48">
        <f>(Atlanta!$E$28*10^3)/Atlanta!$B$8</f>
        <v>0</v>
      </c>
      <c r="G197" s="48">
        <f>(LosAngeles!$E$28*10^3)/LosAngeles!$B$8</f>
        <v>0</v>
      </c>
      <c r="H197" s="48">
        <f>(LasVegas!$E$28*10^3)/LasVegas!$B$8</f>
        <v>0</v>
      </c>
      <c r="I197" s="48">
        <f>(SanFrancisco!$E$28*10^3)/SanFrancisco!$B$8</f>
        <v>0</v>
      </c>
      <c r="J197" s="48">
        <f>(Baltimore!$E$28*10^3)/Baltimore!$B$8</f>
        <v>0</v>
      </c>
      <c r="K197" s="48">
        <f>(Albuquerque!$E$28*10^3)/Albuquerque!$B$8</f>
        <v>0</v>
      </c>
      <c r="L197" s="48">
        <f>(Seattle!$E$28*10^3)/Seattle!$B$8</f>
        <v>0</v>
      </c>
      <c r="M197" s="48">
        <f>(Chicago!$E$28*10^3)/Chicago!$B$8</f>
        <v>0</v>
      </c>
      <c r="N197" s="48">
        <f>(Boulder!$E$28*10^3)/Boulder!$B$8</f>
        <v>0</v>
      </c>
      <c r="O197" s="48">
        <f>(Minneapolis!$E$28*10^3)/Minneapolis!$B$8</f>
        <v>0</v>
      </c>
      <c r="P197" s="48">
        <f>(Helena!$E$28*10^3)/Helena!$B$8</f>
        <v>0</v>
      </c>
      <c r="Q197" s="48">
        <f>(Duluth!$E$28*10^3)/Duluth!$B$8</f>
        <v>0</v>
      </c>
      <c r="R197" s="48">
        <f>(Fairbanks!$E$28*10^3)/Fairbanks!$B$8</f>
        <v>0</v>
      </c>
    </row>
    <row r="198" spans="1:18" s="64" customFormat="1">
      <c r="A198" s="67"/>
      <c r="B198" s="65" t="s">
        <v>269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1:18" s="64" customFormat="1">
      <c r="A199" s="67"/>
      <c r="B199" s="68" t="s">
        <v>72</v>
      </c>
      <c r="C199" s="48">
        <f>(Miami!$F$13*10^3)/Miami!$B$8</f>
        <v>0</v>
      </c>
      <c r="D199" s="48">
        <f>(Houston!$F$13*10^3)/Houston!$B$8</f>
        <v>0</v>
      </c>
      <c r="E199" s="48">
        <f>(Phoenix!$F$13*10^3)/Phoenix!$B$8</f>
        <v>0</v>
      </c>
      <c r="F199" s="48">
        <f>(Atlanta!$F$13*10^3)/Atlanta!$B$8</f>
        <v>0</v>
      </c>
      <c r="G199" s="48">
        <f>(LosAngeles!$F$13*10^3)/LosAngeles!$B$8</f>
        <v>0</v>
      </c>
      <c r="H199" s="48">
        <f>(LasVegas!$F$13*10^3)/LasVegas!$B$8</f>
        <v>0</v>
      </c>
      <c r="I199" s="48">
        <f>(SanFrancisco!$F$13*10^3)/SanFrancisco!$B$8</f>
        <v>0</v>
      </c>
      <c r="J199" s="48">
        <f>(Baltimore!$F$13*10^3)/Baltimore!$B$8</f>
        <v>0</v>
      </c>
      <c r="K199" s="48">
        <f>(Albuquerque!$F$13*10^3)/Albuquerque!$B$8</f>
        <v>0</v>
      </c>
      <c r="L199" s="48">
        <f>(Seattle!$F$13*10^3)/Seattle!$B$8</f>
        <v>0</v>
      </c>
      <c r="M199" s="48">
        <f>(Chicago!$F$13*10^3)/Chicago!$B$8</f>
        <v>0</v>
      </c>
      <c r="N199" s="48">
        <f>(Boulder!$F$13*10^3)/Boulder!$B$8</f>
        <v>0</v>
      </c>
      <c r="O199" s="48">
        <f>(Minneapolis!$F$13*10^3)/Minneapolis!$B$8</f>
        <v>0</v>
      </c>
      <c r="P199" s="48">
        <f>(Helena!$F$13*10^3)/Helena!$B$8</f>
        <v>0</v>
      </c>
      <c r="Q199" s="48">
        <f>(Duluth!$F$13*10^3)/Duluth!$B$8</f>
        <v>0</v>
      </c>
      <c r="R199" s="48">
        <f>(Fairbanks!$F$13*10^3)/Fairbanks!$B$8</f>
        <v>0</v>
      </c>
    </row>
    <row r="200" spans="1:18" s="64" customFormat="1">
      <c r="A200" s="67"/>
      <c r="B200" s="68" t="s">
        <v>73</v>
      </c>
      <c r="C200" s="48">
        <f>(Miami!$F$14*10^3)/Miami!$B$8</f>
        <v>0</v>
      </c>
      <c r="D200" s="48">
        <f>(Houston!$F$14*10^3)/Houston!$B$8</f>
        <v>0</v>
      </c>
      <c r="E200" s="48">
        <f>(Phoenix!$F$14*10^3)/Phoenix!$B$8</f>
        <v>0</v>
      </c>
      <c r="F200" s="48">
        <f>(Atlanta!$F$14*10^3)/Atlanta!$B$8</f>
        <v>0</v>
      </c>
      <c r="G200" s="48">
        <f>(LosAngeles!$F$14*10^3)/LosAngeles!$B$8</f>
        <v>0</v>
      </c>
      <c r="H200" s="48">
        <f>(LasVegas!$F$14*10^3)/LasVegas!$B$8</f>
        <v>0</v>
      </c>
      <c r="I200" s="48">
        <f>(SanFrancisco!$F$14*10^3)/SanFrancisco!$B$8</f>
        <v>0</v>
      </c>
      <c r="J200" s="48">
        <f>(Baltimore!$F$14*10^3)/Baltimore!$B$8</f>
        <v>0</v>
      </c>
      <c r="K200" s="48">
        <f>(Albuquerque!$F$14*10^3)/Albuquerque!$B$8</f>
        <v>0</v>
      </c>
      <c r="L200" s="48">
        <f>(Seattle!$F$14*10^3)/Seattle!$B$8</f>
        <v>0</v>
      </c>
      <c r="M200" s="48">
        <f>(Chicago!$F$14*10^3)/Chicago!$B$8</f>
        <v>0</v>
      </c>
      <c r="N200" s="48">
        <f>(Boulder!$F$14*10^3)/Boulder!$B$8</f>
        <v>0</v>
      </c>
      <c r="O200" s="48">
        <f>(Minneapolis!$F$14*10^3)/Minneapolis!$B$8</f>
        <v>0</v>
      </c>
      <c r="P200" s="48">
        <f>(Helena!$F$14*10^3)/Helena!$B$8</f>
        <v>0</v>
      </c>
      <c r="Q200" s="48">
        <f>(Duluth!$F$14*10^3)/Duluth!$B$8</f>
        <v>0</v>
      </c>
      <c r="R200" s="48">
        <f>(Fairbanks!$F$14*10^3)/Fairbanks!$B$8</f>
        <v>0</v>
      </c>
    </row>
    <row r="201" spans="1:18" s="64" customFormat="1">
      <c r="A201" s="67"/>
      <c r="B201" s="68" t="s">
        <v>81</v>
      </c>
      <c r="C201" s="48">
        <f>(Miami!$F$15*10^3)/Miami!$B$8</f>
        <v>0</v>
      </c>
      <c r="D201" s="48">
        <f>(Houston!$F$15*10^3)/Houston!$B$8</f>
        <v>0</v>
      </c>
      <c r="E201" s="48">
        <f>(Phoenix!$F$15*10^3)/Phoenix!$B$8</f>
        <v>0</v>
      </c>
      <c r="F201" s="48">
        <f>(Atlanta!$F$15*10^3)/Atlanta!$B$8</f>
        <v>0</v>
      </c>
      <c r="G201" s="48">
        <f>(LosAngeles!$F$15*10^3)/LosAngeles!$B$8</f>
        <v>0</v>
      </c>
      <c r="H201" s="48">
        <f>(LasVegas!$F$15*10^3)/LasVegas!$B$8</f>
        <v>0</v>
      </c>
      <c r="I201" s="48">
        <f>(SanFrancisco!$F$15*10^3)/SanFrancisco!$B$8</f>
        <v>0</v>
      </c>
      <c r="J201" s="48">
        <f>(Baltimore!$F$15*10^3)/Baltimore!$B$8</f>
        <v>0</v>
      </c>
      <c r="K201" s="48">
        <f>(Albuquerque!$F$15*10^3)/Albuquerque!$B$8</f>
        <v>0</v>
      </c>
      <c r="L201" s="48">
        <f>(Seattle!$F$15*10^3)/Seattle!$B$8</f>
        <v>0</v>
      </c>
      <c r="M201" s="48">
        <f>(Chicago!$F$15*10^3)/Chicago!$B$8</f>
        <v>0</v>
      </c>
      <c r="N201" s="48">
        <f>(Boulder!$F$15*10^3)/Boulder!$B$8</f>
        <v>0</v>
      </c>
      <c r="O201" s="48">
        <f>(Minneapolis!$F$15*10^3)/Minneapolis!$B$8</f>
        <v>0</v>
      </c>
      <c r="P201" s="48">
        <f>(Helena!$F$15*10^3)/Helena!$B$8</f>
        <v>0</v>
      </c>
      <c r="Q201" s="48">
        <f>(Duluth!$F$15*10^3)/Duluth!$B$8</f>
        <v>0</v>
      </c>
      <c r="R201" s="48">
        <f>(Fairbanks!$F$15*10^3)/Fairbanks!$B$8</f>
        <v>0</v>
      </c>
    </row>
    <row r="202" spans="1:18" s="64" customFormat="1">
      <c r="A202" s="67"/>
      <c r="B202" s="68" t="s">
        <v>82</v>
      </c>
      <c r="C202" s="48">
        <f>(Miami!$F$16*10^3)/Miami!$B$8</f>
        <v>0</v>
      </c>
      <c r="D202" s="48">
        <f>(Houston!$F$16*10^3)/Houston!$B$8</f>
        <v>0</v>
      </c>
      <c r="E202" s="48">
        <f>(Phoenix!$F$16*10^3)/Phoenix!$B$8</f>
        <v>0</v>
      </c>
      <c r="F202" s="48">
        <f>(Atlanta!$F$16*10^3)/Atlanta!$B$8</f>
        <v>0</v>
      </c>
      <c r="G202" s="48">
        <f>(LosAngeles!$F$16*10^3)/LosAngeles!$B$8</f>
        <v>0</v>
      </c>
      <c r="H202" s="48">
        <f>(LasVegas!$F$16*10^3)/LasVegas!$B$8</f>
        <v>0</v>
      </c>
      <c r="I202" s="48">
        <f>(SanFrancisco!$F$16*10^3)/SanFrancisco!$B$8</f>
        <v>0</v>
      </c>
      <c r="J202" s="48">
        <f>(Baltimore!$F$16*10^3)/Baltimore!$B$8</f>
        <v>0</v>
      </c>
      <c r="K202" s="48">
        <f>(Albuquerque!$F$16*10^3)/Albuquerque!$B$8</f>
        <v>0</v>
      </c>
      <c r="L202" s="48">
        <f>(Seattle!$F$16*10^3)/Seattle!$B$8</f>
        <v>0</v>
      </c>
      <c r="M202" s="48">
        <f>(Chicago!$F$16*10^3)/Chicago!$B$8</f>
        <v>0</v>
      </c>
      <c r="N202" s="48">
        <f>(Boulder!$F$16*10^3)/Boulder!$B$8</f>
        <v>0</v>
      </c>
      <c r="O202" s="48">
        <f>(Minneapolis!$F$16*10^3)/Minneapolis!$B$8</f>
        <v>0</v>
      </c>
      <c r="P202" s="48">
        <f>(Helena!$F$16*10^3)/Helena!$B$8</f>
        <v>0</v>
      </c>
      <c r="Q202" s="48">
        <f>(Duluth!$F$16*10^3)/Duluth!$B$8</f>
        <v>0</v>
      </c>
      <c r="R202" s="48">
        <f>(Fairbanks!$F$16*10^3)/Fairbanks!$B$8</f>
        <v>0</v>
      </c>
    </row>
    <row r="203" spans="1:18" s="64" customFormat="1">
      <c r="A203" s="67"/>
      <c r="B203" s="68" t="s">
        <v>83</v>
      </c>
      <c r="C203" s="48">
        <f>(Miami!$F$17*10^3)/Miami!$B$8</f>
        <v>0</v>
      </c>
      <c r="D203" s="48">
        <f>(Houston!$F$17*10^3)/Houston!$B$8</f>
        <v>0</v>
      </c>
      <c r="E203" s="48">
        <f>(Phoenix!$F$17*10^3)/Phoenix!$B$8</f>
        <v>0</v>
      </c>
      <c r="F203" s="48">
        <f>(Atlanta!$F$17*10^3)/Atlanta!$B$8</f>
        <v>0</v>
      </c>
      <c r="G203" s="48">
        <f>(LosAngeles!$F$17*10^3)/LosAngeles!$B$8</f>
        <v>0</v>
      </c>
      <c r="H203" s="48">
        <f>(LasVegas!$F$17*10^3)/LasVegas!$B$8</f>
        <v>0</v>
      </c>
      <c r="I203" s="48">
        <f>(SanFrancisco!$F$17*10^3)/SanFrancisco!$B$8</f>
        <v>0</v>
      </c>
      <c r="J203" s="48">
        <f>(Baltimore!$F$17*10^3)/Baltimore!$B$8</f>
        <v>0</v>
      </c>
      <c r="K203" s="48">
        <f>(Albuquerque!$F$17*10^3)/Albuquerque!$B$8</f>
        <v>0</v>
      </c>
      <c r="L203" s="48">
        <f>(Seattle!$F$17*10^3)/Seattle!$B$8</f>
        <v>0</v>
      </c>
      <c r="M203" s="48">
        <f>(Chicago!$F$17*10^3)/Chicago!$B$8</f>
        <v>0</v>
      </c>
      <c r="N203" s="48">
        <f>(Boulder!$F$17*10^3)/Boulder!$B$8</f>
        <v>0</v>
      </c>
      <c r="O203" s="48">
        <f>(Minneapolis!$F$17*10^3)/Minneapolis!$B$8</f>
        <v>0</v>
      </c>
      <c r="P203" s="48">
        <f>(Helena!$F$17*10^3)/Helena!$B$8</f>
        <v>0</v>
      </c>
      <c r="Q203" s="48">
        <f>(Duluth!$F$17*10^3)/Duluth!$B$8</f>
        <v>0</v>
      </c>
      <c r="R203" s="48">
        <f>(Fairbanks!$F$17*10^3)/Fairbanks!$B$8</f>
        <v>0</v>
      </c>
    </row>
    <row r="204" spans="1:18" s="64" customFormat="1">
      <c r="A204" s="67"/>
      <c r="B204" s="68" t="s">
        <v>84</v>
      </c>
      <c r="C204" s="48">
        <f>(Miami!$F$18*10^3)/Miami!$B$8</f>
        <v>0</v>
      </c>
      <c r="D204" s="48">
        <f>(Houston!$F$18*10^3)/Houston!$B$8</f>
        <v>0</v>
      </c>
      <c r="E204" s="48">
        <f>(Phoenix!$F$18*10^3)/Phoenix!$B$8</f>
        <v>0</v>
      </c>
      <c r="F204" s="48">
        <f>(Atlanta!$F$18*10^3)/Atlanta!$B$8</f>
        <v>0</v>
      </c>
      <c r="G204" s="48">
        <f>(LosAngeles!$F$18*10^3)/LosAngeles!$B$8</f>
        <v>0</v>
      </c>
      <c r="H204" s="48">
        <f>(LasVegas!$F$18*10^3)/LasVegas!$B$8</f>
        <v>0</v>
      </c>
      <c r="I204" s="48">
        <f>(SanFrancisco!$F$18*10^3)/SanFrancisco!$B$8</f>
        <v>0</v>
      </c>
      <c r="J204" s="48">
        <f>(Baltimore!$F$18*10^3)/Baltimore!$B$8</f>
        <v>0</v>
      </c>
      <c r="K204" s="48">
        <f>(Albuquerque!$F$18*10^3)/Albuquerque!$B$8</f>
        <v>0</v>
      </c>
      <c r="L204" s="48">
        <f>(Seattle!$F$18*10^3)/Seattle!$B$8</f>
        <v>0</v>
      </c>
      <c r="M204" s="48">
        <f>(Chicago!$F$18*10^3)/Chicago!$B$8</f>
        <v>0</v>
      </c>
      <c r="N204" s="48">
        <f>(Boulder!$F$18*10^3)/Boulder!$B$8</f>
        <v>0</v>
      </c>
      <c r="O204" s="48">
        <f>(Minneapolis!$F$18*10^3)/Minneapolis!$B$8</f>
        <v>0</v>
      </c>
      <c r="P204" s="48">
        <f>(Helena!$F$18*10^3)/Helena!$B$8</f>
        <v>0</v>
      </c>
      <c r="Q204" s="48">
        <f>(Duluth!$F$18*10^3)/Duluth!$B$8</f>
        <v>0</v>
      </c>
      <c r="R204" s="48">
        <f>(Fairbanks!$F$18*10^3)/Fairbanks!$B$8</f>
        <v>0</v>
      </c>
    </row>
    <row r="205" spans="1:18" s="64" customFormat="1">
      <c r="A205" s="67"/>
      <c r="B205" s="68" t="s">
        <v>85</v>
      </c>
      <c r="C205" s="48">
        <f>(Miami!$F$19*10^3)/Miami!$B$8</f>
        <v>0</v>
      </c>
      <c r="D205" s="48">
        <f>(Houston!$F$19*10^3)/Houston!$B$8</f>
        <v>0</v>
      </c>
      <c r="E205" s="48">
        <f>(Phoenix!$F$19*10^3)/Phoenix!$B$8</f>
        <v>0</v>
      </c>
      <c r="F205" s="48">
        <f>(Atlanta!$F$19*10^3)/Atlanta!$B$8</f>
        <v>0</v>
      </c>
      <c r="G205" s="48">
        <f>(LosAngeles!$F$19*10^3)/LosAngeles!$B$8</f>
        <v>0</v>
      </c>
      <c r="H205" s="48">
        <f>(LasVegas!$F$19*10^3)/LasVegas!$B$8</f>
        <v>0</v>
      </c>
      <c r="I205" s="48">
        <f>(SanFrancisco!$F$19*10^3)/SanFrancisco!$B$8</f>
        <v>0</v>
      </c>
      <c r="J205" s="48">
        <f>(Baltimore!$F$19*10^3)/Baltimore!$B$8</f>
        <v>0</v>
      </c>
      <c r="K205" s="48">
        <f>(Albuquerque!$F$19*10^3)/Albuquerque!$B$8</f>
        <v>0</v>
      </c>
      <c r="L205" s="48">
        <f>(Seattle!$F$19*10^3)/Seattle!$B$8</f>
        <v>0</v>
      </c>
      <c r="M205" s="48">
        <f>(Chicago!$F$19*10^3)/Chicago!$B$8</f>
        <v>0</v>
      </c>
      <c r="N205" s="48">
        <f>(Boulder!$F$19*10^3)/Boulder!$B$8</f>
        <v>0</v>
      </c>
      <c r="O205" s="48">
        <f>(Minneapolis!$F$19*10^3)/Minneapolis!$B$8</f>
        <v>0</v>
      </c>
      <c r="P205" s="48">
        <f>(Helena!$F$19*10^3)/Helena!$B$8</f>
        <v>0</v>
      </c>
      <c r="Q205" s="48">
        <f>(Duluth!$F$19*10^3)/Duluth!$B$8</f>
        <v>0</v>
      </c>
      <c r="R205" s="48">
        <f>(Fairbanks!$F$19*10^3)/Fairbanks!$B$8</f>
        <v>0</v>
      </c>
    </row>
    <row r="206" spans="1:18" s="64" customFormat="1">
      <c r="A206" s="67"/>
      <c r="B206" s="68" t="s">
        <v>86</v>
      </c>
      <c r="C206" s="48">
        <f>(Miami!$F$20*10^3)/Miami!$B$8</f>
        <v>0</v>
      </c>
      <c r="D206" s="48">
        <f>(Houston!$F$20*10^3)/Houston!$B$8</f>
        <v>0</v>
      </c>
      <c r="E206" s="48">
        <f>(Phoenix!$F$20*10^3)/Phoenix!$B$8</f>
        <v>0</v>
      </c>
      <c r="F206" s="48">
        <f>(Atlanta!$F$20*10^3)/Atlanta!$B$8</f>
        <v>0</v>
      </c>
      <c r="G206" s="48">
        <f>(LosAngeles!$F$20*10^3)/LosAngeles!$B$8</f>
        <v>0</v>
      </c>
      <c r="H206" s="48">
        <f>(LasVegas!$F$20*10^3)/LasVegas!$B$8</f>
        <v>0</v>
      </c>
      <c r="I206" s="48">
        <f>(SanFrancisco!$F$20*10^3)/SanFrancisco!$B$8</f>
        <v>0</v>
      </c>
      <c r="J206" s="48">
        <f>(Baltimore!$F$20*10^3)/Baltimore!$B$8</f>
        <v>0</v>
      </c>
      <c r="K206" s="48">
        <f>(Albuquerque!$F$20*10^3)/Albuquerque!$B$8</f>
        <v>0</v>
      </c>
      <c r="L206" s="48">
        <f>(Seattle!$F$20*10^3)/Seattle!$B$8</f>
        <v>0</v>
      </c>
      <c r="M206" s="48">
        <f>(Chicago!$F$20*10^3)/Chicago!$B$8</f>
        <v>0</v>
      </c>
      <c r="N206" s="48">
        <f>(Boulder!$F$20*10^3)/Boulder!$B$8</f>
        <v>0</v>
      </c>
      <c r="O206" s="48">
        <f>(Minneapolis!$F$20*10^3)/Minneapolis!$B$8</f>
        <v>0</v>
      </c>
      <c r="P206" s="48">
        <f>(Helena!$F$20*10^3)/Helena!$B$8</f>
        <v>0</v>
      </c>
      <c r="Q206" s="48">
        <f>(Duluth!$F$20*10^3)/Duluth!$B$8</f>
        <v>0</v>
      </c>
      <c r="R206" s="48">
        <f>(Fairbanks!$F$20*10^3)/Fairbanks!$B$8</f>
        <v>0</v>
      </c>
    </row>
    <row r="207" spans="1:18" s="64" customFormat="1">
      <c r="A207" s="67"/>
      <c r="B207" s="68" t="s">
        <v>87</v>
      </c>
      <c r="C207" s="48">
        <f>(Miami!$F$21*10^3)/Miami!$B$8</f>
        <v>0</v>
      </c>
      <c r="D207" s="48">
        <f>(Houston!$F$21*10^3)/Houston!$B$8</f>
        <v>0</v>
      </c>
      <c r="E207" s="48">
        <f>(Phoenix!$F$21*10^3)/Phoenix!$B$8</f>
        <v>0</v>
      </c>
      <c r="F207" s="48">
        <f>(Atlanta!$F$21*10^3)/Atlanta!$B$8</f>
        <v>0</v>
      </c>
      <c r="G207" s="48">
        <f>(LosAngeles!$F$21*10^3)/LosAngeles!$B$8</f>
        <v>0</v>
      </c>
      <c r="H207" s="48">
        <f>(LasVegas!$F$21*10^3)/LasVegas!$B$8</f>
        <v>0</v>
      </c>
      <c r="I207" s="48">
        <f>(SanFrancisco!$F$21*10^3)/SanFrancisco!$B$8</f>
        <v>0</v>
      </c>
      <c r="J207" s="48">
        <f>(Baltimore!$F$21*10^3)/Baltimore!$B$8</f>
        <v>0</v>
      </c>
      <c r="K207" s="48">
        <f>(Albuquerque!$F$21*10^3)/Albuquerque!$B$8</f>
        <v>0</v>
      </c>
      <c r="L207" s="48">
        <f>(Seattle!$F$21*10^3)/Seattle!$B$8</f>
        <v>0</v>
      </c>
      <c r="M207" s="48">
        <f>(Chicago!$F$21*10^3)/Chicago!$B$8</f>
        <v>0</v>
      </c>
      <c r="N207" s="48">
        <f>(Boulder!$F$21*10^3)/Boulder!$B$8</f>
        <v>0</v>
      </c>
      <c r="O207" s="48">
        <f>(Minneapolis!$F$21*10^3)/Minneapolis!$B$8</f>
        <v>0</v>
      </c>
      <c r="P207" s="48">
        <f>(Helena!$F$21*10^3)/Helena!$B$8</f>
        <v>0</v>
      </c>
      <c r="Q207" s="48">
        <f>(Duluth!$F$21*10^3)/Duluth!$B$8</f>
        <v>0</v>
      </c>
      <c r="R207" s="48">
        <f>(Fairbanks!$F$21*10^3)/Fairbanks!$B$8</f>
        <v>0</v>
      </c>
    </row>
    <row r="208" spans="1:18" s="64" customFormat="1">
      <c r="A208" s="67"/>
      <c r="B208" s="68" t="s">
        <v>88</v>
      </c>
      <c r="C208" s="48">
        <f>(Miami!$F$22*10^3)/Miami!$B$8</f>
        <v>0</v>
      </c>
      <c r="D208" s="48">
        <f>(Houston!$F$22*10^3)/Houston!$B$8</f>
        <v>0</v>
      </c>
      <c r="E208" s="48">
        <f>(Phoenix!$F$22*10^3)/Phoenix!$B$8</f>
        <v>0</v>
      </c>
      <c r="F208" s="48">
        <f>(Atlanta!$F$22*10^3)/Atlanta!$B$8</f>
        <v>0</v>
      </c>
      <c r="G208" s="48">
        <f>(LosAngeles!$F$22*10^3)/LosAngeles!$B$8</f>
        <v>0</v>
      </c>
      <c r="H208" s="48">
        <f>(LasVegas!$F$22*10^3)/LasVegas!$B$8</f>
        <v>0</v>
      </c>
      <c r="I208" s="48">
        <f>(SanFrancisco!$F$22*10^3)/SanFrancisco!$B$8</f>
        <v>0</v>
      </c>
      <c r="J208" s="48">
        <f>(Baltimore!$F$22*10^3)/Baltimore!$B$8</f>
        <v>0</v>
      </c>
      <c r="K208" s="48">
        <f>(Albuquerque!$F$22*10^3)/Albuquerque!$B$8</f>
        <v>0</v>
      </c>
      <c r="L208" s="48">
        <f>(Seattle!$F$22*10^3)/Seattle!$B$8</f>
        <v>0</v>
      </c>
      <c r="M208" s="48">
        <f>(Chicago!$F$22*10^3)/Chicago!$B$8</f>
        <v>0</v>
      </c>
      <c r="N208" s="48">
        <f>(Boulder!$F$22*10^3)/Boulder!$B$8</f>
        <v>0</v>
      </c>
      <c r="O208" s="48">
        <f>(Minneapolis!$F$22*10^3)/Minneapolis!$B$8</f>
        <v>0</v>
      </c>
      <c r="P208" s="48">
        <f>(Helena!$F$22*10^3)/Helena!$B$8</f>
        <v>0</v>
      </c>
      <c r="Q208" s="48">
        <f>(Duluth!$F$22*10^3)/Duluth!$B$8</f>
        <v>0</v>
      </c>
      <c r="R208" s="48">
        <f>(Fairbanks!$F$22*10^3)/Fairbanks!$B$8</f>
        <v>0</v>
      </c>
    </row>
    <row r="209" spans="1:18" s="64" customFormat="1">
      <c r="A209" s="67"/>
      <c r="B209" s="68" t="s">
        <v>67</v>
      </c>
      <c r="C209" s="48">
        <f>(Miami!$F$23*10^3)/Miami!$B$8</f>
        <v>0</v>
      </c>
      <c r="D209" s="48">
        <f>(Houston!$F$23*10^3)/Houston!$B$8</f>
        <v>0</v>
      </c>
      <c r="E209" s="48">
        <f>(Phoenix!$F$23*10^3)/Phoenix!$B$8</f>
        <v>0</v>
      </c>
      <c r="F209" s="48">
        <f>(Atlanta!$F$23*10^3)/Atlanta!$B$8</f>
        <v>0</v>
      </c>
      <c r="G209" s="48">
        <f>(LosAngeles!$F$23*10^3)/LosAngeles!$B$8</f>
        <v>0</v>
      </c>
      <c r="H209" s="48">
        <f>(LasVegas!$F$23*10^3)/LasVegas!$B$8</f>
        <v>0</v>
      </c>
      <c r="I209" s="48">
        <f>(SanFrancisco!$F$23*10^3)/SanFrancisco!$B$8</f>
        <v>0</v>
      </c>
      <c r="J209" s="48">
        <f>(Baltimore!$F$23*10^3)/Baltimore!$B$8</f>
        <v>0</v>
      </c>
      <c r="K209" s="48">
        <f>(Albuquerque!$F$23*10^3)/Albuquerque!$B$8</f>
        <v>0</v>
      </c>
      <c r="L209" s="48">
        <f>(Seattle!$F$23*10^3)/Seattle!$B$8</f>
        <v>0</v>
      </c>
      <c r="M209" s="48">
        <f>(Chicago!$F$23*10^3)/Chicago!$B$8</f>
        <v>0</v>
      </c>
      <c r="N209" s="48">
        <f>(Boulder!$F$23*10^3)/Boulder!$B$8</f>
        <v>0</v>
      </c>
      <c r="O209" s="48">
        <f>(Minneapolis!$F$23*10^3)/Minneapolis!$B$8</f>
        <v>0</v>
      </c>
      <c r="P209" s="48">
        <f>(Helena!$F$23*10^3)/Helena!$B$8</f>
        <v>0</v>
      </c>
      <c r="Q209" s="48">
        <f>(Duluth!$F$23*10^3)/Duluth!$B$8</f>
        <v>0</v>
      </c>
      <c r="R209" s="48">
        <f>(Fairbanks!$F$23*10^3)/Fairbanks!$B$8</f>
        <v>0</v>
      </c>
    </row>
    <row r="210" spans="1:18" s="64" customFormat="1">
      <c r="A210" s="67"/>
      <c r="B210" s="68" t="s">
        <v>89</v>
      </c>
      <c r="C210" s="48">
        <f>(Miami!$F$24*10^3)/Miami!$B$8</f>
        <v>0</v>
      </c>
      <c r="D210" s="48">
        <f>(Houston!$F$24*10^3)/Houston!$B$8</f>
        <v>0</v>
      </c>
      <c r="E210" s="48">
        <f>(Phoenix!$F$24*10^3)/Phoenix!$B$8</f>
        <v>0</v>
      </c>
      <c r="F210" s="48">
        <f>(Atlanta!$F$24*10^3)/Atlanta!$B$8</f>
        <v>0</v>
      </c>
      <c r="G210" s="48">
        <f>(LosAngeles!$F$24*10^3)/LosAngeles!$B$8</f>
        <v>0</v>
      </c>
      <c r="H210" s="48">
        <f>(LasVegas!$F$24*10^3)/LasVegas!$B$8</f>
        <v>0</v>
      </c>
      <c r="I210" s="48">
        <f>(SanFrancisco!$F$24*10^3)/SanFrancisco!$B$8</f>
        <v>0</v>
      </c>
      <c r="J210" s="48">
        <f>(Baltimore!$F$24*10^3)/Baltimore!$B$8</f>
        <v>0</v>
      </c>
      <c r="K210" s="48">
        <f>(Albuquerque!$F$24*10^3)/Albuquerque!$B$8</f>
        <v>0</v>
      </c>
      <c r="L210" s="48">
        <f>(Seattle!$F$24*10^3)/Seattle!$B$8</f>
        <v>0</v>
      </c>
      <c r="M210" s="48">
        <f>(Chicago!$F$24*10^3)/Chicago!$B$8</f>
        <v>0</v>
      </c>
      <c r="N210" s="48">
        <f>(Boulder!$F$24*10^3)/Boulder!$B$8</f>
        <v>0</v>
      </c>
      <c r="O210" s="48">
        <f>(Minneapolis!$F$24*10^3)/Minneapolis!$B$8</f>
        <v>0</v>
      </c>
      <c r="P210" s="48">
        <f>(Helena!$F$24*10^3)/Helena!$B$8</f>
        <v>0</v>
      </c>
      <c r="Q210" s="48">
        <f>(Duluth!$F$24*10^3)/Duluth!$B$8</f>
        <v>0</v>
      </c>
      <c r="R210" s="48">
        <f>(Fairbanks!$F$24*10^3)/Fairbanks!$B$8</f>
        <v>0</v>
      </c>
    </row>
    <row r="211" spans="1:18" s="64" customFormat="1">
      <c r="A211" s="67"/>
      <c r="B211" s="68" t="s">
        <v>90</v>
      </c>
      <c r="C211" s="48">
        <f>(Miami!$F$25*10^3)/Miami!$B$8</f>
        <v>0</v>
      </c>
      <c r="D211" s="48">
        <f>(Houston!$F$25*10^3)/Houston!$B$8</f>
        <v>0</v>
      </c>
      <c r="E211" s="48">
        <f>(Phoenix!$F$25*10^3)/Phoenix!$B$8</f>
        <v>0</v>
      </c>
      <c r="F211" s="48">
        <f>(Atlanta!$F$25*10^3)/Atlanta!$B$8</f>
        <v>0</v>
      </c>
      <c r="G211" s="48">
        <f>(LosAngeles!$F$25*10^3)/LosAngeles!$B$8</f>
        <v>0</v>
      </c>
      <c r="H211" s="48">
        <f>(LasVegas!$F$25*10^3)/LasVegas!$B$8</f>
        <v>0</v>
      </c>
      <c r="I211" s="48">
        <f>(SanFrancisco!$F$25*10^3)/SanFrancisco!$B$8</f>
        <v>0</v>
      </c>
      <c r="J211" s="48">
        <f>(Baltimore!$F$25*10^3)/Baltimore!$B$8</f>
        <v>0</v>
      </c>
      <c r="K211" s="48">
        <f>(Albuquerque!$F$25*10^3)/Albuquerque!$B$8</f>
        <v>0</v>
      </c>
      <c r="L211" s="48">
        <f>(Seattle!$F$25*10^3)/Seattle!$B$8</f>
        <v>0</v>
      </c>
      <c r="M211" s="48">
        <f>(Chicago!$F$25*10^3)/Chicago!$B$8</f>
        <v>0</v>
      </c>
      <c r="N211" s="48">
        <f>(Boulder!$F$25*10^3)/Boulder!$B$8</f>
        <v>0</v>
      </c>
      <c r="O211" s="48">
        <f>(Minneapolis!$F$25*10^3)/Minneapolis!$B$8</f>
        <v>0</v>
      </c>
      <c r="P211" s="48">
        <f>(Helena!$F$25*10^3)/Helena!$B$8</f>
        <v>0</v>
      </c>
      <c r="Q211" s="48">
        <f>(Duluth!$F$25*10^3)/Duluth!$B$8</f>
        <v>0</v>
      </c>
      <c r="R211" s="48">
        <f>(Fairbanks!$F$25*10^3)/Fairbanks!$B$8</f>
        <v>0</v>
      </c>
    </row>
    <row r="212" spans="1:18" s="64" customFormat="1">
      <c r="A212" s="67"/>
      <c r="B212" s="68" t="s">
        <v>91</v>
      </c>
      <c r="C212" s="48">
        <f>(Miami!$F$26*10^3)/Miami!$B$8</f>
        <v>0</v>
      </c>
      <c r="D212" s="48">
        <f>(Houston!$F$26*10^3)/Houston!$B$8</f>
        <v>0</v>
      </c>
      <c r="E212" s="48">
        <f>(Phoenix!$F$26*10^3)/Phoenix!$B$8</f>
        <v>0</v>
      </c>
      <c r="F212" s="48">
        <f>(Atlanta!$F$26*10^3)/Atlanta!$B$8</f>
        <v>0</v>
      </c>
      <c r="G212" s="48">
        <f>(LosAngeles!$F$26*10^3)/LosAngeles!$B$8</f>
        <v>0</v>
      </c>
      <c r="H212" s="48">
        <f>(LasVegas!$F$26*10^3)/LasVegas!$B$8</f>
        <v>0</v>
      </c>
      <c r="I212" s="48">
        <f>(SanFrancisco!$F$26*10^3)/SanFrancisco!$B$8</f>
        <v>0</v>
      </c>
      <c r="J212" s="48">
        <f>(Baltimore!$F$26*10^3)/Baltimore!$B$8</f>
        <v>0</v>
      </c>
      <c r="K212" s="48">
        <f>(Albuquerque!$F$26*10^3)/Albuquerque!$B$8</f>
        <v>0</v>
      </c>
      <c r="L212" s="48">
        <f>(Seattle!$F$26*10^3)/Seattle!$B$8</f>
        <v>0</v>
      </c>
      <c r="M212" s="48">
        <f>(Chicago!$F$26*10^3)/Chicago!$B$8</f>
        <v>0</v>
      </c>
      <c r="N212" s="48">
        <f>(Boulder!$F$26*10^3)/Boulder!$B$8</f>
        <v>0</v>
      </c>
      <c r="O212" s="48">
        <f>(Minneapolis!$F$26*10^3)/Minneapolis!$B$8</f>
        <v>0</v>
      </c>
      <c r="P212" s="48">
        <f>(Helena!$F$26*10^3)/Helena!$B$8</f>
        <v>0</v>
      </c>
      <c r="Q212" s="48">
        <f>(Duluth!$F$26*10^3)/Duluth!$B$8</f>
        <v>0</v>
      </c>
      <c r="R212" s="48">
        <f>(Fairbanks!$F$26*10^3)/Fairbanks!$B$8</f>
        <v>0</v>
      </c>
    </row>
    <row r="213" spans="1:18" s="64" customFormat="1">
      <c r="A213" s="67"/>
      <c r="B213" s="68" t="s">
        <v>92</v>
      </c>
      <c r="C213" s="48">
        <f>(Miami!$F$28*10^3)/Miami!$B$8</f>
        <v>0</v>
      </c>
      <c r="D213" s="48">
        <f>(Houston!$F$28*10^3)/Houston!$B$8</f>
        <v>0</v>
      </c>
      <c r="E213" s="48">
        <f>(Phoenix!$F$28*10^3)/Phoenix!$B$8</f>
        <v>0</v>
      </c>
      <c r="F213" s="48">
        <f>(Atlanta!$F$28*10^3)/Atlanta!$B$8</f>
        <v>0</v>
      </c>
      <c r="G213" s="48">
        <f>(LosAngeles!$F$28*10^3)/LosAngeles!$B$8</f>
        <v>0</v>
      </c>
      <c r="H213" s="48">
        <f>(LasVegas!$F$28*10^3)/LasVegas!$B$8</f>
        <v>0</v>
      </c>
      <c r="I213" s="48">
        <f>(SanFrancisco!$F$28*10^3)/SanFrancisco!$B$8</f>
        <v>0</v>
      </c>
      <c r="J213" s="48">
        <f>(Baltimore!$F$28*10^3)/Baltimore!$B$8</f>
        <v>0</v>
      </c>
      <c r="K213" s="48">
        <f>(Albuquerque!$F$28*10^3)/Albuquerque!$B$8</f>
        <v>0</v>
      </c>
      <c r="L213" s="48">
        <f>(Seattle!$F$28*10^3)/Seattle!$B$8</f>
        <v>0</v>
      </c>
      <c r="M213" s="48">
        <f>(Chicago!$F$28*10^3)/Chicago!$B$8</f>
        <v>0</v>
      </c>
      <c r="N213" s="48">
        <f>(Boulder!$F$28*10^3)/Boulder!$B$8</f>
        <v>0</v>
      </c>
      <c r="O213" s="48">
        <f>(Minneapolis!$F$28*10^3)/Minneapolis!$B$8</f>
        <v>0</v>
      </c>
      <c r="P213" s="48">
        <f>(Helena!$F$28*10^3)/Helena!$B$8</f>
        <v>0</v>
      </c>
      <c r="Q213" s="48">
        <f>(Duluth!$F$28*10^3)/Duluth!$B$8</f>
        <v>0</v>
      </c>
      <c r="R213" s="48">
        <f>(Fairbanks!$F$28*10^3)/Fairbanks!$B$8</f>
        <v>0</v>
      </c>
    </row>
    <row r="214" spans="1:18" s="64" customFormat="1">
      <c r="A214" s="67"/>
      <c r="B214" s="65" t="s">
        <v>270</v>
      </c>
      <c r="C214" s="48">
        <f>(Miami!$B$2*10^3)/Miami!$B$8</f>
        <v>736.656964051812</v>
      </c>
      <c r="D214" s="48">
        <f>(Houston!$B$2*10^3)/Houston!$B$8</f>
        <v>800.99112210740793</v>
      </c>
      <c r="E214" s="48">
        <f>(Phoenix!$B$2*10^3)/Phoenix!$B$8</f>
        <v>779.39310144083834</v>
      </c>
      <c r="F214" s="48">
        <f>(Atlanta!$B$2*10^3)/Atlanta!$B$8</f>
        <v>781.21234172609513</v>
      </c>
      <c r="G214" s="48">
        <f>(LosAngeles!$B$2*10^3)/LosAngeles!$B$8</f>
        <v>644.61795954009608</v>
      </c>
      <c r="H214" s="48">
        <f>(LasVegas!$B$2*10^3)/LasVegas!$B$8</f>
        <v>735.88997234754765</v>
      </c>
      <c r="I214" s="48">
        <f>(SanFrancisco!$B$2*10^3)/SanFrancisco!$B$8</f>
        <v>809.32324261388442</v>
      </c>
      <c r="J214" s="48">
        <f>(Baltimore!$B$2*10^3)/Baltimore!$B$8</f>
        <v>884.31378256440109</v>
      </c>
      <c r="K214" s="48">
        <f>(Albuquerque!$B$2*10^3)/Albuquerque!$B$8</f>
        <v>771.98224421481586</v>
      </c>
      <c r="L214" s="48">
        <f>(Seattle!$B$2*10^3)/Seattle!$B$8</f>
        <v>742.07684470964921</v>
      </c>
      <c r="M214" s="48">
        <f>(Chicago!$B$2*10^3)/Chicago!$B$8</f>
        <v>960.68257895502836</v>
      </c>
      <c r="N214" s="48">
        <f>(Boulder!$B$2*10^3)/Boulder!$B$8</f>
        <v>841.72755057487996</v>
      </c>
      <c r="O214" s="48">
        <f>(Minneapolis!$B$2*10^3)/Minneapolis!$B$8</f>
        <v>1126.2014262843836</v>
      </c>
      <c r="P214" s="48">
        <f>(Helena!$B$2*10^3)/Helena!$B$8</f>
        <v>996.0224130403144</v>
      </c>
      <c r="Q214" s="48">
        <f>(Duluth!$B$2*10^3)/Duluth!$B$8</f>
        <v>1211.7246397904235</v>
      </c>
      <c r="R214" s="48">
        <f>(Fairbanks!$B$2*10^3)/Fairbanks!$B$8</f>
        <v>1663.8553340125163</v>
      </c>
    </row>
    <row r="215" spans="1:18" s="64" customFormat="1">
      <c r="A215" s="65" t="s">
        <v>366</v>
      </c>
      <c r="B215" s="6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</row>
    <row r="216" spans="1:18" s="64" customFormat="1">
      <c r="A216" s="67"/>
      <c r="B216" s="65" t="s">
        <v>365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</row>
    <row r="217" spans="1:18" s="64" customFormat="1">
      <c r="A217" s="67"/>
      <c r="B217" s="68" t="s">
        <v>363</v>
      </c>
      <c r="C217" s="78">
        <f>10^(-3)*Miami!$C273</f>
        <v>335.73996000000005</v>
      </c>
      <c r="D217" s="78">
        <f>10^(-3)*Houston!$C273</f>
        <v>330.20610499999998</v>
      </c>
      <c r="E217" s="78">
        <f>10^(-3)*Phoenix!$C273</f>
        <v>265.12987599999997</v>
      </c>
      <c r="F217" s="78">
        <f>10^(-3)*Atlanta!$C273</f>
        <v>248.011402</v>
      </c>
      <c r="G217" s="78">
        <f>10^(-3)*LosAngeles!$C273</f>
        <v>263.26347299999998</v>
      </c>
      <c r="H217" s="78">
        <f>10^(-3)*LasVegas!$C273</f>
        <v>249.26103899999998</v>
      </c>
      <c r="I217" s="78">
        <f>10^(-3)*SanFrancisco!$C273</f>
        <v>219.301625</v>
      </c>
      <c r="J217" s="78">
        <f>10^(-3)*Baltimore!$C273</f>
        <v>249.47126700000001</v>
      </c>
      <c r="K217" s="78">
        <f>10^(-3)*Albuquerque!$C273</f>
        <v>214.03037599999999</v>
      </c>
      <c r="L217" s="78">
        <f>10^(-3)*Seattle!$C273</f>
        <v>178.06035399999999</v>
      </c>
      <c r="M217" s="78">
        <f>10^(-3)*Chicago!$C273</f>
        <v>183.26587899999998</v>
      </c>
      <c r="N217" s="78">
        <f>10^(-3)*Boulder!$C273</f>
        <v>233.11374799999999</v>
      </c>
      <c r="O217" s="78">
        <f>10^(-3)*Minneapolis!$C273</f>
        <v>186.73053899999999</v>
      </c>
      <c r="P217" s="78">
        <f>10^(-3)*Helena!$C273</f>
        <v>189.47806700000001</v>
      </c>
      <c r="Q217" s="78">
        <f>10^(-3)*Duluth!$C273</f>
        <v>183.042641</v>
      </c>
      <c r="R217" s="78">
        <f>10^(-3)*Fairbanks!$C273</f>
        <v>185.71133799999998</v>
      </c>
    </row>
    <row r="218" spans="1:18" s="64" customFormat="1">
      <c r="A218" s="67"/>
      <c r="B218" s="68" t="s">
        <v>362</v>
      </c>
      <c r="C218" s="78">
        <f>10^(-3)*Miami!$C274</f>
        <v>340.681375</v>
      </c>
      <c r="D218" s="78">
        <f>10^(-3)*Houston!$C274</f>
        <v>307.99895299999997</v>
      </c>
      <c r="E218" s="78">
        <f>10^(-3)*Phoenix!$C274</f>
        <v>274.15149200000002</v>
      </c>
      <c r="F218" s="78">
        <f>10^(-3)*Atlanta!$C274</f>
        <v>253.26582199999999</v>
      </c>
      <c r="G218" s="78">
        <f>10^(-3)*LosAngeles!$C274</f>
        <v>262.74174800000003</v>
      </c>
      <c r="H218" s="78">
        <f>10^(-3)*LasVegas!$C274</f>
        <v>251.94283799999999</v>
      </c>
      <c r="I218" s="78">
        <f>10^(-3)*SanFrancisco!$C274</f>
        <v>282.06343500000003</v>
      </c>
      <c r="J218" s="78">
        <f>10^(-3)*Baltimore!$C274</f>
        <v>233.29726000000002</v>
      </c>
      <c r="K218" s="78">
        <f>10^(-3)*Albuquerque!$C274</f>
        <v>250.72244000000001</v>
      </c>
      <c r="L218" s="78">
        <f>10^(-3)*Seattle!$C274</f>
        <v>215.12982300000002</v>
      </c>
      <c r="M218" s="78">
        <f>10^(-3)*Chicago!$C274</f>
        <v>183.81456700000001</v>
      </c>
      <c r="N218" s="78">
        <f>10^(-3)*Boulder!$C274</f>
        <v>205.062521</v>
      </c>
      <c r="O218" s="78">
        <f>10^(-3)*Minneapolis!$C274</f>
        <v>183.29548800000001</v>
      </c>
      <c r="P218" s="78">
        <f>10^(-3)*Helena!$C274</f>
        <v>232.00727799999999</v>
      </c>
      <c r="Q218" s="78">
        <f>10^(-3)*Duluth!$C274</f>
        <v>182.65967000000001</v>
      </c>
      <c r="R218" s="78">
        <f>10^(-3)*Fairbanks!$C274</f>
        <v>183.065011</v>
      </c>
    </row>
    <row r="219" spans="1:18" s="64" customFormat="1">
      <c r="A219" s="67"/>
      <c r="B219" s="79" t="s">
        <v>361</v>
      </c>
      <c r="C219" s="78">
        <f>10^(-3)*Miami!$C275</f>
        <v>346.215461</v>
      </c>
      <c r="D219" s="78">
        <f>10^(-3)*Houston!$C275</f>
        <v>322.88169599999998</v>
      </c>
      <c r="E219" s="78">
        <f>10^(-3)*Phoenix!$C275</f>
        <v>304.78116199999999</v>
      </c>
      <c r="F219" s="78">
        <f>10^(-3)*Atlanta!$C275</f>
        <v>272.12016100000005</v>
      </c>
      <c r="G219" s="78">
        <f>10^(-3)*LosAngeles!$C275</f>
        <v>257.72100700000004</v>
      </c>
      <c r="H219" s="78">
        <f>10^(-3)*LasVegas!$C275</f>
        <v>260.99874499999999</v>
      </c>
      <c r="I219" s="78">
        <f>10^(-3)*SanFrancisco!$C275</f>
        <v>257.93289400000003</v>
      </c>
      <c r="J219" s="78">
        <f>10^(-3)*Baltimore!$C275</f>
        <v>286.94188600000001</v>
      </c>
      <c r="K219" s="78">
        <f>10^(-3)*Albuquerque!$C275</f>
        <v>252.411036</v>
      </c>
      <c r="L219" s="78">
        <f>10^(-3)*Seattle!$C275</f>
        <v>232.465236</v>
      </c>
      <c r="M219" s="78">
        <f>10^(-3)*Chicago!$C275</f>
        <v>251.32208600000001</v>
      </c>
      <c r="N219" s="78">
        <f>10^(-3)*Boulder!$C275</f>
        <v>251.96706</v>
      </c>
      <c r="O219" s="78">
        <f>10^(-3)*Minneapolis!$C275</f>
        <v>222.25428099999999</v>
      </c>
      <c r="P219" s="78">
        <f>10^(-3)*Helena!$C275</f>
        <v>245.363237</v>
      </c>
      <c r="Q219" s="78">
        <f>10^(-3)*Duluth!$C275</f>
        <v>183.58804699999999</v>
      </c>
      <c r="R219" s="78">
        <f>10^(-3)*Fairbanks!$C275</f>
        <v>180.644555</v>
      </c>
    </row>
    <row r="220" spans="1:18" s="64" customFormat="1">
      <c r="A220" s="67"/>
      <c r="B220" s="79" t="s">
        <v>360</v>
      </c>
      <c r="C220" s="78">
        <f>10^(-3)*Miami!$C276</f>
        <v>349.988539</v>
      </c>
      <c r="D220" s="78">
        <f>10^(-3)*Houston!$C276</f>
        <v>337.47168599999998</v>
      </c>
      <c r="E220" s="78">
        <f>10^(-3)*Phoenix!$C276</f>
        <v>323.76842800000003</v>
      </c>
      <c r="F220" s="78">
        <f>10^(-3)*Atlanta!$C276</f>
        <v>299.00829599999997</v>
      </c>
      <c r="G220" s="78">
        <f>10^(-3)*LosAngeles!$C276</f>
        <v>274.13485300000002</v>
      </c>
      <c r="H220" s="78">
        <f>10^(-3)*LasVegas!$C276</f>
        <v>304.80857500000002</v>
      </c>
      <c r="I220" s="78">
        <f>10^(-3)*SanFrancisco!$C276</f>
        <v>280.554102</v>
      </c>
      <c r="J220" s="78">
        <f>10^(-3)*Baltimore!$C276</f>
        <v>283.38252899999998</v>
      </c>
      <c r="K220" s="78">
        <f>10^(-3)*Albuquerque!$C276</f>
        <v>270.72577500000006</v>
      </c>
      <c r="L220" s="78">
        <f>10^(-3)*Seattle!$C276</f>
        <v>220.51449</v>
      </c>
      <c r="M220" s="78">
        <f>10^(-3)*Chicago!$C276</f>
        <v>270.071798</v>
      </c>
      <c r="N220" s="78">
        <f>10^(-3)*Boulder!$C276</f>
        <v>266.23983600000003</v>
      </c>
      <c r="O220" s="78">
        <f>10^(-3)*Minneapolis!$C276</f>
        <v>255.72638599999999</v>
      </c>
      <c r="P220" s="78">
        <f>10^(-3)*Helena!$C276</f>
        <v>239.39820600000002</v>
      </c>
      <c r="Q220" s="78">
        <f>10^(-3)*Duluth!$C276</f>
        <v>213.81156799999999</v>
      </c>
      <c r="R220" s="78">
        <f>10^(-3)*Fairbanks!$C276</f>
        <v>181.277242</v>
      </c>
    </row>
    <row r="221" spans="1:18" s="64" customFormat="1">
      <c r="A221" s="67"/>
      <c r="B221" s="79" t="s">
        <v>343</v>
      </c>
      <c r="C221" s="78">
        <f>10^(-3)*Miami!$C277</f>
        <v>376.666766</v>
      </c>
      <c r="D221" s="78">
        <f>10^(-3)*Houston!$C277</f>
        <v>388.43591499999997</v>
      </c>
      <c r="E221" s="78">
        <f>10^(-3)*Phoenix!$C277</f>
        <v>367.43162800000005</v>
      </c>
      <c r="F221" s="78">
        <f>10^(-3)*Atlanta!$C277</f>
        <v>328.10519400000004</v>
      </c>
      <c r="G221" s="78">
        <f>10^(-3)*LosAngeles!$C277</f>
        <v>294.021953</v>
      </c>
      <c r="H221" s="78">
        <f>10^(-3)*LasVegas!$C277</f>
        <v>338.33387800000003</v>
      </c>
      <c r="I221" s="78">
        <f>10^(-3)*SanFrancisco!$C277</f>
        <v>298.83484100000004</v>
      </c>
      <c r="J221" s="78">
        <f>10^(-3)*Baltimore!$C277</f>
        <v>330.70287400000001</v>
      </c>
      <c r="K221" s="78">
        <f>10^(-3)*Albuquerque!$C277</f>
        <v>299.59151000000003</v>
      </c>
      <c r="L221" s="78">
        <f>10^(-3)*Seattle!$C277</f>
        <v>264.71624600000001</v>
      </c>
      <c r="M221" s="78">
        <f>10^(-3)*Chicago!$C277</f>
        <v>311.40500500000002</v>
      </c>
      <c r="N221" s="78">
        <f>10^(-3)*Boulder!$C277</f>
        <v>281.6943</v>
      </c>
      <c r="O221" s="78">
        <f>10^(-3)*Minneapolis!$C277</f>
        <v>318.57602200000002</v>
      </c>
      <c r="P221" s="78">
        <f>10^(-3)*Helena!$C277</f>
        <v>261.67283600000002</v>
      </c>
      <c r="Q221" s="78">
        <f>10^(-3)*Duluth!$C277</f>
        <v>251.14723800000002</v>
      </c>
      <c r="R221" s="78">
        <f>10^(-3)*Fairbanks!$C277</f>
        <v>223.97714999999999</v>
      </c>
    </row>
    <row r="222" spans="1:18" s="64" customFormat="1">
      <c r="A222" s="67"/>
      <c r="B222" s="79" t="s">
        <v>359</v>
      </c>
      <c r="C222" s="78">
        <f>10^(-3)*Miami!$C278</f>
        <v>394.97290500000003</v>
      </c>
      <c r="D222" s="78">
        <f>10^(-3)*Houston!$C278</f>
        <v>379.55673300000001</v>
      </c>
      <c r="E222" s="78">
        <f>10^(-3)*Phoenix!$C278</f>
        <v>437.350008</v>
      </c>
      <c r="F222" s="78">
        <f>10^(-3)*Atlanta!$C278</f>
        <v>351.35751400000004</v>
      </c>
      <c r="G222" s="78">
        <f>10^(-3)*LosAngeles!$C278</f>
        <v>283.78926300000001</v>
      </c>
      <c r="H222" s="78">
        <f>10^(-3)*LasVegas!$C278</f>
        <v>400.724673</v>
      </c>
      <c r="I222" s="78">
        <f>10^(-3)*SanFrancisco!$C278</f>
        <v>292.92495100000002</v>
      </c>
      <c r="J222" s="78">
        <f>10^(-3)*Baltimore!$C278</f>
        <v>384.93544800000001</v>
      </c>
      <c r="K222" s="78">
        <f>10^(-3)*Albuquerque!$C278</f>
        <v>329.78817499999997</v>
      </c>
      <c r="L222" s="78">
        <f>10^(-3)*Seattle!$C278</f>
        <v>270.57950400000004</v>
      </c>
      <c r="M222" s="78">
        <f>10^(-3)*Chicago!$C278</f>
        <v>383.53320100000002</v>
      </c>
      <c r="N222" s="78">
        <f>10^(-3)*Boulder!$C278</f>
        <v>314.32342900000003</v>
      </c>
      <c r="O222" s="78">
        <f>10^(-3)*Minneapolis!$C278</f>
        <v>358.23749800000002</v>
      </c>
      <c r="P222" s="78">
        <f>10^(-3)*Helena!$C278</f>
        <v>326.364755</v>
      </c>
      <c r="Q222" s="78">
        <f>10^(-3)*Duluth!$C278</f>
        <v>307.08221100000003</v>
      </c>
      <c r="R222" s="78">
        <f>10^(-3)*Fairbanks!$C278</f>
        <v>253.61179800000002</v>
      </c>
    </row>
    <row r="223" spans="1:18" s="64" customFormat="1">
      <c r="A223" s="67"/>
      <c r="B223" s="79" t="s">
        <v>358</v>
      </c>
      <c r="C223" s="78">
        <f>10^(-3)*Miami!$C279</f>
        <v>302.05001700000003</v>
      </c>
      <c r="D223" s="78">
        <f>10^(-3)*Houston!$C279</f>
        <v>347.300861</v>
      </c>
      <c r="E223" s="78">
        <f>10^(-3)*Phoenix!$C279</f>
        <v>360.70110600000004</v>
      </c>
      <c r="F223" s="78">
        <f>10^(-3)*Atlanta!$C279</f>
        <v>306.46169900000001</v>
      </c>
      <c r="G223" s="78">
        <f>10^(-3)*LosAngeles!$C279</f>
        <v>214.36410200000003</v>
      </c>
      <c r="H223" s="78">
        <f>10^(-3)*LasVegas!$C279</f>
        <v>309.34352500000006</v>
      </c>
      <c r="I223" s="78">
        <f>10^(-3)*SanFrancisco!$C279</f>
        <v>230.70188300000001</v>
      </c>
      <c r="J223" s="78">
        <f>10^(-3)*Baltimore!$C279</f>
        <v>332.51441299999999</v>
      </c>
      <c r="K223" s="78">
        <f>10^(-3)*Albuquerque!$C279</f>
        <v>261.43668100000002</v>
      </c>
      <c r="L223" s="78">
        <f>10^(-3)*Seattle!$C279</f>
        <v>209.40933900000002</v>
      </c>
      <c r="M223" s="78">
        <f>10^(-3)*Chicago!$C279</f>
        <v>294.33664799999997</v>
      </c>
      <c r="N223" s="78">
        <f>10^(-3)*Boulder!$C279</f>
        <v>244.81354999999999</v>
      </c>
      <c r="O223" s="78">
        <f>10^(-3)*Minneapolis!$C279</f>
        <v>271.63646</v>
      </c>
      <c r="P223" s="78">
        <f>10^(-3)*Helena!$C279</f>
        <v>225.786889</v>
      </c>
      <c r="Q223" s="78">
        <f>10^(-3)*Duluth!$C279</f>
        <v>235.40798000000001</v>
      </c>
      <c r="R223" s="78">
        <f>10^(-3)*Fairbanks!$C279</f>
        <v>176.54977600000001</v>
      </c>
    </row>
    <row r="224" spans="1:18" s="64" customFormat="1">
      <c r="A224" s="67"/>
      <c r="B224" s="79" t="s">
        <v>357</v>
      </c>
      <c r="C224" s="78">
        <f>10^(-3)*Miami!$C280</f>
        <v>313.94499200000001</v>
      </c>
      <c r="D224" s="78">
        <f>10^(-3)*Houston!$C280</f>
        <v>318.70353799999998</v>
      </c>
      <c r="E224" s="78">
        <f>10^(-3)*Phoenix!$C280</f>
        <v>353.17353100000003</v>
      </c>
      <c r="F224" s="78">
        <f>10^(-3)*Atlanta!$C280</f>
        <v>281.45736300000004</v>
      </c>
      <c r="G224" s="78">
        <f>10^(-3)*LosAngeles!$C280</f>
        <v>231.929856</v>
      </c>
      <c r="H224" s="78">
        <f>10^(-3)*LasVegas!$C280</f>
        <v>309.46039300000001</v>
      </c>
      <c r="I224" s="78">
        <f>10^(-3)*SanFrancisco!$C280</f>
        <v>226.30607900000001</v>
      </c>
      <c r="J224" s="78">
        <f>10^(-3)*Baltimore!$C280</f>
        <v>328.19436400000001</v>
      </c>
      <c r="K224" s="78">
        <f>10^(-3)*Albuquerque!$C280</f>
        <v>265.33677600000004</v>
      </c>
      <c r="L224" s="78">
        <f>10^(-3)*Seattle!$C280</f>
        <v>198.53247399999998</v>
      </c>
      <c r="M224" s="78">
        <f>10^(-3)*Chicago!$C280</f>
        <v>287.76508699999999</v>
      </c>
      <c r="N224" s="78">
        <f>10^(-3)*Boulder!$C280</f>
        <v>250.845416</v>
      </c>
      <c r="O224" s="78">
        <f>10^(-3)*Minneapolis!$C280</f>
        <v>265.72797300000002</v>
      </c>
      <c r="P224" s="78">
        <f>10^(-3)*Helena!$C280</f>
        <v>213.288476</v>
      </c>
      <c r="Q224" s="78">
        <f>10^(-3)*Duluth!$C280</f>
        <v>225.30073000000002</v>
      </c>
      <c r="R224" s="78">
        <f>10^(-3)*Fairbanks!$C280</f>
        <v>172.984084</v>
      </c>
    </row>
    <row r="225" spans="1:18" s="64" customFormat="1">
      <c r="A225" s="67"/>
      <c r="B225" s="79" t="s">
        <v>356</v>
      </c>
      <c r="C225" s="78">
        <f>10^(-3)*Miami!$C281</f>
        <v>375.046336</v>
      </c>
      <c r="D225" s="78">
        <f>10^(-3)*Houston!$C281</f>
        <v>396.28054300000002</v>
      </c>
      <c r="E225" s="78">
        <f>10^(-3)*Phoenix!$C281</f>
        <v>397.40880400000003</v>
      </c>
      <c r="F225" s="78">
        <f>10^(-3)*Atlanta!$C281</f>
        <v>341.42579899999998</v>
      </c>
      <c r="G225" s="78">
        <f>10^(-3)*LosAngeles!$C281</f>
        <v>295.53404999999998</v>
      </c>
      <c r="H225" s="78">
        <f>10^(-3)*LasVegas!$C281</f>
        <v>338.144903</v>
      </c>
      <c r="I225" s="78">
        <f>10^(-3)*SanFrancisco!$C281</f>
        <v>326.23161599999997</v>
      </c>
      <c r="J225" s="78">
        <f>10^(-3)*Baltimore!$C281</f>
        <v>335.21518300000002</v>
      </c>
      <c r="K225" s="78">
        <f>10^(-3)*Albuquerque!$C281</f>
        <v>305.40424800000005</v>
      </c>
      <c r="L225" s="78">
        <f>10^(-3)*Seattle!$C281</f>
        <v>271.43921999999998</v>
      </c>
      <c r="M225" s="78">
        <f>10^(-3)*Chicago!$C281</f>
        <v>320.71894900000001</v>
      </c>
      <c r="N225" s="78">
        <f>10^(-3)*Boulder!$C281</f>
        <v>292.43962599999998</v>
      </c>
      <c r="O225" s="78">
        <f>10^(-3)*Minneapolis!$C281</f>
        <v>304.50061900000003</v>
      </c>
      <c r="P225" s="78">
        <f>10^(-3)*Helena!$C281</f>
        <v>277.90101299999998</v>
      </c>
      <c r="Q225" s="78">
        <f>10^(-3)*Duluth!$C281</f>
        <v>292.09249599999998</v>
      </c>
      <c r="R225" s="78">
        <f>10^(-3)*Fairbanks!$C281</f>
        <v>198.56238400000001</v>
      </c>
    </row>
    <row r="226" spans="1:18" s="64" customFormat="1">
      <c r="A226" s="67"/>
      <c r="B226" s="79" t="s">
        <v>355</v>
      </c>
      <c r="C226" s="78">
        <f>10^(-3)*Miami!$C282</f>
        <v>371.91779599999995</v>
      </c>
      <c r="D226" s="78">
        <f>10^(-3)*Houston!$C282</f>
        <v>366.46306099999998</v>
      </c>
      <c r="E226" s="78">
        <f>10^(-3)*Phoenix!$C282</f>
        <v>328.56626299999999</v>
      </c>
      <c r="F226" s="78">
        <f>10^(-3)*Atlanta!$C282</f>
        <v>301.10439500000001</v>
      </c>
      <c r="G226" s="78">
        <f>10^(-3)*LosAngeles!$C282</f>
        <v>285.22841600000004</v>
      </c>
      <c r="H226" s="78">
        <f>10^(-3)*LasVegas!$C282</f>
        <v>313.84616600000004</v>
      </c>
      <c r="I226" s="78">
        <f>10^(-3)*SanFrancisco!$C282</f>
        <v>290.88390900000002</v>
      </c>
      <c r="J226" s="78">
        <f>10^(-3)*Baltimore!$C282</f>
        <v>320.788929</v>
      </c>
      <c r="K226" s="78">
        <f>10^(-3)*Albuquerque!$C282</f>
        <v>281.67696899999999</v>
      </c>
      <c r="L226" s="78">
        <f>10^(-3)*Seattle!$C282</f>
        <v>245.50158400000001</v>
      </c>
      <c r="M226" s="78">
        <f>10^(-3)*Chicago!$C282</f>
        <v>298.63043300000004</v>
      </c>
      <c r="N226" s="78">
        <f>10^(-3)*Boulder!$C282</f>
        <v>268.97242900000003</v>
      </c>
      <c r="O226" s="78">
        <f>10^(-3)*Minneapolis!$C282</f>
        <v>257.24132500000002</v>
      </c>
      <c r="P226" s="78">
        <f>10^(-3)*Helena!$C282</f>
        <v>254.682694</v>
      </c>
      <c r="Q226" s="78">
        <f>10^(-3)*Duluth!$C282</f>
        <v>226.44472399999998</v>
      </c>
      <c r="R226" s="78">
        <f>10^(-3)*Fairbanks!$C282</f>
        <v>179.80557000000002</v>
      </c>
    </row>
    <row r="227" spans="1:18" s="64" customFormat="1">
      <c r="A227" s="67"/>
      <c r="B227" s="79" t="s">
        <v>354</v>
      </c>
      <c r="C227" s="78">
        <f>10^(-3)*Miami!$C283</f>
        <v>351.82254700000004</v>
      </c>
      <c r="D227" s="78">
        <f>10^(-3)*Houston!$C283</f>
        <v>339.53862900000001</v>
      </c>
      <c r="E227" s="78">
        <f>10^(-3)*Phoenix!$C283</f>
        <v>296.09028999999998</v>
      </c>
      <c r="F227" s="78">
        <f>10^(-3)*Atlanta!$C283</f>
        <v>273.62646699999999</v>
      </c>
      <c r="G227" s="78">
        <f>10^(-3)*LosAngeles!$C283</f>
        <v>270.15203200000002</v>
      </c>
      <c r="H227" s="78">
        <f>10^(-3)*LasVegas!$C283</f>
        <v>258.75940300000002</v>
      </c>
      <c r="I227" s="78">
        <f>10^(-3)*SanFrancisco!$C283</f>
        <v>252.02453800000001</v>
      </c>
      <c r="J227" s="78">
        <f>10^(-3)*Baltimore!$C283</f>
        <v>296.07435499999997</v>
      </c>
      <c r="K227" s="78">
        <f>10^(-3)*Albuquerque!$C283</f>
        <v>248.27762700000002</v>
      </c>
      <c r="L227" s="78">
        <f>10^(-3)*Seattle!$C283</f>
        <v>220.132901</v>
      </c>
      <c r="M227" s="78">
        <f>10^(-3)*Chicago!$C283</f>
        <v>298.09004399999998</v>
      </c>
      <c r="N227" s="78">
        <f>10^(-3)*Boulder!$C283</f>
        <v>246.65890400000001</v>
      </c>
      <c r="O227" s="78">
        <f>10^(-3)*Minneapolis!$C283</f>
        <v>241.65585899999999</v>
      </c>
      <c r="P227" s="78">
        <f>10^(-3)*Helena!$C283</f>
        <v>201.983372</v>
      </c>
      <c r="Q227" s="78">
        <f>10^(-3)*Duluth!$C283</f>
        <v>181.73246800000001</v>
      </c>
      <c r="R227" s="78">
        <f>10^(-3)*Fairbanks!$C283</f>
        <v>179.197283</v>
      </c>
    </row>
    <row r="228" spans="1:18" s="64" customFormat="1">
      <c r="A228" s="67"/>
      <c r="B228" s="79" t="s">
        <v>353</v>
      </c>
      <c r="C228" s="78">
        <f>10^(-3)*Miami!$C284</f>
        <v>322.81023700000003</v>
      </c>
      <c r="D228" s="78">
        <f>10^(-3)*Houston!$C284</f>
        <v>315.76456400000001</v>
      </c>
      <c r="E228" s="78">
        <f>10^(-3)*Phoenix!$C284</f>
        <v>281.83955600000002</v>
      </c>
      <c r="F228" s="78">
        <f>10^(-3)*Atlanta!$C284</f>
        <v>263.68302699999998</v>
      </c>
      <c r="G228" s="78">
        <f>10^(-3)*LosAngeles!$C284</f>
        <v>264.34667899999999</v>
      </c>
      <c r="H228" s="78">
        <f>10^(-3)*LasVegas!$C284</f>
        <v>254.90618400000002</v>
      </c>
      <c r="I228" s="78">
        <f>10^(-3)*SanFrancisco!$C284</f>
        <v>222.71695300000002</v>
      </c>
      <c r="J228" s="78">
        <f>10^(-3)*Baltimore!$C284</f>
        <v>213.645388</v>
      </c>
      <c r="K228" s="78">
        <f>10^(-3)*Albuquerque!$C284</f>
        <v>204.47060300000001</v>
      </c>
      <c r="L228" s="78">
        <f>10^(-3)*Seattle!$C284</f>
        <v>180.61242999999999</v>
      </c>
      <c r="M228" s="78">
        <f>10^(-3)*Chicago!$C284</f>
        <v>182.54719800000001</v>
      </c>
      <c r="N228" s="78">
        <f>10^(-3)*Boulder!$C284</f>
        <v>197.94531499999999</v>
      </c>
      <c r="O228" s="78">
        <f>10^(-3)*Minneapolis!$C284</f>
        <v>181.88521700000001</v>
      </c>
      <c r="P228" s="78">
        <f>10^(-3)*Helena!$C284</f>
        <v>186.89232000000001</v>
      </c>
      <c r="Q228" s="78">
        <f>10^(-3)*Duluth!$C284</f>
        <v>181.00036900000001</v>
      </c>
      <c r="R228" s="78">
        <f>10^(-3)*Fairbanks!$C284</f>
        <v>182.313165</v>
      </c>
    </row>
    <row r="229" spans="1:18" s="64" customFormat="1">
      <c r="A229" s="67"/>
      <c r="B229" s="79" t="s">
        <v>364</v>
      </c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1:18" s="64" customFormat="1">
      <c r="A230" s="67"/>
      <c r="B230" s="68" t="s">
        <v>363</v>
      </c>
      <c r="C230" s="78" t="str">
        <f>Miami!$D273</f>
        <v>06-JAN-11:50</v>
      </c>
      <c r="D230" s="78" t="str">
        <f>Houston!$D273</f>
        <v>03-JAN-11:50</v>
      </c>
      <c r="E230" s="78" t="str">
        <f>Phoenix!$D273</f>
        <v>27-JAN-14:00</v>
      </c>
      <c r="F230" s="78" t="str">
        <f>Atlanta!$D273</f>
        <v>23-JAN-12:00</v>
      </c>
      <c r="G230" s="78" t="str">
        <f>LosAngeles!$D273</f>
        <v>26-JAN-12:00</v>
      </c>
      <c r="H230" s="78" t="str">
        <f>LasVegas!$D273</f>
        <v>18-JAN-14:50</v>
      </c>
      <c r="I230" s="78" t="str">
        <f>SanFrancisco!$D273</f>
        <v>06-JAN-15:00</v>
      </c>
      <c r="J230" s="78" t="str">
        <f>Baltimore!$D273</f>
        <v>09-JAN-11:50</v>
      </c>
      <c r="K230" s="78" t="str">
        <f>Albuquerque!$D273</f>
        <v>25-JAN-14:00</v>
      </c>
      <c r="L230" s="78" t="str">
        <f>Seattle!$D273</f>
        <v>27-JAN-11:50</v>
      </c>
      <c r="M230" s="78" t="str">
        <f>Chicago!$D273</f>
        <v>25-JAN-11:50</v>
      </c>
      <c r="N230" s="78" t="str">
        <f>Boulder!$D273</f>
        <v>27-JAN-11:50</v>
      </c>
      <c r="O230" s="78" t="str">
        <f>Minneapolis!$D273</f>
        <v>05-JAN-11:09</v>
      </c>
      <c r="P230" s="78" t="str">
        <f>Helena!$D273</f>
        <v>05-JAN-08:09</v>
      </c>
      <c r="Q230" s="78" t="str">
        <f>Duluth!$D273</f>
        <v>09-JAN-11:09</v>
      </c>
      <c r="R230" s="78" t="str">
        <f>Fairbanks!$D273</f>
        <v>13-JAN-10:09</v>
      </c>
    </row>
    <row r="231" spans="1:18" s="64" customFormat="1">
      <c r="A231" s="67"/>
      <c r="B231" s="68" t="s">
        <v>362</v>
      </c>
      <c r="C231" s="78" t="str">
        <f>Miami!$D274</f>
        <v>23-FEB-11:50</v>
      </c>
      <c r="D231" s="78" t="str">
        <f>Houston!$D274</f>
        <v>21-FEB-11:39</v>
      </c>
      <c r="E231" s="78" t="str">
        <f>Phoenix!$D274</f>
        <v>28-FEB-14:00</v>
      </c>
      <c r="F231" s="78" t="str">
        <f>Atlanta!$D274</f>
        <v>21-FEB-14:09</v>
      </c>
      <c r="G231" s="78" t="str">
        <f>LosAngeles!$D274</f>
        <v>13-FEB-11:50</v>
      </c>
      <c r="H231" s="78" t="str">
        <f>LasVegas!$D274</f>
        <v>08-FEB-14:00</v>
      </c>
      <c r="I231" s="78" t="str">
        <f>SanFrancisco!$D274</f>
        <v>15-FEB-14:00</v>
      </c>
      <c r="J231" s="78" t="str">
        <f>Baltimore!$D274</f>
        <v>15-FEB-12:00</v>
      </c>
      <c r="K231" s="78" t="str">
        <f>Albuquerque!$D274</f>
        <v>14-FEB-15:20</v>
      </c>
      <c r="L231" s="78" t="str">
        <f>Seattle!$D274</f>
        <v>21-FEB-13:00</v>
      </c>
      <c r="M231" s="78" t="str">
        <f>Chicago!$D274</f>
        <v>22-FEB-11:50</v>
      </c>
      <c r="N231" s="78" t="str">
        <f>Boulder!$D274</f>
        <v>07-FEB-14:00</v>
      </c>
      <c r="O231" s="78" t="str">
        <f>Minneapolis!$D274</f>
        <v>22-FEB-11:50</v>
      </c>
      <c r="P231" s="78" t="str">
        <f>Helena!$D274</f>
        <v>02-FEB-14:00</v>
      </c>
      <c r="Q231" s="78" t="str">
        <f>Duluth!$D274</f>
        <v>24-FEB-11:50</v>
      </c>
      <c r="R231" s="78" t="str">
        <f>Fairbanks!$D274</f>
        <v>03-FEB-08:09</v>
      </c>
    </row>
    <row r="232" spans="1:18" s="64" customFormat="1">
      <c r="A232" s="67"/>
      <c r="B232" s="79" t="s">
        <v>361</v>
      </c>
      <c r="C232" s="78" t="str">
        <f>Miami!$D275</f>
        <v>14-MAR-10:39</v>
      </c>
      <c r="D232" s="78" t="str">
        <f>Houston!$D275</f>
        <v>24-MAR-11:00</v>
      </c>
      <c r="E232" s="78" t="str">
        <f>Phoenix!$D275</f>
        <v>17-MAR-15:09</v>
      </c>
      <c r="F232" s="78" t="str">
        <f>Atlanta!$D275</f>
        <v>28-MAR-11:00</v>
      </c>
      <c r="G232" s="78" t="str">
        <f>LosAngeles!$D275</f>
        <v>31-MAR-10:50</v>
      </c>
      <c r="H232" s="78" t="str">
        <f>LasVegas!$D275</f>
        <v>31-MAR-13:00</v>
      </c>
      <c r="I232" s="78" t="str">
        <f>SanFrancisco!$D275</f>
        <v>01-MAR-12:00</v>
      </c>
      <c r="J232" s="78" t="str">
        <f>Baltimore!$D275</f>
        <v>09-MAR-13:00</v>
      </c>
      <c r="K232" s="78" t="str">
        <f>Albuquerque!$D275</f>
        <v>02-MAR-13:50</v>
      </c>
      <c r="L232" s="78" t="str">
        <f>Seattle!$D275</f>
        <v>29-MAR-15:00</v>
      </c>
      <c r="M232" s="78" t="str">
        <f>Chicago!$D275</f>
        <v>31-MAR-14:09</v>
      </c>
      <c r="N232" s="78" t="str">
        <f>Boulder!$D275</f>
        <v>27-MAR-11:00</v>
      </c>
      <c r="O232" s="78" t="str">
        <f>Minneapolis!$D275</f>
        <v>23-MAR-15:00</v>
      </c>
      <c r="P232" s="78" t="str">
        <f>Helena!$D275</f>
        <v>30-MAR-14:50</v>
      </c>
      <c r="Q232" s="78" t="str">
        <f>Duluth!$D275</f>
        <v>24-MAR-10:50</v>
      </c>
      <c r="R232" s="78" t="str">
        <f>Fairbanks!$D275</f>
        <v>29-MAR-10:50</v>
      </c>
    </row>
    <row r="233" spans="1:18" s="64" customFormat="1">
      <c r="A233" s="67"/>
      <c r="B233" s="79" t="s">
        <v>360</v>
      </c>
      <c r="C233" s="78" t="str">
        <f>Miami!$D276</f>
        <v>03-APR-13:00</v>
      </c>
      <c r="D233" s="78" t="str">
        <f>Houston!$D276</f>
        <v>10-APR-11:00</v>
      </c>
      <c r="E233" s="78" t="str">
        <f>Phoenix!$D276</f>
        <v>26-APR-13:00</v>
      </c>
      <c r="F233" s="78" t="str">
        <f>Atlanta!$D276</f>
        <v>13-APR-11:00</v>
      </c>
      <c r="G233" s="78" t="str">
        <f>LosAngeles!$D276</f>
        <v>11-APR-13:00</v>
      </c>
      <c r="H233" s="78" t="str">
        <f>LasVegas!$D276</f>
        <v>28-APR-13:00</v>
      </c>
      <c r="I233" s="78" t="str">
        <f>SanFrancisco!$D276</f>
        <v>28-APR-11:50</v>
      </c>
      <c r="J233" s="78" t="str">
        <f>Baltimore!$D276</f>
        <v>04-APR-11:00</v>
      </c>
      <c r="K233" s="78" t="str">
        <f>Albuquerque!$D276</f>
        <v>21-APR-13:00</v>
      </c>
      <c r="L233" s="78" t="str">
        <f>Seattle!$D276</f>
        <v>14-APR-13:00</v>
      </c>
      <c r="M233" s="78" t="str">
        <f>Chicago!$D276</f>
        <v>03-APR-13:00</v>
      </c>
      <c r="N233" s="78" t="str">
        <f>Boulder!$D276</f>
        <v>25-APR-13:00</v>
      </c>
      <c r="O233" s="78" t="str">
        <f>Minneapolis!$D276</f>
        <v>27-APR-13:50</v>
      </c>
      <c r="P233" s="78" t="str">
        <f>Helena!$D276</f>
        <v>06-APR-15:00</v>
      </c>
      <c r="Q233" s="78" t="str">
        <f>Duluth!$D276</f>
        <v>04-APR-14:00</v>
      </c>
      <c r="R233" s="78" t="str">
        <f>Fairbanks!$D276</f>
        <v>19-APR-10:50</v>
      </c>
    </row>
    <row r="234" spans="1:18" s="64" customFormat="1">
      <c r="A234" s="67"/>
      <c r="B234" s="79" t="s">
        <v>343</v>
      </c>
      <c r="C234" s="78" t="str">
        <f>Miami!$D277</f>
        <v>23-MAY-10:50</v>
      </c>
      <c r="D234" s="78" t="str">
        <f>Houston!$D277</f>
        <v>18-MAY-13:00</v>
      </c>
      <c r="E234" s="78" t="str">
        <f>Phoenix!$D277</f>
        <v>30-MAY-15:09</v>
      </c>
      <c r="F234" s="78" t="str">
        <f>Atlanta!$D277</f>
        <v>22-MAY-13:00</v>
      </c>
      <c r="G234" s="78" t="str">
        <f>LosAngeles!$D277</f>
        <v>30-MAY-10:50</v>
      </c>
      <c r="H234" s="78" t="str">
        <f>LasVegas!$D277</f>
        <v>31-MAY-15:00</v>
      </c>
      <c r="I234" s="78" t="str">
        <f>SanFrancisco!$D277</f>
        <v>25-MAY-11:00</v>
      </c>
      <c r="J234" s="78" t="str">
        <f>Baltimore!$D277</f>
        <v>16-MAY-10:39</v>
      </c>
      <c r="K234" s="78" t="str">
        <f>Albuquerque!$D277</f>
        <v>30-MAY-13:00</v>
      </c>
      <c r="L234" s="78" t="str">
        <f>Seattle!$D277</f>
        <v>05-MAY-13:00</v>
      </c>
      <c r="M234" s="78" t="str">
        <f>Chicago!$D277</f>
        <v>30-MAY-13:00</v>
      </c>
      <c r="N234" s="78" t="str">
        <f>Boulder!$D277</f>
        <v>23-MAY-11:00</v>
      </c>
      <c r="O234" s="78" t="str">
        <f>Minneapolis!$D277</f>
        <v>31-MAY-11:00</v>
      </c>
      <c r="P234" s="78" t="str">
        <f>Helena!$D277</f>
        <v>17-MAY-10:39</v>
      </c>
      <c r="Q234" s="78" t="str">
        <f>Duluth!$D277</f>
        <v>31-MAY-11:00</v>
      </c>
      <c r="R234" s="78" t="str">
        <f>Fairbanks!$D277</f>
        <v>30-MAY-11:00</v>
      </c>
    </row>
    <row r="235" spans="1:18" s="64" customFormat="1">
      <c r="A235" s="67"/>
      <c r="B235" s="79" t="s">
        <v>359</v>
      </c>
      <c r="C235" s="78" t="str">
        <f>Miami!$D278</f>
        <v>26-JUN-10:50</v>
      </c>
      <c r="D235" s="78" t="str">
        <f>Houston!$D278</f>
        <v>13-JUN-13:00</v>
      </c>
      <c r="E235" s="78" t="str">
        <f>Phoenix!$D278</f>
        <v>28-JUN-15:00</v>
      </c>
      <c r="F235" s="78" t="str">
        <f>Atlanta!$D278</f>
        <v>19-JUN-10:50</v>
      </c>
      <c r="G235" s="78" t="str">
        <f>LosAngeles!$D278</f>
        <v>23-JUN-10:50</v>
      </c>
      <c r="H235" s="78" t="str">
        <f>LasVegas!$D278</f>
        <v>27-JUN-15:00</v>
      </c>
      <c r="I235" s="78" t="str">
        <f>SanFrancisco!$D278</f>
        <v>16-JUN-10:50</v>
      </c>
      <c r="J235" s="78" t="str">
        <f>Baltimore!$D278</f>
        <v>30-JUN-13:00</v>
      </c>
      <c r="K235" s="78" t="str">
        <f>Albuquerque!$D278</f>
        <v>29-JUN-13:00</v>
      </c>
      <c r="L235" s="78" t="str">
        <f>Seattle!$D278</f>
        <v>28-JUN-11:00</v>
      </c>
      <c r="M235" s="78" t="str">
        <f>Chicago!$D278</f>
        <v>08-JUN-12:00</v>
      </c>
      <c r="N235" s="78" t="str">
        <f>Boulder!$D278</f>
        <v>28-JUN-11:00</v>
      </c>
      <c r="O235" s="78" t="str">
        <f>Minneapolis!$D278</f>
        <v>29-JUN-11:00</v>
      </c>
      <c r="P235" s="78" t="str">
        <f>Helena!$D278</f>
        <v>30-JUN-12:00</v>
      </c>
      <c r="Q235" s="78" t="str">
        <f>Duluth!$D278</f>
        <v>14-JUN-13:00</v>
      </c>
      <c r="R235" s="78" t="str">
        <f>Fairbanks!$D278</f>
        <v>21-JUN-13:00</v>
      </c>
    </row>
    <row r="236" spans="1:18" s="64" customFormat="1">
      <c r="A236" s="67"/>
      <c r="B236" s="79" t="s">
        <v>358</v>
      </c>
      <c r="C236" s="78" t="str">
        <f>Miami!$D279</f>
        <v>13-JUL-11:00</v>
      </c>
      <c r="D236" s="78" t="str">
        <f>Houston!$D279</f>
        <v>18-JUL-11:00</v>
      </c>
      <c r="E236" s="78" t="str">
        <f>Phoenix!$D279</f>
        <v>11-JUL-15:00</v>
      </c>
      <c r="F236" s="78" t="str">
        <f>Atlanta!$D279</f>
        <v>03-JUL-11:00</v>
      </c>
      <c r="G236" s="78" t="str">
        <f>LosAngeles!$D279</f>
        <v>24-JUL-10:39</v>
      </c>
      <c r="H236" s="78" t="str">
        <f>LasVegas!$D279</f>
        <v>24-JUL-15:00</v>
      </c>
      <c r="I236" s="78" t="str">
        <f>SanFrancisco!$D279</f>
        <v>03-JUL-11:00</v>
      </c>
      <c r="J236" s="78" t="str">
        <f>Baltimore!$D279</f>
        <v>25-JUL-11:00</v>
      </c>
      <c r="K236" s="78" t="str">
        <f>Albuquerque!$D279</f>
        <v>31-JUL-14:00</v>
      </c>
      <c r="L236" s="78" t="str">
        <f>Seattle!$D279</f>
        <v>24-JUL-14:00</v>
      </c>
      <c r="M236" s="78" t="str">
        <f>Chicago!$D279</f>
        <v>14-JUL-10:50</v>
      </c>
      <c r="N236" s="78" t="str">
        <f>Boulder!$D279</f>
        <v>18-JUL-13:00</v>
      </c>
      <c r="O236" s="78" t="str">
        <f>Minneapolis!$D279</f>
        <v>13-JUL-15:00</v>
      </c>
      <c r="P236" s="78" t="str">
        <f>Helena!$D279</f>
        <v>21-JUL-15:00</v>
      </c>
      <c r="Q236" s="78" t="str">
        <f>Duluth!$D279</f>
        <v>07-JUL-10:39</v>
      </c>
      <c r="R236" s="78" t="str">
        <f>Fairbanks!$D279</f>
        <v>11-JUL-11:00</v>
      </c>
    </row>
    <row r="237" spans="1:18" s="64" customFormat="1">
      <c r="A237" s="67"/>
      <c r="B237" s="79" t="s">
        <v>357</v>
      </c>
      <c r="C237" s="78" t="str">
        <f>Miami!$D280</f>
        <v>21-AUG-13:00</v>
      </c>
      <c r="D237" s="78" t="str">
        <f>Houston!$D280</f>
        <v>31-AUG-10:00</v>
      </c>
      <c r="E237" s="78" t="str">
        <f>Phoenix!$D280</f>
        <v>01-AUG-15:00</v>
      </c>
      <c r="F237" s="78" t="str">
        <f>Atlanta!$D280</f>
        <v>17-AUG-11:00</v>
      </c>
      <c r="G237" s="78" t="str">
        <f>LosAngeles!$D280</f>
        <v>08-AUG-10:39</v>
      </c>
      <c r="H237" s="78" t="str">
        <f>LasVegas!$D280</f>
        <v>03-AUG-11:00</v>
      </c>
      <c r="I237" s="78" t="str">
        <f>SanFrancisco!$D280</f>
        <v>15-AUG-11:00</v>
      </c>
      <c r="J237" s="78" t="str">
        <f>Baltimore!$D280</f>
        <v>09-AUG-14:00</v>
      </c>
      <c r="K237" s="78" t="str">
        <f>Albuquerque!$D280</f>
        <v>01-AUG-13:00</v>
      </c>
      <c r="L237" s="78" t="str">
        <f>Seattle!$D280</f>
        <v>07-AUG-14:00</v>
      </c>
      <c r="M237" s="78" t="str">
        <f>Chicago!$D280</f>
        <v>04-AUG-15:00</v>
      </c>
      <c r="N237" s="78" t="str">
        <f>Boulder!$D280</f>
        <v>30-AUG-13:00</v>
      </c>
      <c r="O237" s="78" t="str">
        <f>Minneapolis!$D280</f>
        <v>25-AUG-15:00</v>
      </c>
      <c r="P237" s="78" t="str">
        <f>Helena!$D280</f>
        <v>09-AUG-15:00</v>
      </c>
      <c r="Q237" s="78" t="str">
        <f>Duluth!$D280</f>
        <v>11-AUG-11:00</v>
      </c>
      <c r="R237" s="78" t="str">
        <f>Fairbanks!$D280</f>
        <v>15-AUG-13:00</v>
      </c>
    </row>
    <row r="238" spans="1:18" s="64" customFormat="1">
      <c r="A238" s="67"/>
      <c r="B238" s="79" t="s">
        <v>356</v>
      </c>
      <c r="C238" s="78" t="str">
        <f>Miami!$D281</f>
        <v>18-SEP-11:00</v>
      </c>
      <c r="D238" s="78" t="str">
        <f>Houston!$D281</f>
        <v>15-SEP-13:00</v>
      </c>
      <c r="E238" s="78" t="str">
        <f>Phoenix!$D281</f>
        <v>08-SEP-13:00</v>
      </c>
      <c r="F238" s="78" t="str">
        <f>Atlanta!$D281</f>
        <v>11-SEP-13:00</v>
      </c>
      <c r="G238" s="78" t="str">
        <f>LosAngeles!$D281</f>
        <v>25-SEP-11:00</v>
      </c>
      <c r="H238" s="78" t="str">
        <f>LasVegas!$D281</f>
        <v>21-SEP-13:00</v>
      </c>
      <c r="I238" s="78" t="str">
        <f>SanFrancisco!$D281</f>
        <v>28-SEP-15:09</v>
      </c>
      <c r="J238" s="78" t="str">
        <f>Baltimore!$D281</f>
        <v>05-SEP-10:39</v>
      </c>
      <c r="K238" s="78" t="str">
        <f>Albuquerque!$D281</f>
        <v>05-SEP-11:39</v>
      </c>
      <c r="L238" s="78" t="str">
        <f>Seattle!$D281</f>
        <v>13-SEP-11:00</v>
      </c>
      <c r="M238" s="78" t="str">
        <f>Chicago!$D281</f>
        <v>06-SEP-10:50</v>
      </c>
      <c r="N238" s="78" t="str">
        <f>Boulder!$D281</f>
        <v>05-SEP-13:00</v>
      </c>
      <c r="O238" s="78" t="str">
        <f>Minneapolis!$D281</f>
        <v>22-SEP-13:09</v>
      </c>
      <c r="P238" s="78" t="str">
        <f>Helena!$D281</f>
        <v>12-SEP-13:00</v>
      </c>
      <c r="Q238" s="78" t="str">
        <f>Duluth!$D281</f>
        <v>08-SEP-11:30</v>
      </c>
      <c r="R238" s="78" t="str">
        <f>Fairbanks!$D281</f>
        <v>07-SEP-15:00</v>
      </c>
    </row>
    <row r="239" spans="1:18" s="64" customFormat="1">
      <c r="A239" s="67"/>
      <c r="B239" s="79" t="s">
        <v>355</v>
      </c>
      <c r="C239" s="78" t="str">
        <f>Miami!$D282</f>
        <v>06-OCT-10:39</v>
      </c>
      <c r="D239" s="78" t="str">
        <f>Houston!$D282</f>
        <v>30-OCT-12:00</v>
      </c>
      <c r="E239" s="78" t="str">
        <f>Phoenix!$D282</f>
        <v>03-OCT-09:30</v>
      </c>
      <c r="F239" s="78" t="str">
        <f>Atlanta!$D282</f>
        <v>02-OCT-11:00</v>
      </c>
      <c r="G239" s="78" t="str">
        <f>LosAngeles!$D282</f>
        <v>05-OCT-10:50</v>
      </c>
      <c r="H239" s="78" t="str">
        <f>LasVegas!$D282</f>
        <v>06-OCT-13:09</v>
      </c>
      <c r="I239" s="78" t="str">
        <f>SanFrancisco!$D282</f>
        <v>17-OCT-11:50</v>
      </c>
      <c r="J239" s="78" t="str">
        <f>Baltimore!$D282</f>
        <v>03-OCT-10:39</v>
      </c>
      <c r="K239" s="78" t="str">
        <f>Albuquerque!$D282</f>
        <v>03-OCT-11:00</v>
      </c>
      <c r="L239" s="78" t="str">
        <f>Seattle!$D282</f>
        <v>17-OCT-12:00</v>
      </c>
      <c r="M239" s="78" t="str">
        <f>Chicago!$D282</f>
        <v>31-OCT-11:50</v>
      </c>
      <c r="N239" s="78" t="str">
        <f>Boulder!$D282</f>
        <v>05-OCT-13:00</v>
      </c>
      <c r="O239" s="78" t="str">
        <f>Minneapolis!$D282</f>
        <v>06-OCT-13:50</v>
      </c>
      <c r="P239" s="78" t="str">
        <f>Helena!$D282</f>
        <v>06-OCT-13:30</v>
      </c>
      <c r="Q239" s="78" t="str">
        <f>Duluth!$D282</f>
        <v>27-OCT-11:00</v>
      </c>
      <c r="R239" s="78" t="str">
        <f>Fairbanks!$D282</f>
        <v>12-OCT-10:50</v>
      </c>
    </row>
    <row r="240" spans="1:18" s="64" customFormat="1">
      <c r="A240" s="67"/>
      <c r="B240" s="79" t="s">
        <v>354</v>
      </c>
      <c r="C240" s="78" t="str">
        <f>Miami!$D283</f>
        <v>01-NOV-11:50</v>
      </c>
      <c r="D240" s="78" t="str">
        <f>Houston!$D283</f>
        <v>27-NOV-12:00</v>
      </c>
      <c r="E240" s="78" t="str">
        <f>Phoenix!$D283</f>
        <v>13-NOV-14:00</v>
      </c>
      <c r="F240" s="78" t="str">
        <f>Atlanta!$D283</f>
        <v>22-NOV-11:50</v>
      </c>
      <c r="G240" s="78" t="str">
        <f>LosAngeles!$D283</f>
        <v>07-NOV-12:00</v>
      </c>
      <c r="H240" s="78" t="str">
        <f>LasVegas!$D283</f>
        <v>10-NOV-12:39</v>
      </c>
      <c r="I240" s="78" t="str">
        <f>SanFrancisco!$D283</f>
        <v>06-NOV-12:00</v>
      </c>
      <c r="J240" s="78" t="str">
        <f>Baltimore!$D283</f>
        <v>03-NOV-11:50</v>
      </c>
      <c r="K240" s="78" t="str">
        <f>Albuquerque!$D283</f>
        <v>08-NOV-14:50</v>
      </c>
      <c r="L240" s="78" t="str">
        <f>Seattle!$D283</f>
        <v>03-NOV-12:00</v>
      </c>
      <c r="M240" s="78" t="str">
        <f>Chicago!$D283</f>
        <v>02-NOV-11:50</v>
      </c>
      <c r="N240" s="78" t="str">
        <f>Boulder!$D283</f>
        <v>10-NOV-13:39</v>
      </c>
      <c r="O240" s="78" t="str">
        <f>Minneapolis!$D283</f>
        <v>02-NOV-14:00</v>
      </c>
      <c r="P240" s="78" t="str">
        <f>Helena!$D283</f>
        <v>21-NOV-11:50</v>
      </c>
      <c r="Q240" s="78" t="str">
        <f>Duluth!$D283</f>
        <v>09-NOV-11:00</v>
      </c>
      <c r="R240" s="78" t="str">
        <f>Fairbanks!$D283</f>
        <v>14-NOV-11:50</v>
      </c>
    </row>
    <row r="241" spans="1:18" s="64" customFormat="1">
      <c r="A241" s="67"/>
      <c r="B241" s="79" t="s">
        <v>353</v>
      </c>
      <c r="C241" s="78" t="str">
        <f>Miami!$D284</f>
        <v>15-DEC-11:50</v>
      </c>
      <c r="D241" s="78" t="str">
        <f>Houston!$D284</f>
        <v>20-DEC-11:50</v>
      </c>
      <c r="E241" s="78" t="str">
        <f>Phoenix!$D284</f>
        <v>13-DEC-12:00</v>
      </c>
      <c r="F241" s="78" t="str">
        <f>Atlanta!$D284</f>
        <v>26-DEC-11:50</v>
      </c>
      <c r="G241" s="78" t="str">
        <f>LosAngeles!$D284</f>
        <v>19-DEC-12:00</v>
      </c>
      <c r="H241" s="78" t="str">
        <f>LasVegas!$D284</f>
        <v>05-DEC-12:00</v>
      </c>
      <c r="I241" s="78" t="str">
        <f>SanFrancisco!$D284</f>
        <v>07-DEC-14:00</v>
      </c>
      <c r="J241" s="78" t="str">
        <f>Baltimore!$D284</f>
        <v>08-DEC-10:00</v>
      </c>
      <c r="K241" s="78" t="str">
        <f>Albuquerque!$D284</f>
        <v>08-DEC-14:00</v>
      </c>
      <c r="L241" s="78" t="str">
        <f>Seattle!$D284</f>
        <v>13-DEC-11:50</v>
      </c>
      <c r="M241" s="78" t="str">
        <f>Chicago!$D284</f>
        <v>13-DEC-11:50</v>
      </c>
      <c r="N241" s="78" t="str">
        <f>Boulder!$D284</f>
        <v>21-DEC-14:00</v>
      </c>
      <c r="O241" s="78" t="str">
        <f>Minneapolis!$D284</f>
        <v>26-DEC-11:50</v>
      </c>
      <c r="P241" s="78" t="str">
        <f>Helena!$D284</f>
        <v>11-DEC-11:09</v>
      </c>
      <c r="Q241" s="78" t="str">
        <f>Duluth!$D284</f>
        <v>27-DEC-11:50</v>
      </c>
      <c r="R241" s="78" t="str">
        <f>Fairbanks!$D284</f>
        <v>29-DEC-11:09</v>
      </c>
    </row>
    <row r="242" spans="1:18" s="64" customFormat="1">
      <c r="A242" s="81" t="s">
        <v>352</v>
      </c>
      <c r="B242" s="82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  <row r="243" spans="1:18" s="64" customFormat="1">
      <c r="A243" s="81"/>
      <c r="B243" s="83" t="s">
        <v>73</v>
      </c>
      <c r="C243" s="49">
        <f>Miami!$G$14</f>
        <v>0</v>
      </c>
      <c r="D243" s="49">
        <f>Houston!$G$14</f>
        <v>0</v>
      </c>
      <c r="E243" s="49">
        <f>Phoenix!$G$14</f>
        <v>0</v>
      </c>
      <c r="F243" s="49">
        <f>Atlanta!$G$14</f>
        <v>0</v>
      </c>
      <c r="G243" s="49">
        <f>LosAngeles!$G$14</f>
        <v>0</v>
      </c>
      <c r="H243" s="49">
        <f>LasVegas!$G$14</f>
        <v>0</v>
      </c>
      <c r="I243" s="49">
        <f>SanFrancisco!$G$14</f>
        <v>0</v>
      </c>
      <c r="J243" s="49">
        <f>Baltimore!$G$14</f>
        <v>0</v>
      </c>
      <c r="K243" s="49">
        <f>Albuquerque!$G$14</f>
        <v>0</v>
      </c>
      <c r="L243" s="49">
        <f>Seattle!$G$14</f>
        <v>0</v>
      </c>
      <c r="M243" s="49">
        <f>Chicago!$G$14</f>
        <v>0</v>
      </c>
      <c r="N243" s="49">
        <f>Boulder!$G$14</f>
        <v>0</v>
      </c>
      <c r="O243" s="49">
        <f>Minneapolis!$G$14</f>
        <v>0</v>
      </c>
      <c r="P243" s="49">
        <f>Helena!$G$14</f>
        <v>0</v>
      </c>
      <c r="Q243" s="49">
        <f>Duluth!$G$14</f>
        <v>0</v>
      </c>
      <c r="R243" s="49">
        <f>Fairbanks!$G$14</f>
        <v>0</v>
      </c>
    </row>
    <row r="244" spans="1:18" s="64" customFormat="1">
      <c r="A244" s="81"/>
      <c r="B244" s="83" t="s">
        <v>87</v>
      </c>
      <c r="C244" s="49">
        <f>Miami!$G$21</f>
        <v>0</v>
      </c>
      <c r="D244" s="49">
        <f>Houston!$G$21</f>
        <v>0</v>
      </c>
      <c r="E244" s="49">
        <f>Phoenix!$G$21</f>
        <v>0</v>
      </c>
      <c r="F244" s="49">
        <f>Atlanta!$G$21</f>
        <v>0</v>
      </c>
      <c r="G244" s="49">
        <f>LosAngeles!$G$21</f>
        <v>0</v>
      </c>
      <c r="H244" s="49">
        <f>LasVegas!$G$21</f>
        <v>0</v>
      </c>
      <c r="I244" s="49">
        <f>SanFrancisco!$G$21</f>
        <v>0</v>
      </c>
      <c r="J244" s="49">
        <f>Baltimore!$G$21</f>
        <v>0</v>
      </c>
      <c r="K244" s="49">
        <f>Albuquerque!$G$21</f>
        <v>0</v>
      </c>
      <c r="L244" s="49">
        <f>Seattle!$G$21</f>
        <v>0</v>
      </c>
      <c r="M244" s="49">
        <f>Chicago!$G$21</f>
        <v>0</v>
      </c>
      <c r="N244" s="49">
        <f>Boulder!$G$21</f>
        <v>0</v>
      </c>
      <c r="O244" s="49">
        <f>Minneapolis!$G$21</f>
        <v>0</v>
      </c>
      <c r="P244" s="49">
        <f>Helena!$G$21</f>
        <v>0</v>
      </c>
      <c r="Q244" s="49">
        <f>Duluth!$G$21</f>
        <v>0</v>
      </c>
      <c r="R244" s="49">
        <f>Fairbanks!$G$21</f>
        <v>0</v>
      </c>
    </row>
    <row r="245" spans="1:18" s="64" customFormat="1">
      <c r="A245" s="81"/>
      <c r="B245" s="83" t="s">
        <v>89</v>
      </c>
      <c r="C245" s="49">
        <f>Miami!$G$24</f>
        <v>921.12</v>
      </c>
      <c r="D245" s="49">
        <f>Houston!$G$24</f>
        <v>921.12</v>
      </c>
      <c r="E245" s="49">
        <f>Phoenix!$G$24</f>
        <v>921.12</v>
      </c>
      <c r="F245" s="49">
        <f>Atlanta!$G$24</f>
        <v>921.12</v>
      </c>
      <c r="G245" s="49">
        <f>LosAngeles!$G$24</f>
        <v>921.12</v>
      </c>
      <c r="H245" s="49">
        <f>LasVegas!$G$24</f>
        <v>921.12</v>
      </c>
      <c r="I245" s="49">
        <f>SanFrancisco!$G$24</f>
        <v>921.12</v>
      </c>
      <c r="J245" s="49">
        <f>Baltimore!$G$24</f>
        <v>921.12</v>
      </c>
      <c r="K245" s="49">
        <f>Albuquerque!$G$24</f>
        <v>921.12</v>
      </c>
      <c r="L245" s="49">
        <f>Seattle!$G$24</f>
        <v>921.12</v>
      </c>
      <c r="M245" s="49">
        <f>Chicago!$G$24</f>
        <v>921.12</v>
      </c>
      <c r="N245" s="49">
        <f>Boulder!$G$24</f>
        <v>921.12</v>
      </c>
      <c r="O245" s="49">
        <f>Minneapolis!$G$24</f>
        <v>921.12</v>
      </c>
      <c r="P245" s="49">
        <f>Helena!$G$24</f>
        <v>921.12</v>
      </c>
      <c r="Q245" s="49">
        <f>Duluth!$G$24</f>
        <v>921.12</v>
      </c>
      <c r="R245" s="49">
        <f>Fairbanks!$G$24</f>
        <v>921.12</v>
      </c>
    </row>
    <row r="246" spans="1:18" s="64" customFormat="1">
      <c r="A246" s="81"/>
      <c r="B246" s="82" t="s">
        <v>351</v>
      </c>
      <c r="C246" s="49">
        <f>Miami!$G$28</f>
        <v>921.12</v>
      </c>
      <c r="D246" s="49">
        <f>Houston!$G$28</f>
        <v>921.12</v>
      </c>
      <c r="E246" s="49">
        <f>Phoenix!$G$28</f>
        <v>921.12</v>
      </c>
      <c r="F246" s="49">
        <f>Atlanta!$G$28</f>
        <v>921.12</v>
      </c>
      <c r="G246" s="49">
        <f>LosAngeles!$G$28</f>
        <v>921.12</v>
      </c>
      <c r="H246" s="49">
        <f>LasVegas!$G$28</f>
        <v>921.12</v>
      </c>
      <c r="I246" s="49">
        <f>SanFrancisco!$G$28</f>
        <v>921.12</v>
      </c>
      <c r="J246" s="49">
        <f>Baltimore!$G$28</f>
        <v>921.12</v>
      </c>
      <c r="K246" s="49">
        <f>Albuquerque!$G$28</f>
        <v>921.12</v>
      </c>
      <c r="L246" s="49">
        <f>Seattle!$G$28</f>
        <v>921.12</v>
      </c>
      <c r="M246" s="49">
        <f>Chicago!$G$28</f>
        <v>921.12</v>
      </c>
      <c r="N246" s="49">
        <f>Boulder!$G$28</f>
        <v>921.12</v>
      </c>
      <c r="O246" s="49">
        <f>Minneapolis!$G$28</f>
        <v>921.12</v>
      </c>
      <c r="P246" s="49">
        <f>Helena!$G$28</f>
        <v>921.12</v>
      </c>
      <c r="Q246" s="49">
        <f>Duluth!$G$28</f>
        <v>921.12</v>
      </c>
      <c r="R246" s="49">
        <f>Fairbanks!$G$28</f>
        <v>921.12</v>
      </c>
    </row>
    <row r="247" spans="1:18" s="64" customFormat="1">
      <c r="A247" s="81" t="s">
        <v>350</v>
      </c>
      <c r="B247" s="83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</row>
    <row r="248" spans="1:18" s="64" customFormat="1">
      <c r="A248" s="67"/>
      <c r="B248" s="79" t="s">
        <v>349</v>
      </c>
      <c r="C248" s="72">
        <f>Miami!$H$268</f>
        <v>355437.06939999998</v>
      </c>
      <c r="D248" s="72">
        <f>Houston!$H$268</f>
        <v>420316.5563</v>
      </c>
      <c r="E248" s="72">
        <f>Phoenix!$H$268</f>
        <v>371774.97810000001</v>
      </c>
      <c r="F248" s="72">
        <f>Atlanta!$H$268</f>
        <v>354996.1128</v>
      </c>
      <c r="G248" s="72">
        <f>LosAngeles!$H$268</f>
        <v>130309.2239</v>
      </c>
      <c r="H248" s="72">
        <f>LasVegas!$H$268</f>
        <v>378924.63750000001</v>
      </c>
      <c r="I248" s="72">
        <f>SanFrancisco!$H$268</f>
        <v>147979.72990000001</v>
      </c>
      <c r="J248" s="72">
        <f>Baltimore!$H$268</f>
        <v>320357.06199999998</v>
      </c>
      <c r="K248" s="72">
        <f>Albuquerque!$H$268</f>
        <v>431222.20610000001</v>
      </c>
      <c r="L248" s="72">
        <f>Seattle!$H$268</f>
        <v>98703.089600000007</v>
      </c>
      <c r="M248" s="72">
        <f>Chicago!$H$268</f>
        <v>568494.32070000004</v>
      </c>
      <c r="N248" s="72">
        <f>Boulder!$H$268</f>
        <v>423250.42589999997</v>
      </c>
      <c r="O248" s="72">
        <f>Minneapolis!$H$268</f>
        <v>401193.71679999999</v>
      </c>
      <c r="P248" s="72">
        <f>Helena!$H$268</f>
        <v>391760.68810000003</v>
      </c>
      <c r="Q248" s="72">
        <f>Duluth!$H$268</f>
        <v>391789.61869999999</v>
      </c>
      <c r="R248" s="72">
        <f>Fairbanks!$H$268</f>
        <v>387137.72840000002</v>
      </c>
    </row>
    <row r="249" spans="1:18" s="64" customFormat="1">
      <c r="A249" s="67"/>
      <c r="B249" s="68" t="s">
        <v>348</v>
      </c>
      <c r="C249" s="72">
        <f>Miami!$B$268</f>
        <v>828398.29379999998</v>
      </c>
      <c r="D249" s="72">
        <f>Houston!$B$268</f>
        <v>1062920</v>
      </c>
      <c r="E249" s="72">
        <f>Phoenix!$B$268</f>
        <v>885682.70250000001</v>
      </c>
      <c r="F249" s="72">
        <f>Atlanta!$B$268</f>
        <v>822954.40500000003</v>
      </c>
      <c r="G249" s="72">
        <f>LosAngeles!$B$268</f>
        <v>351597.17440000002</v>
      </c>
      <c r="H249" s="72">
        <f>LasVegas!$B$268</f>
        <v>909251.40930000006</v>
      </c>
      <c r="I249" s="72">
        <f>SanFrancisco!$B$268</f>
        <v>404001.39740000002</v>
      </c>
      <c r="J249" s="72">
        <f>Baltimore!$B$268</f>
        <v>746087.21510000003</v>
      </c>
      <c r="K249" s="72">
        <f>Albuquerque!$B$268</f>
        <v>1022820</v>
      </c>
      <c r="L249" s="72">
        <f>Seattle!$B$268</f>
        <v>253232.56099999999</v>
      </c>
      <c r="M249" s="72">
        <f>Chicago!$B$268</f>
        <v>1344670</v>
      </c>
      <c r="N249" s="72">
        <f>Boulder!$B$268</f>
        <v>1010830</v>
      </c>
      <c r="O249" s="72">
        <f>Minneapolis!$B$268</f>
        <v>970621.5503</v>
      </c>
      <c r="P249" s="72">
        <f>Helena!$B$268</f>
        <v>948049.03989999997</v>
      </c>
      <c r="Q249" s="72">
        <f>Duluth!$B$268</f>
        <v>957860.47470000002</v>
      </c>
      <c r="R249" s="72">
        <f>Fairbanks!$B$268</f>
        <v>1028140</v>
      </c>
    </row>
    <row r="250" spans="1:18" s="64" customFormat="1">
      <c r="A250" s="67"/>
      <c r="B250" s="79" t="s">
        <v>347</v>
      </c>
      <c r="C250" s="72">
        <f>Miami!$C$268</f>
        <v>1437.8461</v>
      </c>
      <c r="D250" s="72">
        <f>Houston!$C$268</f>
        <v>1371.6759999999999</v>
      </c>
      <c r="E250" s="72">
        <f>Phoenix!$C$268</f>
        <v>1449.0934999999999</v>
      </c>
      <c r="F250" s="72">
        <f>Atlanta!$C$268</f>
        <v>1506.8010999999999</v>
      </c>
      <c r="G250" s="72">
        <f>LosAngeles!$C$268</f>
        <v>303.42219999999998</v>
      </c>
      <c r="H250" s="72">
        <f>LasVegas!$C$268</f>
        <v>1443.3210999999999</v>
      </c>
      <c r="I250" s="72">
        <f>SanFrancisco!$C$268</f>
        <v>351.85480000000001</v>
      </c>
      <c r="J250" s="72">
        <f>Baltimore!$C$268</f>
        <v>1356.7608</v>
      </c>
      <c r="K250" s="72">
        <f>Albuquerque!$C$268</f>
        <v>1715.6938</v>
      </c>
      <c r="L250" s="72">
        <f>Seattle!$C$268</f>
        <v>333.12130000000002</v>
      </c>
      <c r="M250" s="72">
        <f>Chicago!$C$268</f>
        <v>2298.9014999999999</v>
      </c>
      <c r="N250" s="72">
        <f>Boulder!$C$268</f>
        <v>1665.8418999999999</v>
      </c>
      <c r="O250" s="72">
        <f>Minneapolis!$C$268</f>
        <v>1563.7689</v>
      </c>
      <c r="P250" s="72">
        <f>Helena!$C$268</f>
        <v>1518.9086</v>
      </c>
      <c r="Q250" s="72">
        <f>Duluth!$C$268</f>
        <v>1500.0081</v>
      </c>
      <c r="R250" s="72">
        <f>Fairbanks!$C$268</f>
        <v>1136.6932999999999</v>
      </c>
    </row>
    <row r="251" spans="1:18" s="64" customFormat="1">
      <c r="A251" s="67"/>
      <c r="B251" s="79" t="s">
        <v>346</v>
      </c>
      <c r="C251" s="72">
        <f>Miami!$D$268</f>
        <v>5401.7222000000002</v>
      </c>
      <c r="D251" s="72">
        <f>Houston!$D$268</f>
        <v>5701.2353000000003</v>
      </c>
      <c r="E251" s="72">
        <f>Phoenix!$D$268</f>
        <v>4670.5940000000001</v>
      </c>
      <c r="F251" s="72">
        <f>Atlanta!$D$268</f>
        <v>3728.1694000000002</v>
      </c>
      <c r="G251" s="72">
        <f>LosAngeles!$D$268</f>
        <v>2825.6185999999998</v>
      </c>
      <c r="H251" s="72">
        <f>LasVegas!$D$268</f>
        <v>5811.9394000000002</v>
      </c>
      <c r="I251" s="72">
        <f>SanFrancisco!$D$268</f>
        <v>2672.6554999999998</v>
      </c>
      <c r="J251" s="72">
        <f>Baltimore!$D$268</f>
        <v>3755.2467999999999</v>
      </c>
      <c r="K251" s="72">
        <f>Albuquerque!$D$268</f>
        <v>4265.4895999999999</v>
      </c>
      <c r="L251" s="72">
        <f>Seattle!$D$268</f>
        <v>660.34090000000003</v>
      </c>
      <c r="M251" s="72">
        <f>Chicago!$D$268</f>
        <v>6469.9107000000004</v>
      </c>
      <c r="N251" s="72">
        <f>Boulder!$D$268</f>
        <v>4054.5140000000001</v>
      </c>
      <c r="O251" s="72">
        <f>Minneapolis!$D$268</f>
        <v>2227.5556999999999</v>
      </c>
      <c r="P251" s="72">
        <f>Helena!$D$268</f>
        <v>2385.2703999999999</v>
      </c>
      <c r="Q251" s="72">
        <f>Duluth!$D$268</f>
        <v>2057.5985999999998</v>
      </c>
      <c r="R251" s="72">
        <f>Fairbanks!$D$268</f>
        <v>4258.1327000000001</v>
      </c>
    </row>
    <row r="252" spans="1:18" s="64" customFormat="1">
      <c r="A252" s="67"/>
      <c r="B252" s="79" t="s">
        <v>345</v>
      </c>
      <c r="C252" s="72">
        <f>Miami!$E$268</f>
        <v>0</v>
      </c>
      <c r="D252" s="72">
        <f>Houston!$E$268</f>
        <v>0</v>
      </c>
      <c r="E252" s="72">
        <f>Phoenix!$E$268</f>
        <v>0</v>
      </c>
      <c r="F252" s="72">
        <f>Atlanta!$E$268</f>
        <v>0</v>
      </c>
      <c r="G252" s="72">
        <f>LosAngeles!$E$268</f>
        <v>0</v>
      </c>
      <c r="H252" s="72">
        <f>LasVegas!$E$268</f>
        <v>0</v>
      </c>
      <c r="I252" s="72">
        <f>SanFrancisco!$E$268</f>
        <v>0</v>
      </c>
      <c r="J252" s="72">
        <f>Baltimore!$E$268</f>
        <v>0</v>
      </c>
      <c r="K252" s="72">
        <f>Albuquerque!$E$268</f>
        <v>0</v>
      </c>
      <c r="L252" s="72">
        <f>Seattle!$E$268</f>
        <v>0</v>
      </c>
      <c r="M252" s="72">
        <f>Chicago!$E$268</f>
        <v>0</v>
      </c>
      <c r="N252" s="72">
        <f>Boulder!$E$268</f>
        <v>0</v>
      </c>
      <c r="O252" s="72">
        <f>Minneapolis!$E$268</f>
        <v>0</v>
      </c>
      <c r="P252" s="72">
        <f>Helena!$E$268</f>
        <v>0</v>
      </c>
      <c r="Q252" s="72">
        <f>Duluth!$E$268</f>
        <v>0</v>
      </c>
      <c r="R252" s="72">
        <f>Fairbanks!$E$268</f>
        <v>0</v>
      </c>
    </row>
    <row r="253" spans="1:18" s="64" customFormat="1">
      <c r="A253" s="67"/>
      <c r="B253" s="79" t="s">
        <v>344</v>
      </c>
      <c r="C253" s="84">
        <f>Miami!$F$268</f>
        <v>2.47E-2</v>
      </c>
      <c r="D253" s="84">
        <f>Houston!$F$268</f>
        <v>1.61E-2</v>
      </c>
      <c r="E253" s="84">
        <f>Phoenix!$F$268</f>
        <v>1.2800000000000001E-2</v>
      </c>
      <c r="F253" s="84">
        <f>Atlanta!$F$268</f>
        <v>1.38E-2</v>
      </c>
      <c r="G253" s="84">
        <f>LosAngeles!$F$268</f>
        <v>1.4E-3</v>
      </c>
      <c r="H253" s="84">
        <f>LasVegas!$F$268</f>
        <v>1.0999999999999999E-2</v>
      </c>
      <c r="I253" s="84">
        <f>SanFrancisco!$F$268</f>
        <v>1.4E-3</v>
      </c>
      <c r="J253" s="84">
        <f>Baltimore!$F$268</f>
        <v>1.54E-2</v>
      </c>
      <c r="K253" s="84">
        <f>Albuquerque!$F$268</f>
        <v>1.6799999999999999E-2</v>
      </c>
      <c r="L253" s="84">
        <f>Seattle!$F$268</f>
        <v>2.8E-3</v>
      </c>
      <c r="M253" s="84">
        <f>Chicago!$F$268</f>
        <v>1.9800000000000002E-2</v>
      </c>
      <c r="N253" s="84">
        <f>Boulder!$F$268</f>
        <v>1.61E-2</v>
      </c>
      <c r="O253" s="84">
        <f>Minneapolis!$F$268</f>
        <v>1.67E-2</v>
      </c>
      <c r="P253" s="84">
        <f>Helena!$F$268</f>
        <v>1.6899999999999998E-2</v>
      </c>
      <c r="Q253" s="84">
        <f>Duluth!$F$268</f>
        <v>1.5599999999999999E-2</v>
      </c>
      <c r="R253" s="84">
        <f>Fairbanks!$F$268</f>
        <v>1.5299999999999999E-2</v>
      </c>
    </row>
    <row r="254" spans="1:18" s="64" customFormat="1">
      <c r="A254" s="67"/>
      <c r="B254" s="98" t="s">
        <v>884</v>
      </c>
      <c r="C254" s="72">
        <f>10^(-3)*Miami!$G$268</f>
        <v>668.51975120000009</v>
      </c>
      <c r="D254" s="72">
        <f>10^(-3)*Houston!$G$268</f>
        <v>1944.67</v>
      </c>
      <c r="E254" s="72">
        <f>10^(-3)*Phoenix!$G$268</f>
        <v>34499.1</v>
      </c>
      <c r="F254" s="72">
        <f>10^(-3)*Atlanta!$G$268</f>
        <v>6630.9400000000005</v>
      </c>
      <c r="G254" s="72">
        <f>10^(-3)*LosAngeles!$G$268</f>
        <v>17047.8</v>
      </c>
      <c r="H254" s="72">
        <f>10^(-3)*LasVegas!$G$268</f>
        <v>28984.100000000002</v>
      </c>
      <c r="I254" s="72">
        <f>10^(-3)*SanFrancisco!$G$268</f>
        <v>16122.7</v>
      </c>
      <c r="J254" s="72">
        <f>10^(-3)*Baltimore!$G$268</f>
        <v>233.5190149</v>
      </c>
      <c r="K254" s="72">
        <f>10^(-3)*Albuquerque!$G$268</f>
        <v>4434.95</v>
      </c>
      <c r="L254" s="72">
        <f>10^(-3)*Seattle!$G$268</f>
        <v>8721.5</v>
      </c>
      <c r="M254" s="72">
        <f>10^(-3)*Chicago!$G$268</f>
        <v>1489.25</v>
      </c>
      <c r="N254" s="72">
        <f>10^(-3)*Boulder!$G$268</f>
        <v>4215.3900000000003</v>
      </c>
      <c r="O254" s="72">
        <f>10^(-3)*Minneapolis!$G$268</f>
        <v>1463.51</v>
      </c>
      <c r="P254" s="72">
        <f>10^(-3)*Helena!$G$268</f>
        <v>56563.5</v>
      </c>
      <c r="Q254" s="72">
        <f>10^(-3)*Duluth!$G$268</f>
        <v>1351.64</v>
      </c>
      <c r="R254" s="72">
        <f>10^(-3)*Fairbanks!$G$268</f>
        <v>854.18490489999999</v>
      </c>
    </row>
    <row r="255" spans="1:18">
      <c r="B255" s="86"/>
      <c r="C255" s="87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</row>
    <row r="256" spans="1:18">
      <c r="B256" s="86"/>
      <c r="C256" s="87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</row>
    <row r="257" spans="2:18">
      <c r="B257" s="86"/>
      <c r="C257" s="87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</row>
    <row r="258" spans="2:18">
      <c r="B258" s="86"/>
      <c r="C258" s="87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</row>
    <row r="259" spans="2:18">
      <c r="B259" s="86"/>
      <c r="C259" s="87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</row>
    <row r="260" spans="2:18">
      <c r="B260" s="86"/>
      <c r="C260" s="87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</row>
    <row r="261" spans="2:18">
      <c r="B261" s="86"/>
      <c r="C261" s="87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</row>
    <row r="262" spans="2:18">
      <c r="B262" s="86"/>
      <c r="C262" s="87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</row>
    <row r="263" spans="2:18">
      <c r="B263" s="86"/>
      <c r="C263" s="87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</row>
    <row r="264" spans="2:18">
      <c r="B264" s="86"/>
      <c r="C264" s="87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</row>
    <row r="265" spans="2:18">
      <c r="B265" s="86"/>
      <c r="C265" s="89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</row>
    <row r="266" spans="2:18">
      <c r="B266" s="86"/>
      <c r="C266" s="87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</row>
    <row r="267" spans="2:18">
      <c r="B267" s="86"/>
      <c r="C267" s="87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</row>
    <row r="268" spans="2:18">
      <c r="B268" s="86"/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</row>
    <row r="269" spans="2:18">
      <c r="B269" s="86"/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</row>
    <row r="270" spans="2:18">
      <c r="B270" s="86"/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</row>
    <row r="271" spans="2:18">
      <c r="B271" s="86"/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</row>
    <row r="272" spans="2:18">
      <c r="B272" s="86"/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</row>
    <row r="273" spans="2:18">
      <c r="B273" s="86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</row>
    <row r="274" spans="2:18">
      <c r="B274" s="86"/>
      <c r="C274" s="91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</row>
    <row r="275" spans="2:18">
      <c r="B275" s="86"/>
      <c r="C275" s="87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</row>
    <row r="276" spans="2:18">
      <c r="B276" s="86"/>
      <c r="C276" s="87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</row>
    <row r="278" spans="2:18">
      <c r="B278" s="93"/>
    </row>
    <row r="279" spans="2:18">
      <c r="B279" s="86"/>
      <c r="C279" s="87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</row>
    <row r="280" spans="2:18">
      <c r="B280" s="86"/>
      <c r="C280" s="89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</row>
    <row r="281" spans="2:18">
      <c r="B281" s="86"/>
      <c r="C281" s="87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</row>
    <row r="282" spans="2:18">
      <c r="B282" s="86"/>
      <c r="C282" s="87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</row>
    <row r="283" spans="2:18">
      <c r="B283" s="86"/>
      <c r="C283" s="87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</row>
    <row r="284" spans="2:18">
      <c r="B284" s="86"/>
      <c r="C284" s="87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</row>
    <row r="285" spans="2:18">
      <c r="B285" s="86"/>
      <c r="C285" s="87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</row>
    <row r="286" spans="2:18">
      <c r="B286" s="86"/>
      <c r="C286" s="87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</row>
    <row r="287" spans="2:18">
      <c r="B287" s="86"/>
      <c r="C287" s="87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</row>
    <row r="288" spans="2:18">
      <c r="B288" s="86"/>
      <c r="C288" s="87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</row>
    <row r="289" spans="2:18">
      <c r="B289" s="86"/>
      <c r="C289" s="87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</row>
    <row r="290" spans="2:18">
      <c r="B290" s="86"/>
      <c r="C290" s="87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</row>
    <row r="291" spans="2:18">
      <c r="B291" s="86"/>
      <c r="C291" s="87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</row>
    <row r="292" spans="2:18">
      <c r="B292" s="86"/>
      <c r="C292" s="87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</row>
    <row r="293" spans="2:18">
      <c r="B293" s="86"/>
      <c r="C293" s="87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</row>
    <row r="294" spans="2:18">
      <c r="B294" s="86"/>
      <c r="C294" s="87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</row>
    <row r="295" spans="2:18">
      <c r="B295" s="86"/>
      <c r="C295" s="87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</row>
    <row r="296" spans="2:18">
      <c r="B296" s="86"/>
      <c r="C296" s="89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</row>
    <row r="297" spans="2:18">
      <c r="B297" s="86"/>
      <c r="C297" s="87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</row>
    <row r="298" spans="2:18">
      <c r="B298" s="86"/>
      <c r="C298" s="87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</row>
    <row r="299" spans="2:18">
      <c r="B299" s="86"/>
      <c r="C299" s="87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</row>
    <row r="300" spans="2:18">
      <c r="B300" s="86"/>
      <c r="C300" s="87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</row>
    <row r="301" spans="2:18">
      <c r="B301" s="86"/>
      <c r="C301" s="87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</row>
    <row r="302" spans="2:18">
      <c r="B302" s="86"/>
      <c r="C302" s="87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</row>
    <row r="303" spans="2:18">
      <c r="B303" s="86"/>
      <c r="C303" s="87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</row>
    <row r="304" spans="2:18">
      <c r="B304" s="86"/>
      <c r="C304" s="87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</row>
    <row r="305" spans="2:18">
      <c r="B305" s="86"/>
      <c r="C305" s="91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</row>
    <row r="306" spans="2:18">
      <c r="B306" s="86"/>
      <c r="C306" s="87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</row>
    <row r="307" spans="2:18">
      <c r="B307" s="86"/>
      <c r="C307" s="87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</row>
    <row r="309" spans="2:18">
      <c r="B309" s="93"/>
    </row>
    <row r="310" spans="2:18">
      <c r="B310" s="86"/>
      <c r="C310" s="87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</row>
    <row r="311" spans="2:18">
      <c r="B311" s="86"/>
      <c r="C311" s="89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</row>
    <row r="312" spans="2:18">
      <c r="B312" s="86"/>
      <c r="C312" s="87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</row>
    <row r="313" spans="2:18">
      <c r="B313" s="86"/>
      <c r="C313" s="87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</row>
    <row r="314" spans="2:18">
      <c r="B314" s="86"/>
      <c r="C314" s="87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</row>
    <row r="315" spans="2:18">
      <c r="B315" s="86"/>
      <c r="C315" s="87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</row>
    <row r="316" spans="2:18">
      <c r="B316" s="86"/>
      <c r="C316" s="87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</row>
    <row r="317" spans="2:18">
      <c r="B317" s="86"/>
      <c r="C317" s="87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</row>
    <row r="318" spans="2:18">
      <c r="B318" s="86"/>
      <c r="C318" s="87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</row>
    <row r="319" spans="2:18">
      <c r="B319" s="86"/>
      <c r="C319" s="87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</row>
    <row r="320" spans="2:18">
      <c r="B320" s="86"/>
      <c r="C320" s="87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</row>
    <row r="321" spans="2:18">
      <c r="B321" s="86"/>
      <c r="C321" s="87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</row>
    <row r="322" spans="2:18">
      <c r="B322" s="86"/>
      <c r="C322" s="87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</row>
    <row r="323" spans="2:18">
      <c r="B323" s="86"/>
      <c r="C323" s="87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</row>
    <row r="324" spans="2:18">
      <c r="B324" s="86"/>
      <c r="C324" s="87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</row>
    <row r="325" spans="2:18">
      <c r="B325" s="86"/>
      <c r="C325" s="87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</row>
    <row r="326" spans="2:18">
      <c r="B326" s="86"/>
      <c r="C326" s="87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</row>
    <row r="327" spans="2:18">
      <c r="B327" s="86"/>
      <c r="C327" s="89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</row>
    <row r="328" spans="2:18">
      <c r="B328" s="86"/>
      <c r="C328" s="87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</row>
    <row r="329" spans="2:18">
      <c r="B329" s="86"/>
      <c r="C329" s="87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</row>
    <row r="330" spans="2:18">
      <c r="B330" s="86"/>
      <c r="C330" s="87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</row>
    <row r="331" spans="2:18">
      <c r="B331" s="86"/>
      <c r="C331" s="87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</row>
    <row r="332" spans="2:18">
      <c r="B332" s="86"/>
      <c r="C332" s="87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</row>
    <row r="333" spans="2:18">
      <c r="B333" s="86"/>
      <c r="C333" s="87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</row>
    <row r="334" spans="2:18">
      <c r="B334" s="86"/>
      <c r="C334" s="87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</row>
    <row r="335" spans="2:18">
      <c r="B335" s="86"/>
      <c r="C335" s="87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</row>
    <row r="336" spans="2:18">
      <c r="B336" s="86"/>
      <c r="C336" s="91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</row>
    <row r="337" spans="2:18">
      <c r="B337" s="86"/>
      <c r="C337" s="87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</row>
    <row r="338" spans="2:18">
      <c r="B338" s="86"/>
      <c r="C338" s="87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</row>
    <row r="340" spans="2:18">
      <c r="B340" s="93"/>
    </row>
    <row r="341" spans="2:18">
      <c r="B341" s="86"/>
      <c r="C341" s="87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</row>
    <row r="342" spans="2:18">
      <c r="B342" s="86"/>
      <c r="C342" s="89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</row>
    <row r="343" spans="2:18">
      <c r="B343" s="86"/>
      <c r="C343" s="87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</row>
    <row r="344" spans="2:18">
      <c r="B344" s="86"/>
      <c r="C344" s="87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</row>
    <row r="345" spans="2:18">
      <c r="B345" s="86"/>
      <c r="C345" s="87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</row>
    <row r="346" spans="2:18">
      <c r="B346" s="86"/>
      <c r="C346" s="87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</row>
    <row r="347" spans="2:18">
      <c r="B347" s="86"/>
      <c r="C347" s="87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</row>
    <row r="348" spans="2:18">
      <c r="B348" s="86"/>
      <c r="C348" s="87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</row>
    <row r="349" spans="2:18">
      <c r="B349" s="86"/>
      <c r="C349" s="87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</row>
    <row r="350" spans="2:18">
      <c r="B350" s="86"/>
      <c r="C350" s="87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</row>
    <row r="351" spans="2:18">
      <c r="B351" s="86"/>
      <c r="C351" s="87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</row>
    <row r="352" spans="2:18">
      <c r="B352" s="86"/>
      <c r="C352" s="87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</row>
    <row r="353" spans="2:18">
      <c r="B353" s="86"/>
      <c r="C353" s="87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</row>
    <row r="354" spans="2:18">
      <c r="B354" s="86"/>
      <c r="C354" s="87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</row>
    <row r="355" spans="2:18">
      <c r="B355" s="86"/>
      <c r="C355" s="87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</row>
    <row r="356" spans="2:18">
      <c r="B356" s="86"/>
      <c r="C356" s="87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</row>
    <row r="357" spans="2:18">
      <c r="B357" s="86"/>
      <c r="C357" s="87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</row>
    <row r="358" spans="2:18">
      <c r="B358" s="86"/>
      <c r="C358" s="89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</row>
    <row r="359" spans="2:18">
      <c r="B359" s="86"/>
      <c r="C359" s="87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</row>
    <row r="360" spans="2:18">
      <c r="B360" s="86"/>
      <c r="C360" s="87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</row>
    <row r="361" spans="2:18">
      <c r="B361" s="86"/>
      <c r="C361" s="87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</row>
    <row r="362" spans="2:18">
      <c r="B362" s="86"/>
      <c r="C362" s="87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</row>
    <row r="363" spans="2:18">
      <c r="B363" s="86"/>
      <c r="C363" s="87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</row>
    <row r="364" spans="2:18">
      <c r="B364" s="86"/>
      <c r="C364" s="87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</row>
    <row r="365" spans="2:18">
      <c r="B365" s="86"/>
      <c r="C365" s="87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</row>
    <row r="366" spans="2:18">
      <c r="B366" s="86"/>
      <c r="C366" s="87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</row>
    <row r="367" spans="2:18">
      <c r="B367" s="86"/>
      <c r="C367" s="91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</row>
    <row r="368" spans="2:18">
      <c r="B368" s="86"/>
      <c r="C368" s="87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</row>
    <row r="369" spans="2:18">
      <c r="B369" s="86"/>
      <c r="C369" s="87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</row>
    <row r="371" spans="2:18">
      <c r="B371" s="93"/>
    </row>
    <row r="372" spans="2:18">
      <c r="B372" s="86"/>
      <c r="C372" s="87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</row>
    <row r="373" spans="2:18">
      <c r="B373" s="86"/>
      <c r="C373" s="89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</row>
    <row r="374" spans="2:18">
      <c r="B374" s="86"/>
      <c r="C374" s="87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</row>
    <row r="375" spans="2:18">
      <c r="B375" s="86"/>
      <c r="C375" s="87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</row>
    <row r="376" spans="2:18">
      <c r="B376" s="86"/>
      <c r="C376" s="87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</row>
    <row r="377" spans="2:18">
      <c r="B377" s="86"/>
      <c r="C377" s="87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</row>
    <row r="378" spans="2:18">
      <c r="B378" s="86"/>
      <c r="C378" s="87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</row>
    <row r="379" spans="2:18">
      <c r="B379" s="86"/>
      <c r="C379" s="87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</row>
    <row r="380" spans="2:18">
      <c r="B380" s="86"/>
      <c r="C380" s="87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</row>
    <row r="381" spans="2:18">
      <c r="B381" s="86"/>
      <c r="C381" s="87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</row>
    <row r="382" spans="2:18">
      <c r="B382" s="86"/>
      <c r="C382" s="87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</row>
    <row r="383" spans="2:18">
      <c r="B383" s="86"/>
      <c r="C383" s="87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</row>
    <row r="384" spans="2:18">
      <c r="B384" s="86"/>
      <c r="C384" s="87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</row>
    <row r="385" spans="2:18">
      <c r="B385" s="86"/>
      <c r="C385" s="87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</row>
    <row r="386" spans="2:18">
      <c r="B386" s="86"/>
      <c r="C386" s="87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</row>
    <row r="387" spans="2:18">
      <c r="B387" s="86"/>
      <c r="C387" s="87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</row>
    <row r="388" spans="2:18">
      <c r="B388" s="86"/>
      <c r="C388" s="87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</row>
    <row r="389" spans="2:18">
      <c r="B389" s="86"/>
      <c r="C389" s="89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</row>
    <row r="390" spans="2:18">
      <c r="B390" s="86"/>
      <c r="C390" s="87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</row>
    <row r="391" spans="2:18">
      <c r="B391" s="86"/>
      <c r="C391" s="87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</row>
    <row r="392" spans="2:18">
      <c r="B392" s="86"/>
      <c r="C392" s="87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</row>
    <row r="393" spans="2:18">
      <c r="B393" s="86"/>
      <c r="C393" s="87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</row>
    <row r="394" spans="2:18">
      <c r="B394" s="86"/>
      <c r="C394" s="87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</row>
    <row r="395" spans="2:18">
      <c r="B395" s="86"/>
      <c r="C395" s="87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</row>
    <row r="396" spans="2:18">
      <c r="B396" s="86"/>
      <c r="C396" s="87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</row>
    <row r="397" spans="2:18">
      <c r="B397" s="86"/>
      <c r="C397" s="87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</row>
    <row r="398" spans="2:18">
      <c r="B398" s="86"/>
      <c r="C398" s="91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</row>
    <row r="399" spans="2:18">
      <c r="B399" s="86"/>
      <c r="C399" s="87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</row>
    <row r="400" spans="2:18">
      <c r="B400" s="86"/>
      <c r="C400" s="87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</row>
    <row r="402" spans="2:18">
      <c r="B402" s="93"/>
    </row>
    <row r="403" spans="2:18">
      <c r="B403" s="86"/>
      <c r="C403" s="87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</row>
    <row r="404" spans="2:18">
      <c r="B404" s="86"/>
      <c r="C404" s="89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</row>
    <row r="405" spans="2:18">
      <c r="B405" s="86"/>
      <c r="C405" s="87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</row>
    <row r="406" spans="2:18">
      <c r="B406" s="86"/>
      <c r="C406" s="87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</row>
    <row r="407" spans="2:18">
      <c r="B407" s="86"/>
      <c r="C407" s="87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</row>
    <row r="408" spans="2:18">
      <c r="B408" s="86"/>
      <c r="C408" s="87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</row>
    <row r="409" spans="2:18">
      <c r="B409" s="86"/>
      <c r="C409" s="87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</row>
    <row r="410" spans="2:18">
      <c r="B410" s="86"/>
      <c r="C410" s="87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</row>
    <row r="411" spans="2:18">
      <c r="B411" s="86"/>
      <c r="C411" s="87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</row>
    <row r="412" spans="2:18">
      <c r="B412" s="86"/>
      <c r="C412" s="87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</row>
    <row r="413" spans="2:18">
      <c r="B413" s="86"/>
      <c r="C413" s="87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</row>
    <row r="414" spans="2:18">
      <c r="B414" s="86"/>
      <c r="C414" s="87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</row>
    <row r="415" spans="2:18">
      <c r="B415" s="86"/>
      <c r="C415" s="87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</row>
    <row r="416" spans="2:18">
      <c r="B416" s="86"/>
      <c r="C416" s="87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</row>
    <row r="417" spans="2:18">
      <c r="B417" s="86"/>
      <c r="C417" s="87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</row>
    <row r="418" spans="2:18">
      <c r="B418" s="86"/>
      <c r="C418" s="87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</row>
    <row r="419" spans="2:18">
      <c r="B419" s="86"/>
      <c r="C419" s="87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</row>
    <row r="420" spans="2:18">
      <c r="B420" s="86"/>
      <c r="C420" s="89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</row>
    <row r="421" spans="2:18">
      <c r="B421" s="86"/>
      <c r="C421" s="87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</row>
    <row r="422" spans="2:18">
      <c r="B422" s="86"/>
      <c r="C422" s="87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</row>
    <row r="423" spans="2:18">
      <c r="B423" s="86"/>
      <c r="C423" s="87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</row>
    <row r="424" spans="2:18">
      <c r="B424" s="86"/>
      <c r="C424" s="87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</row>
    <row r="425" spans="2:18">
      <c r="B425" s="86"/>
      <c r="C425" s="87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</row>
    <row r="426" spans="2:18">
      <c r="B426" s="86"/>
      <c r="C426" s="87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</row>
    <row r="427" spans="2:18">
      <c r="B427" s="86"/>
      <c r="C427" s="87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</row>
    <row r="428" spans="2:18">
      <c r="B428" s="86"/>
      <c r="C428" s="87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</row>
    <row r="429" spans="2:18">
      <c r="B429" s="86"/>
      <c r="C429" s="91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</row>
    <row r="430" spans="2:18">
      <c r="B430" s="86"/>
      <c r="C430" s="87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</row>
    <row r="431" spans="2:18">
      <c r="B431" s="86"/>
      <c r="C431" s="87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</row>
    <row r="433" spans="2:18">
      <c r="B433" s="93"/>
    </row>
    <row r="434" spans="2:18">
      <c r="B434" s="86"/>
      <c r="C434" s="87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</row>
    <row r="435" spans="2:18">
      <c r="B435" s="86"/>
      <c r="C435" s="89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</row>
    <row r="436" spans="2:18">
      <c r="B436" s="86"/>
      <c r="C436" s="87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</row>
    <row r="437" spans="2:18">
      <c r="B437" s="86"/>
      <c r="C437" s="87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</row>
    <row r="438" spans="2:18">
      <c r="B438" s="86"/>
      <c r="C438" s="87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</row>
    <row r="439" spans="2:18">
      <c r="B439" s="86"/>
      <c r="C439" s="87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</row>
    <row r="440" spans="2:18">
      <c r="B440" s="86"/>
      <c r="C440" s="87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</row>
    <row r="441" spans="2:18">
      <c r="B441" s="86"/>
      <c r="C441" s="87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</row>
    <row r="442" spans="2:18">
      <c r="B442" s="86"/>
      <c r="C442" s="87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</row>
    <row r="443" spans="2:18">
      <c r="B443" s="86"/>
      <c r="C443" s="87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</row>
    <row r="444" spans="2:18">
      <c r="B444" s="86"/>
      <c r="C444" s="87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</row>
    <row r="445" spans="2:18">
      <c r="B445" s="86"/>
      <c r="C445" s="87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</row>
    <row r="446" spans="2:18">
      <c r="B446" s="86"/>
      <c r="C446" s="87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</row>
    <row r="447" spans="2:18">
      <c r="B447" s="86"/>
      <c r="C447" s="87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</row>
    <row r="448" spans="2:18">
      <c r="B448" s="86"/>
      <c r="C448" s="87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</row>
    <row r="449" spans="2:18">
      <c r="B449" s="86"/>
      <c r="C449" s="87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</row>
    <row r="450" spans="2:18">
      <c r="B450" s="86"/>
      <c r="C450" s="87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</row>
    <row r="451" spans="2:18">
      <c r="B451" s="86"/>
      <c r="C451" s="89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</row>
    <row r="452" spans="2:18">
      <c r="B452" s="86"/>
      <c r="C452" s="87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</row>
    <row r="453" spans="2:18">
      <c r="B453" s="86"/>
      <c r="C453" s="87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</row>
    <row r="454" spans="2:18">
      <c r="B454" s="86"/>
      <c r="C454" s="87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</row>
    <row r="455" spans="2:18">
      <c r="B455" s="86"/>
      <c r="C455" s="87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</row>
    <row r="456" spans="2:18">
      <c r="B456" s="86"/>
      <c r="C456" s="87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</row>
    <row r="457" spans="2:18">
      <c r="B457" s="86"/>
      <c r="C457" s="87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</row>
    <row r="458" spans="2:18">
      <c r="B458" s="86"/>
      <c r="C458" s="87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</row>
    <row r="459" spans="2:18">
      <c r="B459" s="86"/>
      <c r="C459" s="87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</row>
    <row r="460" spans="2:18">
      <c r="B460" s="86"/>
      <c r="C460" s="91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</row>
    <row r="461" spans="2:18">
      <c r="B461" s="86"/>
      <c r="C461" s="87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</row>
    <row r="462" spans="2:18">
      <c r="B462" s="86"/>
      <c r="C462" s="87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</row>
    <row r="464" spans="2:18">
      <c r="B464" s="93"/>
    </row>
    <row r="465" spans="2:18">
      <c r="B465" s="86"/>
      <c r="C465" s="87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</row>
    <row r="466" spans="2:18">
      <c r="B466" s="86"/>
      <c r="C466" s="89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</row>
    <row r="467" spans="2:18">
      <c r="B467" s="86"/>
      <c r="C467" s="87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</row>
    <row r="468" spans="2:18">
      <c r="B468" s="86"/>
      <c r="C468" s="87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</row>
    <row r="469" spans="2:18">
      <c r="B469" s="86"/>
      <c r="C469" s="87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</row>
    <row r="470" spans="2:18">
      <c r="B470" s="86"/>
      <c r="C470" s="87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</row>
    <row r="471" spans="2:18">
      <c r="B471" s="86"/>
      <c r="C471" s="87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</row>
    <row r="472" spans="2:18">
      <c r="B472" s="86"/>
      <c r="C472" s="87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</row>
    <row r="473" spans="2:18">
      <c r="B473" s="86"/>
      <c r="C473" s="87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</row>
    <row r="474" spans="2:18">
      <c r="B474" s="86"/>
      <c r="C474" s="87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</row>
    <row r="475" spans="2:18">
      <c r="B475" s="86"/>
      <c r="C475" s="87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</row>
    <row r="476" spans="2:18">
      <c r="B476" s="86"/>
      <c r="C476" s="87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</row>
    <row r="477" spans="2:18">
      <c r="B477" s="86"/>
      <c r="C477" s="87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</row>
    <row r="478" spans="2:18">
      <c r="B478" s="86"/>
      <c r="C478" s="87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</row>
    <row r="479" spans="2:18">
      <c r="B479" s="86"/>
      <c r="C479" s="87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</row>
    <row r="480" spans="2:18">
      <c r="B480" s="86"/>
      <c r="C480" s="87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</row>
    <row r="481" spans="2:18">
      <c r="B481" s="86"/>
      <c r="C481" s="87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</row>
    <row r="482" spans="2:18">
      <c r="B482" s="86"/>
      <c r="C482" s="89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</row>
    <row r="483" spans="2:18">
      <c r="B483" s="86"/>
      <c r="C483" s="87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</row>
    <row r="484" spans="2:18">
      <c r="B484" s="86"/>
      <c r="C484" s="87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</row>
    <row r="485" spans="2:18">
      <c r="B485" s="86"/>
      <c r="C485" s="87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</row>
    <row r="486" spans="2:18">
      <c r="B486" s="86"/>
      <c r="C486" s="87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</row>
    <row r="487" spans="2:18">
      <c r="B487" s="86"/>
      <c r="C487" s="87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</row>
    <row r="488" spans="2:18">
      <c r="B488" s="86"/>
      <c r="C488" s="87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</row>
    <row r="489" spans="2:18">
      <c r="B489" s="86"/>
      <c r="C489" s="87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</row>
    <row r="490" spans="2:18">
      <c r="B490" s="86"/>
      <c r="C490" s="87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</row>
    <row r="491" spans="2:18">
      <c r="B491" s="86"/>
      <c r="C491" s="91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</row>
    <row r="492" spans="2:18">
      <c r="B492" s="86"/>
      <c r="C492" s="87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</row>
    <row r="493" spans="2:18">
      <c r="B493" s="86"/>
      <c r="C493" s="87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</row>
    <row r="495" spans="2:18">
      <c r="B495" s="93"/>
    </row>
    <row r="496" spans="2:18">
      <c r="B496" s="86"/>
      <c r="C496" s="87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</row>
    <row r="497" spans="2:18">
      <c r="B497" s="86"/>
      <c r="C497" s="89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</row>
    <row r="498" spans="2:18">
      <c r="B498" s="86"/>
      <c r="C498" s="87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</row>
    <row r="499" spans="2:18">
      <c r="B499" s="86"/>
      <c r="C499" s="87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</row>
    <row r="500" spans="2:18">
      <c r="B500" s="86"/>
      <c r="C500" s="87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</row>
    <row r="501" spans="2:18">
      <c r="B501" s="86"/>
      <c r="C501" s="87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</row>
    <row r="502" spans="2:18">
      <c r="B502" s="86"/>
      <c r="C502" s="87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</row>
    <row r="503" spans="2:18">
      <c r="B503" s="86"/>
      <c r="C503" s="87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</row>
    <row r="504" spans="2:18">
      <c r="B504" s="86"/>
      <c r="C504" s="87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</row>
    <row r="505" spans="2:18">
      <c r="B505" s="86"/>
      <c r="C505" s="87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</row>
    <row r="506" spans="2:18">
      <c r="B506" s="86"/>
      <c r="C506" s="87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</row>
    <row r="507" spans="2:18">
      <c r="B507" s="86"/>
      <c r="C507" s="87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</row>
    <row r="508" spans="2:18">
      <c r="B508" s="86"/>
      <c r="C508" s="87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</row>
    <row r="509" spans="2:18">
      <c r="B509" s="86"/>
      <c r="C509" s="87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</row>
    <row r="510" spans="2:18">
      <c r="B510" s="86"/>
      <c r="C510" s="87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</row>
    <row r="511" spans="2:18">
      <c r="B511" s="86"/>
      <c r="C511" s="87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</row>
    <row r="512" spans="2:18">
      <c r="B512" s="86"/>
      <c r="C512" s="87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</row>
    <row r="513" spans="2:18">
      <c r="B513" s="86"/>
      <c r="C513" s="89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</row>
    <row r="514" spans="2:18">
      <c r="B514" s="86"/>
      <c r="C514" s="87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</row>
    <row r="515" spans="2:18">
      <c r="B515" s="86"/>
      <c r="C515" s="87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</row>
    <row r="516" spans="2:18">
      <c r="B516" s="86"/>
      <c r="C516" s="87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</row>
    <row r="517" spans="2:18">
      <c r="B517" s="86"/>
      <c r="C517" s="87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</row>
    <row r="518" spans="2:18">
      <c r="B518" s="86"/>
      <c r="C518" s="87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</row>
    <row r="519" spans="2:18">
      <c r="B519" s="86"/>
      <c r="C519" s="87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</row>
    <row r="520" spans="2:18">
      <c r="B520" s="86"/>
      <c r="C520" s="87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</row>
    <row r="521" spans="2:18">
      <c r="B521" s="86"/>
      <c r="C521" s="87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</row>
    <row r="522" spans="2:18">
      <c r="B522" s="86"/>
      <c r="C522" s="91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</row>
    <row r="523" spans="2:18">
      <c r="B523" s="86"/>
      <c r="C523" s="87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</row>
    <row r="524" spans="2:18">
      <c r="B524" s="86"/>
      <c r="C524" s="87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</row>
    <row r="526" spans="2:18">
      <c r="B526" s="93"/>
    </row>
    <row r="527" spans="2:18">
      <c r="B527" s="86"/>
      <c r="C527" s="87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</row>
    <row r="528" spans="2:18">
      <c r="B528" s="86"/>
      <c r="C528" s="89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</row>
    <row r="529" spans="2:18">
      <c r="B529" s="86"/>
      <c r="C529" s="87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</row>
    <row r="530" spans="2:18">
      <c r="B530" s="86"/>
      <c r="C530" s="87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</row>
    <row r="531" spans="2:18">
      <c r="B531" s="86"/>
      <c r="C531" s="87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</row>
    <row r="532" spans="2:18">
      <c r="B532" s="86"/>
      <c r="C532" s="87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</row>
    <row r="533" spans="2:18">
      <c r="B533" s="86"/>
      <c r="C533" s="87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</row>
    <row r="534" spans="2:18">
      <c r="B534" s="86"/>
      <c r="C534" s="87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</row>
    <row r="535" spans="2:18">
      <c r="B535" s="86"/>
      <c r="C535" s="87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spans="2:18">
      <c r="B536" s="86"/>
      <c r="C536" s="87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</row>
    <row r="537" spans="2:18">
      <c r="B537" s="86"/>
      <c r="C537" s="87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</row>
    <row r="538" spans="2:18">
      <c r="B538" s="86"/>
      <c r="C538" s="87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</row>
    <row r="539" spans="2:18">
      <c r="B539" s="86"/>
      <c r="C539" s="87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</row>
    <row r="540" spans="2:18">
      <c r="B540" s="86"/>
      <c r="C540" s="87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</row>
    <row r="541" spans="2:18">
      <c r="B541" s="86"/>
      <c r="C541" s="87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</row>
    <row r="542" spans="2:18">
      <c r="B542" s="86"/>
      <c r="C542" s="87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</row>
    <row r="543" spans="2:18">
      <c r="B543" s="86"/>
      <c r="C543" s="87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</row>
    <row r="544" spans="2:18">
      <c r="B544" s="86"/>
      <c r="C544" s="89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</row>
    <row r="545" spans="2:18">
      <c r="B545" s="86"/>
      <c r="C545" s="87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</row>
    <row r="546" spans="2:18">
      <c r="B546" s="86"/>
      <c r="C546" s="87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</row>
    <row r="547" spans="2:18">
      <c r="B547" s="86"/>
      <c r="C547" s="87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</row>
    <row r="548" spans="2:18">
      <c r="B548" s="86"/>
      <c r="C548" s="87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</row>
    <row r="549" spans="2:18">
      <c r="B549" s="86"/>
      <c r="C549" s="87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</row>
    <row r="550" spans="2:18">
      <c r="B550" s="86"/>
      <c r="C550" s="87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</row>
    <row r="551" spans="2:18">
      <c r="B551" s="86"/>
      <c r="C551" s="87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</row>
    <row r="552" spans="2:18">
      <c r="B552" s="86"/>
      <c r="C552" s="87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</row>
    <row r="553" spans="2:18">
      <c r="B553" s="86"/>
      <c r="C553" s="91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</row>
    <row r="554" spans="2:18">
      <c r="B554" s="86"/>
      <c r="C554" s="87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</row>
    <row r="555" spans="2:18">
      <c r="B555" s="86"/>
      <c r="C555" s="87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</row>
    <row r="557" spans="2:18">
      <c r="B557" s="93"/>
    </row>
    <row r="558" spans="2:18">
      <c r="B558" s="86"/>
      <c r="C558" s="87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</row>
    <row r="559" spans="2:18">
      <c r="B559" s="86"/>
      <c r="C559" s="89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</row>
    <row r="560" spans="2:18">
      <c r="B560" s="86"/>
      <c r="C560" s="87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</row>
    <row r="561" spans="2:18">
      <c r="B561" s="86"/>
      <c r="C561" s="87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</row>
    <row r="562" spans="2:18">
      <c r="B562" s="86"/>
      <c r="C562" s="87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</row>
    <row r="563" spans="2:18">
      <c r="B563" s="86"/>
      <c r="C563" s="87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</row>
    <row r="564" spans="2:18">
      <c r="B564" s="86"/>
      <c r="C564" s="87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</row>
    <row r="565" spans="2:18">
      <c r="B565" s="86"/>
      <c r="C565" s="87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</row>
    <row r="566" spans="2:18">
      <c r="B566" s="86"/>
      <c r="C566" s="87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</row>
    <row r="567" spans="2:18">
      <c r="B567" s="86"/>
      <c r="C567" s="87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</row>
    <row r="568" spans="2:18">
      <c r="B568" s="86"/>
      <c r="C568" s="87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</row>
    <row r="569" spans="2:18">
      <c r="B569" s="86"/>
      <c r="C569" s="87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</row>
    <row r="570" spans="2:18">
      <c r="B570" s="86"/>
      <c r="C570" s="87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</row>
    <row r="571" spans="2:18">
      <c r="B571" s="86"/>
      <c r="C571" s="87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</row>
    <row r="572" spans="2:18">
      <c r="B572" s="86"/>
      <c r="C572" s="87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</row>
    <row r="573" spans="2:18">
      <c r="B573" s="86"/>
      <c r="C573" s="87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</row>
    <row r="574" spans="2:18">
      <c r="B574" s="86"/>
      <c r="C574" s="87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</row>
    <row r="575" spans="2:18">
      <c r="B575" s="86"/>
      <c r="C575" s="89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</row>
    <row r="576" spans="2:18">
      <c r="B576" s="86"/>
      <c r="C576" s="87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</row>
    <row r="577" spans="2:18">
      <c r="B577" s="86"/>
      <c r="C577" s="87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</row>
    <row r="578" spans="2:18">
      <c r="B578" s="86"/>
      <c r="C578" s="87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</row>
    <row r="579" spans="2:18">
      <c r="B579" s="86"/>
      <c r="C579" s="87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</row>
    <row r="580" spans="2:18">
      <c r="B580" s="86"/>
      <c r="C580" s="87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</row>
    <row r="581" spans="2:18">
      <c r="B581" s="86"/>
      <c r="C581" s="87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</row>
    <row r="582" spans="2:18">
      <c r="B582" s="86"/>
      <c r="C582" s="87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</row>
    <row r="583" spans="2:18">
      <c r="B583" s="86"/>
      <c r="C583" s="87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</row>
    <row r="584" spans="2:18">
      <c r="B584" s="86"/>
      <c r="C584" s="91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</row>
    <row r="585" spans="2:18">
      <c r="B585" s="86"/>
      <c r="C585" s="87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</row>
    <row r="586" spans="2:18">
      <c r="B586" s="86"/>
      <c r="C586" s="87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</row>
    <row r="588" spans="2:18">
      <c r="B588" s="93"/>
    </row>
    <row r="589" spans="2:18">
      <c r="B589" s="86"/>
      <c r="C589" s="87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</row>
    <row r="590" spans="2:18">
      <c r="B590" s="86"/>
      <c r="C590" s="89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</row>
    <row r="591" spans="2:18">
      <c r="B591" s="86"/>
      <c r="C591" s="87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</row>
    <row r="592" spans="2:18">
      <c r="B592" s="86"/>
      <c r="C592" s="87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</row>
    <row r="593" spans="2:18">
      <c r="B593" s="86"/>
      <c r="C593" s="87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</row>
    <row r="594" spans="2:18">
      <c r="B594" s="86"/>
      <c r="C594" s="87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</row>
    <row r="595" spans="2:18">
      <c r="B595" s="86"/>
      <c r="C595" s="87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</row>
    <row r="596" spans="2:18">
      <c r="B596" s="86"/>
      <c r="C596" s="87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</row>
    <row r="597" spans="2:18">
      <c r="B597" s="86"/>
      <c r="C597" s="87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</row>
    <row r="598" spans="2:18">
      <c r="B598" s="86"/>
      <c r="C598" s="87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</row>
    <row r="599" spans="2:18">
      <c r="B599" s="86"/>
      <c r="C599" s="87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</row>
    <row r="600" spans="2:18">
      <c r="B600" s="86"/>
      <c r="C600" s="87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</row>
    <row r="601" spans="2:18">
      <c r="B601" s="86"/>
      <c r="C601" s="87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</row>
    <row r="602" spans="2:18">
      <c r="B602" s="86"/>
      <c r="C602" s="87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</row>
    <row r="603" spans="2:18">
      <c r="B603" s="86"/>
      <c r="C603" s="87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</row>
    <row r="604" spans="2:18">
      <c r="B604" s="86"/>
      <c r="C604" s="87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</row>
    <row r="605" spans="2:18">
      <c r="B605" s="86"/>
      <c r="C605" s="87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</row>
    <row r="606" spans="2:18">
      <c r="B606" s="86"/>
      <c r="C606" s="89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</row>
    <row r="607" spans="2:18">
      <c r="B607" s="86"/>
      <c r="C607" s="87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</row>
    <row r="608" spans="2:18">
      <c r="B608" s="86"/>
      <c r="C608" s="87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</row>
    <row r="609" spans="2:18">
      <c r="B609" s="86"/>
      <c r="C609" s="87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</row>
    <row r="610" spans="2:18">
      <c r="B610" s="86"/>
      <c r="C610" s="87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</row>
    <row r="611" spans="2:18">
      <c r="B611" s="86"/>
      <c r="C611" s="87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</row>
    <row r="612" spans="2:18">
      <c r="B612" s="86"/>
      <c r="C612" s="87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</row>
    <row r="613" spans="2:18">
      <c r="B613" s="86"/>
      <c r="C613" s="87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</row>
    <row r="614" spans="2:18">
      <c r="B614" s="86"/>
      <c r="C614" s="87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</row>
    <row r="615" spans="2:18">
      <c r="B615" s="86"/>
      <c r="C615" s="91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</row>
    <row r="616" spans="2:18">
      <c r="B616" s="86"/>
      <c r="C616" s="87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</row>
    <row r="617" spans="2:18">
      <c r="B617" s="86"/>
      <c r="C617" s="87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</row>
    <row r="619" spans="2:18">
      <c r="B619" s="93"/>
    </row>
    <row r="620" spans="2:18">
      <c r="B620" s="86"/>
      <c r="C620" s="87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</row>
    <row r="621" spans="2:18">
      <c r="B621" s="86"/>
      <c r="C621" s="89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</row>
    <row r="622" spans="2:18">
      <c r="B622" s="86"/>
      <c r="C622" s="87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</row>
    <row r="623" spans="2:18">
      <c r="B623" s="86"/>
      <c r="C623" s="87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</row>
    <row r="624" spans="2:18">
      <c r="B624" s="86"/>
      <c r="C624" s="87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</row>
    <row r="625" spans="2:18">
      <c r="B625" s="86"/>
      <c r="C625" s="87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</row>
    <row r="626" spans="2:18">
      <c r="B626" s="86"/>
      <c r="C626" s="87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</row>
    <row r="627" spans="2:18">
      <c r="B627" s="86"/>
      <c r="C627" s="87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</row>
    <row r="628" spans="2:18">
      <c r="B628" s="86"/>
      <c r="C628" s="87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</row>
    <row r="629" spans="2:18">
      <c r="B629" s="86"/>
      <c r="C629" s="87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</row>
    <row r="630" spans="2:18">
      <c r="B630" s="86"/>
      <c r="C630" s="87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</row>
    <row r="631" spans="2:18">
      <c r="B631" s="86"/>
      <c r="C631" s="87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</row>
    <row r="632" spans="2:18">
      <c r="B632" s="86"/>
      <c r="C632" s="87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</row>
    <row r="633" spans="2:18">
      <c r="B633" s="86"/>
      <c r="C633" s="87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</row>
    <row r="634" spans="2:18">
      <c r="B634" s="86"/>
      <c r="C634" s="87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</row>
    <row r="635" spans="2:18">
      <c r="B635" s="86"/>
      <c r="C635" s="87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</row>
    <row r="636" spans="2:18">
      <c r="B636" s="86"/>
      <c r="C636" s="87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</row>
    <row r="637" spans="2:18">
      <c r="B637" s="86"/>
      <c r="C637" s="89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</row>
    <row r="638" spans="2:18">
      <c r="B638" s="86"/>
      <c r="C638" s="87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</row>
    <row r="639" spans="2:18">
      <c r="B639" s="86"/>
      <c r="C639" s="87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</row>
    <row r="640" spans="2:18">
      <c r="B640" s="86"/>
      <c r="C640" s="87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</row>
    <row r="641" spans="2:18">
      <c r="B641" s="86"/>
      <c r="C641" s="87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</row>
    <row r="642" spans="2:18">
      <c r="B642" s="86"/>
      <c r="C642" s="87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</row>
    <row r="643" spans="2:18">
      <c r="B643" s="86"/>
      <c r="C643" s="87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</row>
    <row r="644" spans="2:18">
      <c r="B644" s="86"/>
      <c r="C644" s="87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</row>
    <row r="645" spans="2:18">
      <c r="B645" s="86"/>
      <c r="C645" s="87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</row>
    <row r="646" spans="2:18">
      <c r="B646" s="86"/>
      <c r="C646" s="91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</row>
    <row r="647" spans="2:18">
      <c r="B647" s="86"/>
      <c r="C647" s="87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</row>
    <row r="648" spans="2:18">
      <c r="B648" s="86"/>
      <c r="C648" s="87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</row>
    <row r="650" spans="2:18">
      <c r="B650" s="93"/>
    </row>
    <row r="651" spans="2:18">
      <c r="B651" s="86"/>
      <c r="C651" s="87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</row>
    <row r="652" spans="2:18">
      <c r="B652" s="86"/>
      <c r="C652" s="89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</row>
    <row r="653" spans="2:18">
      <c r="B653" s="86"/>
      <c r="C653" s="87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</row>
    <row r="654" spans="2:18">
      <c r="B654" s="86"/>
      <c r="C654" s="87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</row>
    <row r="655" spans="2:18">
      <c r="B655" s="86"/>
      <c r="C655" s="87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</row>
    <row r="656" spans="2:18">
      <c r="B656" s="86"/>
      <c r="C656" s="87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</row>
    <row r="657" spans="2:18">
      <c r="B657" s="86"/>
      <c r="C657" s="87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</row>
    <row r="658" spans="2:18">
      <c r="B658" s="86"/>
      <c r="C658" s="87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</row>
    <row r="659" spans="2:18">
      <c r="B659" s="86"/>
      <c r="C659" s="87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</row>
    <row r="660" spans="2:18">
      <c r="B660" s="86"/>
      <c r="C660" s="87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</row>
    <row r="661" spans="2:18">
      <c r="B661" s="86"/>
      <c r="C661" s="87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</row>
    <row r="662" spans="2:18">
      <c r="B662" s="86"/>
      <c r="C662" s="87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</row>
    <row r="663" spans="2:18">
      <c r="B663" s="86"/>
      <c r="C663" s="87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</row>
    <row r="664" spans="2:18">
      <c r="B664" s="86"/>
      <c r="C664" s="87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</row>
    <row r="665" spans="2:18">
      <c r="B665" s="86"/>
      <c r="C665" s="87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</row>
    <row r="666" spans="2:18">
      <c r="B666" s="86"/>
      <c r="C666" s="87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</row>
    <row r="667" spans="2:18">
      <c r="B667" s="86"/>
      <c r="C667" s="87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</row>
    <row r="668" spans="2:18">
      <c r="B668" s="86"/>
      <c r="C668" s="89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</row>
    <row r="669" spans="2:18">
      <c r="B669" s="86"/>
      <c r="C669" s="87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</row>
    <row r="670" spans="2:18">
      <c r="B670" s="86"/>
      <c r="C670" s="87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</row>
    <row r="671" spans="2:18">
      <c r="B671" s="86"/>
      <c r="C671" s="87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</row>
    <row r="672" spans="2:18">
      <c r="B672" s="86"/>
      <c r="C672" s="87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</row>
    <row r="673" spans="2:18">
      <c r="B673" s="86"/>
      <c r="C673" s="87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</row>
    <row r="674" spans="2:18">
      <c r="B674" s="86"/>
      <c r="C674" s="87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</row>
    <row r="675" spans="2:18">
      <c r="B675" s="86"/>
      <c r="C675" s="87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</row>
    <row r="676" spans="2:18">
      <c r="B676" s="86"/>
      <c r="C676" s="87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</row>
    <row r="677" spans="2:18">
      <c r="B677" s="86"/>
      <c r="C677" s="91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</row>
    <row r="678" spans="2:18">
      <c r="B678" s="86"/>
      <c r="C678" s="87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</row>
    <row r="679" spans="2:18">
      <c r="B679" s="86"/>
      <c r="C679" s="87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6"/>
  <dimension ref="A1:S293"/>
  <sheetViews>
    <sheetView topLeftCell="A245"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5061.57</v>
      </c>
      <c r="C2" s="95">
        <v>736.66</v>
      </c>
      <c r="D2" s="95">
        <v>736.66</v>
      </c>
    </row>
    <row r="3" spans="1:7">
      <c r="A3" s="95" t="s">
        <v>372</v>
      </c>
      <c r="B3" s="95">
        <v>5061.57</v>
      </c>
      <c r="C3" s="95">
        <v>736.66</v>
      </c>
      <c r="D3" s="95">
        <v>736.66</v>
      </c>
    </row>
    <row r="4" spans="1:7">
      <c r="A4" s="95" t="s">
        <v>373</v>
      </c>
      <c r="B4" s="95">
        <v>15635.33</v>
      </c>
      <c r="C4" s="95">
        <v>2275.5500000000002</v>
      </c>
      <c r="D4" s="95">
        <v>2275.5500000000002</v>
      </c>
    </row>
    <row r="5" spans="1:7">
      <c r="A5" s="95" t="s">
        <v>374</v>
      </c>
      <c r="B5" s="95">
        <v>15635.33</v>
      </c>
      <c r="C5" s="95">
        <v>2275.5500000000002</v>
      </c>
      <c r="D5" s="95">
        <v>2275.5500000000002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87.3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1678.29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61.76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232.38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0.08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70.28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81.19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4542.96</v>
      </c>
      <c r="C28" s="95">
        <v>518.61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473</v>
      </c>
      <c r="C146" s="95">
        <v>15.4</v>
      </c>
      <c r="D146" s="95">
        <v>15.4</v>
      </c>
      <c r="E146" s="95">
        <v>6.49</v>
      </c>
      <c r="F146" s="95">
        <v>0.25</v>
      </c>
      <c r="G146" s="95">
        <v>0.25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476</v>
      </c>
      <c r="C147" s="95">
        <v>12.6</v>
      </c>
      <c r="D147" s="95">
        <v>12.6</v>
      </c>
      <c r="E147" s="95">
        <v>6.49</v>
      </c>
      <c r="F147" s="95">
        <v>0.25</v>
      </c>
      <c r="G147" s="95">
        <v>0.25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473</v>
      </c>
      <c r="C148" s="95">
        <v>74.2</v>
      </c>
      <c r="D148" s="95">
        <v>74.2</v>
      </c>
      <c r="E148" s="95">
        <v>6.49</v>
      </c>
      <c r="F148" s="95">
        <v>0.25</v>
      </c>
      <c r="G148" s="95">
        <v>0.25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476</v>
      </c>
      <c r="C149" s="95">
        <v>4.2</v>
      </c>
      <c r="D149" s="95">
        <v>4.2</v>
      </c>
      <c r="E149" s="95">
        <v>6.49</v>
      </c>
      <c r="F149" s="95">
        <v>0.25</v>
      </c>
      <c r="G149" s="95">
        <v>0.25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480</v>
      </c>
      <c r="C150" s="95">
        <v>15.4</v>
      </c>
      <c r="D150" s="95">
        <v>15.4</v>
      </c>
      <c r="E150" s="95">
        <v>6.49</v>
      </c>
      <c r="F150" s="95">
        <v>0.441</v>
      </c>
      <c r="G150" s="95">
        <v>0.44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476</v>
      </c>
      <c r="C151" s="95">
        <v>12.6</v>
      </c>
      <c r="D151" s="95">
        <v>12.6</v>
      </c>
      <c r="E151" s="95">
        <v>6.49</v>
      </c>
      <c r="F151" s="95">
        <v>0.25</v>
      </c>
      <c r="G151" s="95">
        <v>0.25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480</v>
      </c>
      <c r="C152" s="95">
        <v>74.2</v>
      </c>
      <c r="D152" s="95">
        <v>74.2</v>
      </c>
      <c r="E152" s="95">
        <v>6.49</v>
      </c>
      <c r="F152" s="95">
        <v>0.441</v>
      </c>
      <c r="G152" s="95">
        <v>0.44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473</v>
      </c>
      <c r="C153" s="95">
        <v>15.4</v>
      </c>
      <c r="D153" s="95">
        <v>15.4</v>
      </c>
      <c r="E153" s="95">
        <v>6.49</v>
      </c>
      <c r="F153" s="95">
        <v>0.25</v>
      </c>
      <c r="G153" s="95">
        <v>0.25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476</v>
      </c>
      <c r="C154" s="95">
        <v>12.6</v>
      </c>
      <c r="D154" s="95">
        <v>12.6</v>
      </c>
      <c r="E154" s="95">
        <v>6.49</v>
      </c>
      <c r="F154" s="95">
        <v>0.25</v>
      </c>
      <c r="G154" s="95">
        <v>0.25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473</v>
      </c>
      <c r="C155" s="95">
        <v>74.2</v>
      </c>
      <c r="D155" s="95">
        <v>74.2</v>
      </c>
      <c r="E155" s="95">
        <v>6.49</v>
      </c>
      <c r="F155" s="95">
        <v>0.25</v>
      </c>
      <c r="G155" s="95">
        <v>0.25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476</v>
      </c>
      <c r="C156" s="95">
        <v>4.2</v>
      </c>
      <c r="D156" s="95">
        <v>4.2</v>
      </c>
      <c r="E156" s="95">
        <v>6.49</v>
      </c>
      <c r="F156" s="95">
        <v>0.25</v>
      </c>
      <c r="G156" s="95">
        <v>0.25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480</v>
      </c>
      <c r="C157" s="95">
        <v>15.4</v>
      </c>
      <c r="D157" s="95">
        <v>15.4</v>
      </c>
      <c r="E157" s="95">
        <v>6.49</v>
      </c>
      <c r="F157" s="95">
        <v>0.441</v>
      </c>
      <c r="G157" s="95">
        <v>0.44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476</v>
      </c>
      <c r="C158" s="95">
        <v>12.6</v>
      </c>
      <c r="D158" s="95">
        <v>12.6</v>
      </c>
      <c r="E158" s="95">
        <v>6.49</v>
      </c>
      <c r="F158" s="95">
        <v>0.25</v>
      </c>
      <c r="G158" s="95">
        <v>0.25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480</v>
      </c>
      <c r="C159" s="95">
        <v>74.2</v>
      </c>
      <c r="D159" s="95">
        <v>74.2</v>
      </c>
      <c r="E159" s="95">
        <v>6.49</v>
      </c>
      <c r="F159" s="95">
        <v>0.441</v>
      </c>
      <c r="G159" s="95">
        <v>0.44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473</v>
      </c>
      <c r="C160" s="95">
        <v>15.4</v>
      </c>
      <c r="D160" s="95">
        <v>15.4</v>
      </c>
      <c r="E160" s="95">
        <v>6.49</v>
      </c>
      <c r="F160" s="95">
        <v>0.25</v>
      </c>
      <c r="G160" s="95">
        <v>0.25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476</v>
      </c>
      <c r="C161" s="95">
        <v>12.6</v>
      </c>
      <c r="D161" s="95">
        <v>12.6</v>
      </c>
      <c r="E161" s="95">
        <v>6.49</v>
      </c>
      <c r="F161" s="95">
        <v>0.25</v>
      </c>
      <c r="G161" s="95">
        <v>0.25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473</v>
      </c>
      <c r="C162" s="95">
        <v>74.2</v>
      </c>
      <c r="D162" s="95">
        <v>74.2</v>
      </c>
      <c r="E162" s="95">
        <v>6.49</v>
      </c>
      <c r="F162" s="95">
        <v>0.25</v>
      </c>
      <c r="G162" s="95">
        <v>0.25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476</v>
      </c>
      <c r="C163" s="95">
        <v>4.2</v>
      </c>
      <c r="D163" s="95">
        <v>4.2</v>
      </c>
      <c r="E163" s="95">
        <v>6.49</v>
      </c>
      <c r="F163" s="95">
        <v>0.25</v>
      </c>
      <c r="G163" s="95">
        <v>0.25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480</v>
      </c>
      <c r="C164" s="95">
        <v>15.4</v>
      </c>
      <c r="D164" s="95">
        <v>15.4</v>
      </c>
      <c r="E164" s="95">
        <v>6.49</v>
      </c>
      <c r="F164" s="95">
        <v>0.441</v>
      </c>
      <c r="G164" s="95">
        <v>0.44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476</v>
      </c>
      <c r="C165" s="95">
        <v>12.6</v>
      </c>
      <c r="D165" s="95">
        <v>12.6</v>
      </c>
      <c r="E165" s="95">
        <v>6.49</v>
      </c>
      <c r="F165" s="95">
        <v>0.25</v>
      </c>
      <c r="G165" s="95">
        <v>0.25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480</v>
      </c>
      <c r="C166" s="95">
        <v>49</v>
      </c>
      <c r="D166" s="95">
        <v>49</v>
      </c>
      <c r="E166" s="95">
        <v>6.49</v>
      </c>
      <c r="F166" s="95">
        <v>0.441</v>
      </c>
      <c r="G166" s="95">
        <v>0.44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480</v>
      </c>
      <c r="C167" s="95">
        <v>25.2</v>
      </c>
      <c r="D167" s="95">
        <v>25.2</v>
      </c>
      <c r="E167" s="95">
        <v>6.49</v>
      </c>
      <c r="F167" s="95">
        <v>0.441</v>
      </c>
      <c r="G167" s="95">
        <v>0.44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476</v>
      </c>
      <c r="C168" s="95">
        <v>12.6</v>
      </c>
      <c r="D168" s="95">
        <v>12.6</v>
      </c>
      <c r="E168" s="95">
        <v>6.49</v>
      </c>
      <c r="F168" s="95">
        <v>0.25</v>
      </c>
      <c r="G168" s="95">
        <v>0.25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473</v>
      </c>
      <c r="C169" s="95">
        <v>26.6</v>
      </c>
      <c r="D169" s="95">
        <v>26.6</v>
      </c>
      <c r="E169" s="95">
        <v>6.49</v>
      </c>
      <c r="F169" s="95">
        <v>0.25</v>
      </c>
      <c r="G169" s="95">
        <v>0.25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476</v>
      </c>
      <c r="C170" s="95">
        <v>14</v>
      </c>
      <c r="D170" s="95">
        <v>14</v>
      </c>
      <c r="E170" s="95">
        <v>6.49</v>
      </c>
      <c r="F170" s="95">
        <v>0.25</v>
      </c>
      <c r="G170" s="95">
        <v>0.25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473</v>
      </c>
      <c r="C171" s="95">
        <v>29.4</v>
      </c>
      <c r="D171" s="95">
        <v>29.4</v>
      </c>
      <c r="E171" s="95">
        <v>6.49</v>
      </c>
      <c r="F171" s="95">
        <v>0.25</v>
      </c>
      <c r="G171" s="95">
        <v>0.25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503</v>
      </c>
      <c r="C172" s="95">
        <v>29.4</v>
      </c>
      <c r="D172" s="95">
        <v>29.4</v>
      </c>
      <c r="E172" s="95">
        <v>6.49</v>
      </c>
      <c r="F172" s="95">
        <v>0.25</v>
      </c>
      <c r="G172" s="95">
        <v>0.25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503</v>
      </c>
      <c r="C173" s="95">
        <v>23.8</v>
      </c>
      <c r="D173" s="95">
        <v>23.8</v>
      </c>
      <c r="E173" s="95">
        <v>6.49</v>
      </c>
      <c r="F173" s="95">
        <v>0.25</v>
      </c>
      <c r="G173" s="95">
        <v>0.25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503</v>
      </c>
      <c r="C183" s="95">
        <v>11.2</v>
      </c>
      <c r="D183" s="95">
        <v>11.2</v>
      </c>
      <c r="E183" s="95">
        <v>6.49</v>
      </c>
      <c r="F183" s="95">
        <v>0.25</v>
      </c>
      <c r="G183" s="95">
        <v>0.25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503</v>
      </c>
      <c r="C184" s="95">
        <v>21</v>
      </c>
      <c r="D184" s="95">
        <v>21</v>
      </c>
      <c r="E184" s="95">
        <v>6.49</v>
      </c>
      <c r="F184" s="95">
        <v>0.25</v>
      </c>
      <c r="G184" s="95">
        <v>0.25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480</v>
      </c>
      <c r="C185" s="95">
        <v>29.4</v>
      </c>
      <c r="D185" s="95">
        <v>29.4</v>
      </c>
      <c r="E185" s="95">
        <v>6.49</v>
      </c>
      <c r="F185" s="95">
        <v>0.441</v>
      </c>
      <c r="G185" s="95">
        <v>0.44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503</v>
      </c>
      <c r="C186" s="95">
        <v>29.4</v>
      </c>
      <c r="D186" s="95">
        <v>29.4</v>
      </c>
      <c r="E186" s="95">
        <v>6.49</v>
      </c>
      <c r="F186" s="95">
        <v>0.25</v>
      </c>
      <c r="G186" s="95">
        <v>0.25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480</v>
      </c>
      <c r="C187" s="95">
        <v>26.6</v>
      </c>
      <c r="D187" s="95">
        <v>26.6</v>
      </c>
      <c r="E187" s="95">
        <v>6.49</v>
      </c>
      <c r="F187" s="95">
        <v>0.441</v>
      </c>
      <c r="G187" s="95">
        <v>0.44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6.49</v>
      </c>
      <c r="F188" s="95">
        <v>0.32100000000000001</v>
      </c>
      <c r="G188" s="95">
        <v>0.32200000000000001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6.49</v>
      </c>
      <c r="F189" s="95">
        <v>0.441</v>
      </c>
      <c r="G189" s="95">
        <v>0.44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6.49</v>
      </c>
      <c r="F190" s="95">
        <v>0.253</v>
      </c>
      <c r="G190" s="95">
        <v>0.255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1165497.5900000001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260697.74</v>
      </c>
      <c r="D196" s="95">
        <v>208207.62</v>
      </c>
      <c r="E196" s="95">
        <v>52490.12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211310.5</v>
      </c>
      <c r="D197" s="95">
        <v>168764.25</v>
      </c>
      <c r="E197" s="95">
        <v>42546.26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209104.31</v>
      </c>
      <c r="D198" s="95">
        <v>167002.26</v>
      </c>
      <c r="E198" s="95">
        <v>42102.05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298674.24</v>
      </c>
      <c r="D199" s="95">
        <v>238537.75</v>
      </c>
      <c r="E199" s="95">
        <v>60136.49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75149.17</v>
      </c>
      <c r="D200" s="95">
        <v>54315.02</v>
      </c>
      <c r="E200" s="95">
        <v>20834.150000000001</v>
      </c>
      <c r="F200" s="95">
        <v>0.72</v>
      </c>
      <c r="G200" s="95">
        <v>3.75</v>
      </c>
    </row>
    <row r="201" spans="1:7">
      <c r="A201" s="95" t="s">
        <v>277</v>
      </c>
      <c r="B201" s="95" t="s">
        <v>521</v>
      </c>
      <c r="C201" s="95">
        <v>88868.17</v>
      </c>
      <c r="D201" s="95">
        <v>60082.28</v>
      </c>
      <c r="E201" s="95">
        <v>28785.89</v>
      </c>
      <c r="F201" s="95">
        <v>0.68</v>
      </c>
      <c r="G201" s="95">
        <v>3.53</v>
      </c>
    </row>
    <row r="202" spans="1:7">
      <c r="A202" s="95" t="s">
        <v>278</v>
      </c>
      <c r="B202" s="95" t="s">
        <v>521</v>
      </c>
      <c r="C202" s="95">
        <v>101416.42</v>
      </c>
      <c r="D202" s="95">
        <v>68565.94</v>
      </c>
      <c r="E202" s="95">
        <v>32850.480000000003</v>
      </c>
      <c r="F202" s="95">
        <v>0.68</v>
      </c>
      <c r="G202" s="95">
        <v>3.51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41464.769999999997</v>
      </c>
      <c r="D231" s="95">
        <v>0.8</v>
      </c>
    </row>
    <row r="232" spans="1:8">
      <c r="A232" s="95" t="s">
        <v>286</v>
      </c>
      <c r="B232" s="95" t="s">
        <v>618</v>
      </c>
      <c r="C232" s="95">
        <v>91359.55</v>
      </c>
      <c r="D232" s="95">
        <v>0.78</v>
      </c>
    </row>
    <row r="233" spans="1:8">
      <c r="A233" s="95" t="s">
        <v>287</v>
      </c>
      <c r="B233" s="95" t="s">
        <v>618</v>
      </c>
      <c r="C233" s="95">
        <v>87515.05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15.75</v>
      </c>
      <c r="F239" s="95">
        <v>35936.97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12.77</v>
      </c>
      <c r="F240" s="95">
        <v>29316.91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12.63</v>
      </c>
      <c r="F241" s="95">
        <v>29010.83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18.04</v>
      </c>
      <c r="F242" s="95">
        <v>41172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3.6</v>
      </c>
      <c r="F243" s="95">
        <v>6871.81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3.58</v>
      </c>
      <c r="F244" s="95">
        <v>6826.16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4.08</v>
      </c>
      <c r="F245" s="95">
        <v>7661.62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6476.07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66693.620599999995</v>
      </c>
      <c r="C255" s="95">
        <v>114.6459</v>
      </c>
      <c r="D255" s="95">
        <v>426.12130000000002</v>
      </c>
      <c r="E255" s="95">
        <v>0</v>
      </c>
      <c r="F255" s="95">
        <v>1.9E-3</v>
      </c>
      <c r="G255" s="95">
        <v>52736.127200000003</v>
      </c>
      <c r="H255" s="95">
        <v>28504.321400000001</v>
      </c>
    </row>
    <row r="256" spans="1:8">
      <c r="A256" s="95" t="s">
        <v>656</v>
      </c>
      <c r="B256" s="95">
        <v>61105.647299999997</v>
      </c>
      <c r="C256" s="95">
        <v>105.70010000000001</v>
      </c>
      <c r="D256" s="95">
        <v>395.61259999999999</v>
      </c>
      <c r="E256" s="95">
        <v>0</v>
      </c>
      <c r="F256" s="95">
        <v>1.8E-3</v>
      </c>
      <c r="G256" s="95">
        <v>48960.930200000003</v>
      </c>
      <c r="H256" s="95">
        <v>26182.191900000002</v>
      </c>
    </row>
    <row r="257" spans="1:19">
      <c r="A257" s="95" t="s">
        <v>657</v>
      </c>
      <c r="B257" s="95">
        <v>70487.109899999996</v>
      </c>
      <c r="C257" s="95">
        <v>122.02379999999999</v>
      </c>
      <c r="D257" s="95">
        <v>457.10329999999999</v>
      </c>
      <c r="E257" s="95">
        <v>0</v>
      </c>
      <c r="F257" s="95">
        <v>2.0999999999999999E-3</v>
      </c>
      <c r="G257" s="95">
        <v>56571.080199999997</v>
      </c>
      <c r="H257" s="95">
        <v>30211.490900000001</v>
      </c>
    </row>
    <row r="258" spans="1:19">
      <c r="A258" s="95" t="s">
        <v>658</v>
      </c>
      <c r="B258" s="95">
        <v>66385.619000000006</v>
      </c>
      <c r="C258" s="95">
        <v>115.4016</v>
      </c>
      <c r="D258" s="95">
        <v>434.26819999999998</v>
      </c>
      <c r="E258" s="95">
        <v>0</v>
      </c>
      <c r="F258" s="95">
        <v>2E-3</v>
      </c>
      <c r="G258" s="95">
        <v>53745.372199999998</v>
      </c>
      <c r="H258" s="95">
        <v>28501.452300000001</v>
      </c>
    </row>
    <row r="259" spans="1:19">
      <c r="A259" s="95" t="s">
        <v>343</v>
      </c>
      <c r="B259" s="95">
        <v>77739.834700000007</v>
      </c>
      <c r="C259" s="95">
        <v>135.386</v>
      </c>
      <c r="D259" s="95">
        <v>510.48570000000001</v>
      </c>
      <c r="E259" s="95">
        <v>0</v>
      </c>
      <c r="F259" s="95">
        <v>2.3E-3</v>
      </c>
      <c r="G259" s="95">
        <v>63178.302000000003</v>
      </c>
      <c r="H259" s="95">
        <v>33400.910400000001</v>
      </c>
    </row>
    <row r="260" spans="1:19">
      <c r="A260" s="95" t="s">
        <v>659</v>
      </c>
      <c r="B260" s="95">
        <v>78555.066200000001</v>
      </c>
      <c r="C260" s="95">
        <v>136.97219999999999</v>
      </c>
      <c r="D260" s="95">
        <v>517.14909999999998</v>
      </c>
      <c r="E260" s="95">
        <v>0</v>
      </c>
      <c r="F260" s="95">
        <v>2.3999999999999998E-3</v>
      </c>
      <c r="G260" s="95">
        <v>64003.099199999997</v>
      </c>
      <c r="H260" s="95">
        <v>33767.853300000002</v>
      </c>
    </row>
    <row r="261" spans="1:19">
      <c r="A261" s="95" t="s">
        <v>660</v>
      </c>
      <c r="B261" s="95">
        <v>61384.854599999999</v>
      </c>
      <c r="C261" s="95">
        <v>106.6949</v>
      </c>
      <c r="D261" s="95">
        <v>401.44839999999999</v>
      </c>
      <c r="E261" s="95">
        <v>0</v>
      </c>
      <c r="F261" s="95">
        <v>1.8E-3</v>
      </c>
      <c r="G261" s="95">
        <v>49683.558799999999</v>
      </c>
      <c r="H261" s="95">
        <v>26353.106</v>
      </c>
    </row>
    <row r="262" spans="1:19">
      <c r="A262" s="95" t="s">
        <v>661</v>
      </c>
      <c r="B262" s="95">
        <v>64901.474800000004</v>
      </c>
      <c r="C262" s="95">
        <v>112.64790000000001</v>
      </c>
      <c r="D262" s="95">
        <v>423.19229999999999</v>
      </c>
      <c r="E262" s="95">
        <v>0</v>
      </c>
      <c r="F262" s="95">
        <v>1.9E-3</v>
      </c>
      <c r="G262" s="95">
        <v>52374.482400000001</v>
      </c>
      <c r="H262" s="95">
        <v>27846.856800000001</v>
      </c>
    </row>
    <row r="263" spans="1:19">
      <c r="A263" s="95" t="s">
        <v>662</v>
      </c>
      <c r="B263" s="95">
        <v>74037.326300000001</v>
      </c>
      <c r="C263" s="95">
        <v>129.03200000000001</v>
      </c>
      <c r="D263" s="95">
        <v>486.91289999999998</v>
      </c>
      <c r="E263" s="95">
        <v>0</v>
      </c>
      <c r="F263" s="95">
        <v>2.2000000000000001E-3</v>
      </c>
      <c r="G263" s="95">
        <v>60260.974399999999</v>
      </c>
      <c r="H263" s="95">
        <v>31819.549500000001</v>
      </c>
    </row>
    <row r="264" spans="1:19">
      <c r="A264" s="95" t="s">
        <v>663</v>
      </c>
      <c r="B264" s="95">
        <v>73668.106299999999</v>
      </c>
      <c r="C264" s="95">
        <v>128.18389999999999</v>
      </c>
      <c r="D264" s="95">
        <v>482.87380000000002</v>
      </c>
      <c r="E264" s="95">
        <v>0</v>
      </c>
      <c r="F264" s="95">
        <v>2.2000000000000001E-3</v>
      </c>
      <c r="G264" s="95">
        <v>59760.942499999997</v>
      </c>
      <c r="H264" s="95">
        <v>31640.360100000002</v>
      </c>
    </row>
    <row r="265" spans="1:19">
      <c r="A265" s="95" t="s">
        <v>664</v>
      </c>
      <c r="B265" s="95">
        <v>69388.861300000004</v>
      </c>
      <c r="C265" s="95">
        <v>120.5232</v>
      </c>
      <c r="D265" s="95">
        <v>453.13470000000001</v>
      </c>
      <c r="E265" s="95">
        <v>0</v>
      </c>
      <c r="F265" s="95">
        <v>2.0999999999999999E-3</v>
      </c>
      <c r="G265" s="95">
        <v>56080.237500000003</v>
      </c>
      <c r="H265" s="95">
        <v>29780.916499999999</v>
      </c>
    </row>
    <row r="266" spans="1:19">
      <c r="A266" s="95" t="s">
        <v>665</v>
      </c>
      <c r="B266" s="95">
        <v>64050.772799999999</v>
      </c>
      <c r="C266" s="95">
        <v>110.6345</v>
      </c>
      <c r="D266" s="95">
        <v>413.42</v>
      </c>
      <c r="E266" s="95">
        <v>0</v>
      </c>
      <c r="F266" s="95">
        <v>1.9E-3</v>
      </c>
      <c r="G266" s="95">
        <v>51164.644699999997</v>
      </c>
      <c r="H266" s="95">
        <v>27428.0605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828398.29379999998</v>
      </c>
      <c r="C268" s="95">
        <v>1437.8461</v>
      </c>
      <c r="D268" s="95">
        <v>5401.7222000000002</v>
      </c>
      <c r="E268" s="95">
        <v>0</v>
      </c>
      <c r="F268" s="95">
        <v>2.47E-2</v>
      </c>
      <c r="G268" s="95">
        <v>668519.75120000006</v>
      </c>
      <c r="H268" s="95">
        <v>355437.06939999998</v>
      </c>
    </row>
    <row r="269" spans="1:19">
      <c r="A269" s="95" t="s">
        <v>667</v>
      </c>
      <c r="B269" s="95">
        <v>61105.647299999997</v>
      </c>
      <c r="C269" s="95">
        <v>105.70010000000001</v>
      </c>
      <c r="D269" s="95">
        <v>395.61259999999999</v>
      </c>
      <c r="E269" s="95">
        <v>0</v>
      </c>
      <c r="F269" s="95">
        <v>1.8E-3</v>
      </c>
      <c r="G269" s="95">
        <v>48960.930200000003</v>
      </c>
      <c r="H269" s="95">
        <v>26182.191900000002</v>
      </c>
    </row>
    <row r="270" spans="1:19">
      <c r="A270" s="95" t="s">
        <v>668</v>
      </c>
      <c r="B270" s="95">
        <v>78555.066200000001</v>
      </c>
      <c r="C270" s="95">
        <v>136.97219999999999</v>
      </c>
      <c r="D270" s="95">
        <v>517.14909999999998</v>
      </c>
      <c r="E270" s="95">
        <v>0</v>
      </c>
      <c r="F270" s="95">
        <v>2.3999999999999998E-3</v>
      </c>
      <c r="G270" s="95">
        <v>64003.099199999997</v>
      </c>
      <c r="H270" s="95">
        <v>33767.853300000002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358371000000</v>
      </c>
      <c r="C273" s="95">
        <v>335739.96</v>
      </c>
      <c r="D273" s="95" t="s">
        <v>687</v>
      </c>
      <c r="E273" s="95">
        <v>80532.755999999994</v>
      </c>
      <c r="F273" s="95">
        <v>81262.494999999995</v>
      </c>
      <c r="G273" s="95">
        <v>20235.845000000001</v>
      </c>
      <c r="H273" s="95">
        <v>0</v>
      </c>
      <c r="I273" s="95">
        <v>149866.21</v>
      </c>
      <c r="J273" s="95">
        <v>0</v>
      </c>
      <c r="K273" s="95">
        <v>1.355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3841.3</v>
      </c>
      <c r="R273" s="95">
        <v>0</v>
      </c>
      <c r="S273" s="95">
        <v>0</v>
      </c>
    </row>
    <row r="274" spans="1:19">
      <c r="A274" s="95" t="s">
        <v>656</v>
      </c>
      <c r="B274" s="96">
        <v>332717000000</v>
      </c>
      <c r="C274" s="95">
        <v>340681.375</v>
      </c>
      <c r="D274" s="95" t="s">
        <v>688</v>
      </c>
      <c r="E274" s="95">
        <v>80532.755999999994</v>
      </c>
      <c r="F274" s="95">
        <v>81262.494999999995</v>
      </c>
      <c r="G274" s="95">
        <v>21156.941999999999</v>
      </c>
      <c r="H274" s="95">
        <v>0</v>
      </c>
      <c r="I274" s="95">
        <v>153887.93799999999</v>
      </c>
      <c r="J274" s="95">
        <v>0</v>
      </c>
      <c r="K274" s="95">
        <v>5.0000000000000001E-3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3841.24</v>
      </c>
      <c r="R274" s="95">
        <v>0</v>
      </c>
      <c r="S274" s="95">
        <v>0</v>
      </c>
    </row>
    <row r="275" spans="1:19">
      <c r="A275" s="95" t="s">
        <v>657</v>
      </c>
      <c r="B275" s="96">
        <v>384432000000</v>
      </c>
      <c r="C275" s="95">
        <v>346215.46100000001</v>
      </c>
      <c r="D275" s="95" t="s">
        <v>689</v>
      </c>
      <c r="E275" s="95">
        <v>80532.755999999994</v>
      </c>
      <c r="F275" s="95">
        <v>81262.494999999995</v>
      </c>
      <c r="G275" s="95">
        <v>21480.462</v>
      </c>
      <c r="H275" s="95">
        <v>0</v>
      </c>
      <c r="I275" s="95">
        <v>159098.50099999999</v>
      </c>
      <c r="J275" s="95">
        <v>0</v>
      </c>
      <c r="K275" s="95">
        <v>0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3841.2469999999998</v>
      </c>
      <c r="R275" s="95">
        <v>0</v>
      </c>
      <c r="S275" s="95">
        <v>0</v>
      </c>
    </row>
    <row r="276" spans="1:19">
      <c r="A276" s="95" t="s">
        <v>658</v>
      </c>
      <c r="B276" s="96">
        <v>365230000000</v>
      </c>
      <c r="C276" s="95">
        <v>349988.53899999999</v>
      </c>
      <c r="D276" s="95" t="s">
        <v>690</v>
      </c>
      <c r="E276" s="95">
        <v>80532.755999999994</v>
      </c>
      <c r="F276" s="95">
        <v>77263.149000000005</v>
      </c>
      <c r="G276" s="95">
        <v>22476.152999999998</v>
      </c>
      <c r="H276" s="95">
        <v>0</v>
      </c>
      <c r="I276" s="95">
        <v>167149.20000000001</v>
      </c>
      <c r="J276" s="95">
        <v>0</v>
      </c>
      <c r="K276" s="95">
        <v>5.0000000000000001E-3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2567.2750000000001</v>
      </c>
      <c r="R276" s="95">
        <v>0</v>
      </c>
      <c r="S276" s="95">
        <v>0</v>
      </c>
    </row>
    <row r="277" spans="1:19">
      <c r="A277" s="95" t="s">
        <v>343</v>
      </c>
      <c r="B277" s="96">
        <v>429332000000</v>
      </c>
      <c r="C277" s="95">
        <v>376666.766</v>
      </c>
      <c r="D277" s="95" t="s">
        <v>691</v>
      </c>
      <c r="E277" s="95">
        <v>80532.755999999994</v>
      </c>
      <c r="F277" s="95">
        <v>81262.494999999995</v>
      </c>
      <c r="G277" s="95">
        <v>24705.561000000002</v>
      </c>
      <c r="H277" s="95">
        <v>0</v>
      </c>
      <c r="I277" s="95">
        <v>186325.114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3840.8409999999999</v>
      </c>
      <c r="R277" s="95">
        <v>0</v>
      </c>
      <c r="S277" s="95">
        <v>0</v>
      </c>
    </row>
    <row r="278" spans="1:19">
      <c r="A278" s="95" t="s">
        <v>659</v>
      </c>
      <c r="B278" s="96">
        <v>434937000000</v>
      </c>
      <c r="C278" s="95">
        <v>394972.90500000003</v>
      </c>
      <c r="D278" s="95" t="s">
        <v>692</v>
      </c>
      <c r="E278" s="95">
        <v>80532.755999999994</v>
      </c>
      <c r="F278" s="95">
        <v>81262.494999999995</v>
      </c>
      <c r="G278" s="95">
        <v>25979.945</v>
      </c>
      <c r="H278" s="95">
        <v>0</v>
      </c>
      <c r="I278" s="95">
        <v>203356.81299999999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3840.8960000000002</v>
      </c>
      <c r="R278" s="95">
        <v>0</v>
      </c>
      <c r="S278" s="95">
        <v>0</v>
      </c>
    </row>
    <row r="279" spans="1:19">
      <c r="A279" s="95" t="s">
        <v>660</v>
      </c>
      <c r="B279" s="96">
        <v>337627000000</v>
      </c>
      <c r="C279" s="95">
        <v>302050.01699999999</v>
      </c>
      <c r="D279" s="95" t="s">
        <v>693</v>
      </c>
      <c r="E279" s="95">
        <v>44740.42</v>
      </c>
      <c r="F279" s="95">
        <v>47274.637999999999</v>
      </c>
      <c r="G279" s="95">
        <v>22371.734</v>
      </c>
      <c r="H279" s="95">
        <v>0</v>
      </c>
      <c r="I279" s="95">
        <v>185222.76199999999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2440.4639999999999</v>
      </c>
      <c r="R279" s="95">
        <v>0</v>
      </c>
      <c r="S279" s="95">
        <v>0</v>
      </c>
    </row>
    <row r="280" spans="1:19">
      <c r="A280" s="95" t="s">
        <v>661</v>
      </c>
      <c r="B280" s="96">
        <v>355914000000</v>
      </c>
      <c r="C280" s="95">
        <v>313944.99200000003</v>
      </c>
      <c r="D280" s="95" t="s">
        <v>694</v>
      </c>
      <c r="E280" s="95">
        <v>44740.42</v>
      </c>
      <c r="F280" s="95">
        <v>43275.292999999998</v>
      </c>
      <c r="G280" s="95">
        <v>23369.254000000001</v>
      </c>
      <c r="H280" s="95">
        <v>0</v>
      </c>
      <c r="I280" s="95">
        <v>200119.43700000001</v>
      </c>
      <c r="J280" s="95">
        <v>0</v>
      </c>
      <c r="K280" s="95">
        <v>0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2440.5880000000002</v>
      </c>
      <c r="R280" s="95">
        <v>0</v>
      </c>
      <c r="S280" s="95">
        <v>0</v>
      </c>
    </row>
    <row r="281" spans="1:19">
      <c r="A281" s="95" t="s">
        <v>662</v>
      </c>
      <c r="B281" s="96">
        <v>409507000000</v>
      </c>
      <c r="C281" s="95">
        <v>375046.33600000001</v>
      </c>
      <c r="D281" s="95" t="s">
        <v>695</v>
      </c>
      <c r="E281" s="95">
        <v>80532.755999999994</v>
      </c>
      <c r="F281" s="95">
        <v>80410.297999999995</v>
      </c>
      <c r="G281" s="95">
        <v>24155.494999999999</v>
      </c>
      <c r="H281" s="95">
        <v>0</v>
      </c>
      <c r="I281" s="95">
        <v>187376.82399999999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2570.9630000000002</v>
      </c>
      <c r="R281" s="95">
        <v>0</v>
      </c>
      <c r="S281" s="95">
        <v>0</v>
      </c>
    </row>
    <row r="282" spans="1:19">
      <c r="A282" s="95" t="s">
        <v>663</v>
      </c>
      <c r="B282" s="96">
        <v>406109000000</v>
      </c>
      <c r="C282" s="95">
        <v>371917.79599999997</v>
      </c>
      <c r="D282" s="95" t="s">
        <v>696</v>
      </c>
      <c r="E282" s="95">
        <v>80532.755999999994</v>
      </c>
      <c r="F282" s="95">
        <v>80410.297999999995</v>
      </c>
      <c r="G282" s="95">
        <v>24384.088</v>
      </c>
      <c r="H282" s="95">
        <v>0</v>
      </c>
      <c r="I282" s="95">
        <v>182749.65299999999</v>
      </c>
      <c r="J282" s="95">
        <v>0</v>
      </c>
      <c r="K282" s="95">
        <v>0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3841.0010000000002</v>
      </c>
      <c r="R282" s="95">
        <v>0</v>
      </c>
      <c r="S282" s="95">
        <v>0</v>
      </c>
    </row>
    <row r="283" spans="1:19">
      <c r="A283" s="95" t="s">
        <v>664</v>
      </c>
      <c r="B283" s="96">
        <v>381096000000</v>
      </c>
      <c r="C283" s="95">
        <v>351822.54700000002</v>
      </c>
      <c r="D283" s="95" t="s">
        <v>697</v>
      </c>
      <c r="E283" s="95">
        <v>80532.755999999994</v>
      </c>
      <c r="F283" s="95">
        <v>80410.297999999995</v>
      </c>
      <c r="G283" s="95">
        <v>22257.386999999999</v>
      </c>
      <c r="H283" s="95">
        <v>0</v>
      </c>
      <c r="I283" s="95">
        <v>164781.02799999999</v>
      </c>
      <c r="J283" s="95">
        <v>0</v>
      </c>
      <c r="K283" s="95">
        <v>0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3841.078</v>
      </c>
      <c r="R283" s="95">
        <v>0</v>
      </c>
      <c r="S283" s="95">
        <v>0</v>
      </c>
    </row>
    <row r="284" spans="1:19">
      <c r="A284" s="95" t="s">
        <v>665</v>
      </c>
      <c r="B284" s="96">
        <v>347692000000</v>
      </c>
      <c r="C284" s="95">
        <v>322810.23700000002</v>
      </c>
      <c r="D284" s="95" t="s">
        <v>698</v>
      </c>
      <c r="E284" s="95">
        <v>80532.755999999994</v>
      </c>
      <c r="F284" s="95">
        <v>80410.297999999995</v>
      </c>
      <c r="G284" s="95">
        <v>19400.056</v>
      </c>
      <c r="H284" s="95">
        <v>0</v>
      </c>
      <c r="I284" s="95">
        <v>138624.508</v>
      </c>
      <c r="J284" s="95">
        <v>0</v>
      </c>
      <c r="K284" s="95">
        <v>1.232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3841.3870000000002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4542960000000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332717000000</v>
      </c>
      <c r="C287" s="95">
        <v>302050.01699999999</v>
      </c>
      <c r="D287" s="95"/>
      <c r="E287" s="95">
        <v>44740.42</v>
      </c>
      <c r="F287" s="95">
        <v>43275.292999999998</v>
      </c>
      <c r="G287" s="95">
        <v>19400.056</v>
      </c>
      <c r="H287" s="95">
        <v>0</v>
      </c>
      <c r="I287" s="95">
        <v>138624.508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2440.4639999999999</v>
      </c>
      <c r="R287" s="95">
        <v>0</v>
      </c>
      <c r="S287" s="95">
        <v>0</v>
      </c>
    </row>
    <row r="288" spans="1:19">
      <c r="A288" s="95" t="s">
        <v>668</v>
      </c>
      <c r="B288" s="96">
        <v>434937000000</v>
      </c>
      <c r="C288" s="95">
        <v>394972.90500000003</v>
      </c>
      <c r="D288" s="95"/>
      <c r="E288" s="95">
        <v>80532.755999999994</v>
      </c>
      <c r="F288" s="95">
        <v>81262.494999999995</v>
      </c>
      <c r="G288" s="95">
        <v>25979.945</v>
      </c>
      <c r="H288" s="95">
        <v>0</v>
      </c>
      <c r="I288" s="95">
        <v>203356.81299999999</v>
      </c>
      <c r="J288" s="95">
        <v>0</v>
      </c>
      <c r="K288" s="95">
        <v>1.355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3841.3870000000002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112151.4</v>
      </c>
      <c r="C291" s="95">
        <v>5936.53</v>
      </c>
      <c r="D291" s="95">
        <v>0</v>
      </c>
      <c r="E291" s="95">
        <v>118087.94</v>
      </c>
    </row>
    <row r="292" spans="1:5">
      <c r="A292" s="95" t="s">
        <v>702</v>
      </c>
      <c r="B292" s="95">
        <v>16.32</v>
      </c>
      <c r="C292" s="95">
        <v>0.86</v>
      </c>
      <c r="D292" s="95">
        <v>0</v>
      </c>
      <c r="E292" s="95">
        <v>17.190000000000001</v>
      </c>
    </row>
    <row r="293" spans="1:5">
      <c r="A293" s="95" t="s">
        <v>703</v>
      </c>
      <c r="B293" s="95">
        <v>16.32</v>
      </c>
      <c r="C293" s="95">
        <v>0.86</v>
      </c>
      <c r="D293" s="95">
        <v>0</v>
      </c>
      <c r="E293" s="95">
        <v>17.190000000000001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5"/>
  <dimension ref="A1:S293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5503.61</v>
      </c>
      <c r="C2" s="95">
        <v>800.99</v>
      </c>
      <c r="D2" s="95">
        <v>800.99</v>
      </c>
    </row>
    <row r="3" spans="1:7">
      <c r="A3" s="95" t="s">
        <v>372</v>
      </c>
      <c r="B3" s="95">
        <v>5503.61</v>
      </c>
      <c r="C3" s="95">
        <v>800.99</v>
      </c>
      <c r="D3" s="95">
        <v>800.99</v>
      </c>
    </row>
    <row r="4" spans="1:7">
      <c r="A4" s="95" t="s">
        <v>373</v>
      </c>
      <c r="B4" s="95">
        <v>1311.53</v>
      </c>
      <c r="C4" s="95">
        <v>190.88</v>
      </c>
      <c r="D4" s="95">
        <v>190.88</v>
      </c>
    </row>
    <row r="5" spans="1:7">
      <c r="A5" s="95" t="s">
        <v>374</v>
      </c>
      <c r="B5" s="95">
        <v>1311.53</v>
      </c>
      <c r="C5" s="95">
        <v>190.88</v>
      </c>
      <c r="D5" s="95">
        <v>190.88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746.92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1439.47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61.74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231.3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0.75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93.08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80.05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4302.58</v>
      </c>
      <c r="C28" s="95">
        <v>1201.03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473</v>
      </c>
      <c r="C146" s="95">
        <v>15.4</v>
      </c>
      <c r="D146" s="95">
        <v>15.4</v>
      </c>
      <c r="E146" s="95">
        <v>6.49</v>
      </c>
      <c r="F146" s="95">
        <v>0.25</v>
      </c>
      <c r="G146" s="95">
        <v>0.25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476</v>
      </c>
      <c r="C147" s="95">
        <v>12.6</v>
      </c>
      <c r="D147" s="95">
        <v>12.6</v>
      </c>
      <c r="E147" s="95">
        <v>6.49</v>
      </c>
      <c r="F147" s="95">
        <v>0.25</v>
      </c>
      <c r="G147" s="95">
        <v>0.25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473</v>
      </c>
      <c r="C148" s="95">
        <v>74.2</v>
      </c>
      <c r="D148" s="95">
        <v>74.2</v>
      </c>
      <c r="E148" s="95">
        <v>6.49</v>
      </c>
      <c r="F148" s="95">
        <v>0.25</v>
      </c>
      <c r="G148" s="95">
        <v>0.25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476</v>
      </c>
      <c r="C149" s="95">
        <v>4.2</v>
      </c>
      <c r="D149" s="95">
        <v>4.2</v>
      </c>
      <c r="E149" s="95">
        <v>6.49</v>
      </c>
      <c r="F149" s="95">
        <v>0.25</v>
      </c>
      <c r="G149" s="95">
        <v>0.25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523</v>
      </c>
      <c r="C150" s="95">
        <v>15.4</v>
      </c>
      <c r="D150" s="95">
        <v>15.4</v>
      </c>
      <c r="E150" s="95">
        <v>6.49</v>
      </c>
      <c r="F150" s="95">
        <v>0.61</v>
      </c>
      <c r="G150" s="95">
        <v>0.61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476</v>
      </c>
      <c r="C151" s="95">
        <v>12.6</v>
      </c>
      <c r="D151" s="95">
        <v>12.6</v>
      </c>
      <c r="E151" s="95">
        <v>6.49</v>
      </c>
      <c r="F151" s="95">
        <v>0.25</v>
      </c>
      <c r="G151" s="95">
        <v>0.25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523</v>
      </c>
      <c r="C152" s="95">
        <v>74.2</v>
      </c>
      <c r="D152" s="95">
        <v>74.2</v>
      </c>
      <c r="E152" s="95">
        <v>6.49</v>
      </c>
      <c r="F152" s="95">
        <v>0.61</v>
      </c>
      <c r="G152" s="95">
        <v>0.61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473</v>
      </c>
      <c r="C153" s="95">
        <v>15.4</v>
      </c>
      <c r="D153" s="95">
        <v>15.4</v>
      </c>
      <c r="E153" s="95">
        <v>6.49</v>
      </c>
      <c r="F153" s="95">
        <v>0.25</v>
      </c>
      <c r="G153" s="95">
        <v>0.25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476</v>
      </c>
      <c r="C154" s="95">
        <v>12.6</v>
      </c>
      <c r="D154" s="95">
        <v>12.6</v>
      </c>
      <c r="E154" s="95">
        <v>6.49</v>
      </c>
      <c r="F154" s="95">
        <v>0.25</v>
      </c>
      <c r="G154" s="95">
        <v>0.25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473</v>
      </c>
      <c r="C155" s="95">
        <v>74.2</v>
      </c>
      <c r="D155" s="95">
        <v>74.2</v>
      </c>
      <c r="E155" s="95">
        <v>6.49</v>
      </c>
      <c r="F155" s="95">
        <v>0.25</v>
      </c>
      <c r="G155" s="95">
        <v>0.25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476</v>
      </c>
      <c r="C156" s="95">
        <v>4.2</v>
      </c>
      <c r="D156" s="95">
        <v>4.2</v>
      </c>
      <c r="E156" s="95">
        <v>6.49</v>
      </c>
      <c r="F156" s="95">
        <v>0.25</v>
      </c>
      <c r="G156" s="95">
        <v>0.25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523</v>
      </c>
      <c r="C157" s="95">
        <v>15.4</v>
      </c>
      <c r="D157" s="95">
        <v>15.4</v>
      </c>
      <c r="E157" s="95">
        <v>6.49</v>
      </c>
      <c r="F157" s="95">
        <v>0.61</v>
      </c>
      <c r="G157" s="95">
        <v>0.61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476</v>
      </c>
      <c r="C158" s="95">
        <v>12.6</v>
      </c>
      <c r="D158" s="95">
        <v>12.6</v>
      </c>
      <c r="E158" s="95">
        <v>6.49</v>
      </c>
      <c r="F158" s="95">
        <v>0.25</v>
      </c>
      <c r="G158" s="95">
        <v>0.25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523</v>
      </c>
      <c r="C159" s="95">
        <v>74.2</v>
      </c>
      <c r="D159" s="95">
        <v>74.2</v>
      </c>
      <c r="E159" s="95">
        <v>6.49</v>
      </c>
      <c r="F159" s="95">
        <v>0.61</v>
      </c>
      <c r="G159" s="95">
        <v>0.61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473</v>
      </c>
      <c r="C160" s="95">
        <v>15.4</v>
      </c>
      <c r="D160" s="95">
        <v>15.4</v>
      </c>
      <c r="E160" s="95">
        <v>6.49</v>
      </c>
      <c r="F160" s="95">
        <v>0.25</v>
      </c>
      <c r="G160" s="95">
        <v>0.25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476</v>
      </c>
      <c r="C161" s="95">
        <v>12.6</v>
      </c>
      <c r="D161" s="95">
        <v>12.6</v>
      </c>
      <c r="E161" s="95">
        <v>6.49</v>
      </c>
      <c r="F161" s="95">
        <v>0.25</v>
      </c>
      <c r="G161" s="95">
        <v>0.25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473</v>
      </c>
      <c r="C162" s="95">
        <v>74.2</v>
      </c>
      <c r="D162" s="95">
        <v>74.2</v>
      </c>
      <c r="E162" s="95">
        <v>6.49</v>
      </c>
      <c r="F162" s="95">
        <v>0.25</v>
      </c>
      <c r="G162" s="95">
        <v>0.25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476</v>
      </c>
      <c r="C163" s="95">
        <v>4.2</v>
      </c>
      <c r="D163" s="95">
        <v>4.2</v>
      </c>
      <c r="E163" s="95">
        <v>6.49</v>
      </c>
      <c r="F163" s="95">
        <v>0.25</v>
      </c>
      <c r="G163" s="95">
        <v>0.25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523</v>
      </c>
      <c r="C164" s="95">
        <v>15.4</v>
      </c>
      <c r="D164" s="95">
        <v>15.4</v>
      </c>
      <c r="E164" s="95">
        <v>6.49</v>
      </c>
      <c r="F164" s="95">
        <v>0.61</v>
      </c>
      <c r="G164" s="95">
        <v>0.61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476</v>
      </c>
      <c r="C165" s="95">
        <v>12.6</v>
      </c>
      <c r="D165" s="95">
        <v>12.6</v>
      </c>
      <c r="E165" s="95">
        <v>6.49</v>
      </c>
      <c r="F165" s="95">
        <v>0.25</v>
      </c>
      <c r="G165" s="95">
        <v>0.25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523</v>
      </c>
      <c r="C166" s="95">
        <v>49</v>
      </c>
      <c r="D166" s="95">
        <v>49</v>
      </c>
      <c r="E166" s="95">
        <v>6.49</v>
      </c>
      <c r="F166" s="95">
        <v>0.61</v>
      </c>
      <c r="G166" s="95">
        <v>0.61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523</v>
      </c>
      <c r="C167" s="95">
        <v>25.2</v>
      </c>
      <c r="D167" s="95">
        <v>25.2</v>
      </c>
      <c r="E167" s="95">
        <v>6.49</v>
      </c>
      <c r="F167" s="95">
        <v>0.61</v>
      </c>
      <c r="G167" s="95">
        <v>0.61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476</v>
      </c>
      <c r="C168" s="95">
        <v>12.6</v>
      </c>
      <c r="D168" s="95">
        <v>12.6</v>
      </c>
      <c r="E168" s="95">
        <v>6.49</v>
      </c>
      <c r="F168" s="95">
        <v>0.25</v>
      </c>
      <c r="G168" s="95">
        <v>0.25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473</v>
      </c>
      <c r="C169" s="95">
        <v>26.6</v>
      </c>
      <c r="D169" s="95">
        <v>26.6</v>
      </c>
      <c r="E169" s="95">
        <v>6.49</v>
      </c>
      <c r="F169" s="95">
        <v>0.25</v>
      </c>
      <c r="G169" s="95">
        <v>0.25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476</v>
      </c>
      <c r="C170" s="95">
        <v>14</v>
      </c>
      <c r="D170" s="95">
        <v>14</v>
      </c>
      <c r="E170" s="95">
        <v>6.49</v>
      </c>
      <c r="F170" s="95">
        <v>0.25</v>
      </c>
      <c r="G170" s="95">
        <v>0.25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473</v>
      </c>
      <c r="C171" s="95">
        <v>29.4</v>
      </c>
      <c r="D171" s="95">
        <v>29.4</v>
      </c>
      <c r="E171" s="95">
        <v>6.49</v>
      </c>
      <c r="F171" s="95">
        <v>0.25</v>
      </c>
      <c r="G171" s="95">
        <v>0.25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503</v>
      </c>
      <c r="C172" s="95">
        <v>29.4</v>
      </c>
      <c r="D172" s="95">
        <v>29.4</v>
      </c>
      <c r="E172" s="95">
        <v>6.49</v>
      </c>
      <c r="F172" s="95">
        <v>0.25</v>
      </c>
      <c r="G172" s="95">
        <v>0.25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503</v>
      </c>
      <c r="C173" s="95">
        <v>23.8</v>
      </c>
      <c r="D173" s="95">
        <v>23.8</v>
      </c>
      <c r="E173" s="95">
        <v>6.49</v>
      </c>
      <c r="F173" s="95">
        <v>0.25</v>
      </c>
      <c r="G173" s="95">
        <v>0.25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503</v>
      </c>
      <c r="C183" s="95">
        <v>11.2</v>
      </c>
      <c r="D183" s="95">
        <v>11.2</v>
      </c>
      <c r="E183" s="95">
        <v>6.49</v>
      </c>
      <c r="F183" s="95">
        <v>0.25</v>
      </c>
      <c r="G183" s="95">
        <v>0.25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503</v>
      </c>
      <c r="C184" s="95">
        <v>21</v>
      </c>
      <c r="D184" s="95">
        <v>21</v>
      </c>
      <c r="E184" s="95">
        <v>6.49</v>
      </c>
      <c r="F184" s="95">
        <v>0.25</v>
      </c>
      <c r="G184" s="95">
        <v>0.25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523</v>
      </c>
      <c r="C185" s="95">
        <v>29.4</v>
      </c>
      <c r="D185" s="95">
        <v>29.4</v>
      </c>
      <c r="E185" s="95">
        <v>6.49</v>
      </c>
      <c r="F185" s="95">
        <v>0.61</v>
      </c>
      <c r="G185" s="95">
        <v>0.61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503</v>
      </c>
      <c r="C186" s="95">
        <v>29.4</v>
      </c>
      <c r="D186" s="95">
        <v>29.4</v>
      </c>
      <c r="E186" s="95">
        <v>6.49</v>
      </c>
      <c r="F186" s="95">
        <v>0.25</v>
      </c>
      <c r="G186" s="95">
        <v>0.25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523</v>
      </c>
      <c r="C187" s="95">
        <v>26.6</v>
      </c>
      <c r="D187" s="95">
        <v>26.6</v>
      </c>
      <c r="E187" s="95">
        <v>6.49</v>
      </c>
      <c r="F187" s="95">
        <v>0.61</v>
      </c>
      <c r="G187" s="95">
        <v>0.61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6.49</v>
      </c>
      <c r="F188" s="95">
        <v>0.38300000000000001</v>
      </c>
      <c r="G188" s="95">
        <v>0.38400000000000001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6.49</v>
      </c>
      <c r="F189" s="95">
        <v>0.61</v>
      </c>
      <c r="G189" s="95">
        <v>0.61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6.49</v>
      </c>
      <c r="F190" s="95">
        <v>0.253</v>
      </c>
      <c r="G190" s="95">
        <v>0.255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1344207.63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279859.43</v>
      </c>
      <c r="D196" s="95">
        <v>223511.2</v>
      </c>
      <c r="E196" s="95">
        <v>56348.22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227132.35</v>
      </c>
      <c r="D197" s="95">
        <v>181400.45</v>
      </c>
      <c r="E197" s="95">
        <v>45731.9</v>
      </c>
      <c r="F197" s="95">
        <v>0.8</v>
      </c>
      <c r="G197" s="95">
        <v>4.59</v>
      </c>
    </row>
    <row r="198" spans="1:7">
      <c r="A198" s="95" t="s">
        <v>274</v>
      </c>
      <c r="B198" s="95" t="s">
        <v>647</v>
      </c>
      <c r="C198" s="95">
        <v>225486.44</v>
      </c>
      <c r="D198" s="95">
        <v>180085.93</v>
      </c>
      <c r="E198" s="95">
        <v>45400.51</v>
      </c>
      <c r="F198" s="95">
        <v>0.8</v>
      </c>
      <c r="G198" s="95">
        <v>4.58</v>
      </c>
    </row>
    <row r="199" spans="1:7">
      <c r="A199" s="95" t="s">
        <v>275</v>
      </c>
      <c r="B199" s="95" t="s">
        <v>647</v>
      </c>
      <c r="C199" s="95">
        <v>315508.87</v>
      </c>
      <c r="D199" s="95">
        <v>251982.82</v>
      </c>
      <c r="E199" s="95">
        <v>63526.05</v>
      </c>
      <c r="F199" s="95">
        <v>0.8</v>
      </c>
      <c r="G199" s="95">
        <v>4.54</v>
      </c>
    </row>
    <row r="200" spans="1:7">
      <c r="A200" s="95" t="s">
        <v>276</v>
      </c>
      <c r="B200" s="95" t="s">
        <v>521</v>
      </c>
      <c r="C200" s="95">
        <v>75808.33</v>
      </c>
      <c r="D200" s="95">
        <v>55418.17</v>
      </c>
      <c r="E200" s="95">
        <v>20390.16</v>
      </c>
      <c r="F200" s="95">
        <v>0.73</v>
      </c>
      <c r="G200" s="95">
        <v>3.8</v>
      </c>
    </row>
    <row r="201" spans="1:7">
      <c r="A201" s="95" t="s">
        <v>277</v>
      </c>
      <c r="B201" s="95" t="s">
        <v>521</v>
      </c>
      <c r="C201" s="95">
        <v>89858.58</v>
      </c>
      <c r="D201" s="95">
        <v>60751.88</v>
      </c>
      <c r="E201" s="95">
        <v>29106.7</v>
      </c>
      <c r="F201" s="95">
        <v>0.68</v>
      </c>
      <c r="G201" s="95">
        <v>3.53</v>
      </c>
    </row>
    <row r="202" spans="1:7">
      <c r="A202" s="95" t="s">
        <v>278</v>
      </c>
      <c r="B202" s="95" t="s">
        <v>521</v>
      </c>
      <c r="C202" s="95">
        <v>106123.15</v>
      </c>
      <c r="D202" s="95">
        <v>71748.08</v>
      </c>
      <c r="E202" s="95">
        <v>34375.07</v>
      </c>
      <c r="F202" s="95">
        <v>0.68</v>
      </c>
      <c r="G202" s="95">
        <v>3.51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54739.18</v>
      </c>
      <c r="D231" s="95">
        <v>0.8</v>
      </c>
    </row>
    <row r="232" spans="1:8">
      <c r="A232" s="95" t="s">
        <v>286</v>
      </c>
      <c r="B232" s="95" t="s">
        <v>618</v>
      </c>
      <c r="C232" s="95">
        <v>120607.13</v>
      </c>
      <c r="D232" s="95">
        <v>0.78</v>
      </c>
    </row>
    <row r="233" spans="1:8">
      <c r="A233" s="95" t="s">
        <v>287</v>
      </c>
      <c r="B233" s="95" t="s">
        <v>618</v>
      </c>
      <c r="C233" s="95">
        <v>115531.87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16.91</v>
      </c>
      <c r="F239" s="95">
        <v>38578.39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13.72</v>
      </c>
      <c r="F240" s="95">
        <v>31512.01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13.62</v>
      </c>
      <c r="F241" s="95">
        <v>31283.66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19.059999999999999</v>
      </c>
      <c r="F242" s="95">
        <v>43261.54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3.74</v>
      </c>
      <c r="F243" s="95">
        <v>7128.51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3.62</v>
      </c>
      <c r="F244" s="95">
        <v>6902.24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4.2699999999999996</v>
      </c>
      <c r="F245" s="95">
        <v>8017.19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7469.07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86671.959499999997</v>
      </c>
      <c r="C255" s="95">
        <v>108.9843</v>
      </c>
      <c r="D255" s="95">
        <v>424.77699999999999</v>
      </c>
      <c r="E255" s="95">
        <v>0</v>
      </c>
      <c r="F255" s="95">
        <v>1.1999999999999999E-3</v>
      </c>
      <c r="G255" s="95">
        <v>144876.3567</v>
      </c>
      <c r="H255" s="95">
        <v>33903.969599999997</v>
      </c>
    </row>
    <row r="256" spans="1:8">
      <c r="A256" s="95" t="s">
        <v>656</v>
      </c>
      <c r="B256" s="95">
        <v>75221.092699999994</v>
      </c>
      <c r="C256" s="95">
        <v>94.8108</v>
      </c>
      <c r="D256" s="95">
        <v>371.81049999999999</v>
      </c>
      <c r="E256" s="95">
        <v>0</v>
      </c>
      <c r="F256" s="95">
        <v>1.1000000000000001E-3</v>
      </c>
      <c r="G256" s="95">
        <v>126812.5226</v>
      </c>
      <c r="H256" s="95">
        <v>29453.695500000002</v>
      </c>
    </row>
    <row r="257" spans="1:19">
      <c r="A257" s="95" t="s">
        <v>657</v>
      </c>
      <c r="B257" s="95">
        <v>88856.989000000001</v>
      </c>
      <c r="C257" s="95">
        <v>114.03879999999999</v>
      </c>
      <c r="D257" s="95">
        <v>467.79539999999997</v>
      </c>
      <c r="E257" s="95">
        <v>0</v>
      </c>
      <c r="F257" s="95">
        <v>1.2999999999999999E-3</v>
      </c>
      <c r="G257" s="95">
        <v>159560.00039999999</v>
      </c>
      <c r="H257" s="95">
        <v>35056.059600000001</v>
      </c>
    </row>
    <row r="258" spans="1:19">
      <c r="A258" s="95" t="s">
        <v>658</v>
      </c>
      <c r="B258" s="95">
        <v>83757.196200000006</v>
      </c>
      <c r="C258" s="95">
        <v>108.7936</v>
      </c>
      <c r="D258" s="95">
        <v>459.15300000000002</v>
      </c>
      <c r="E258" s="95">
        <v>0</v>
      </c>
      <c r="F258" s="95">
        <v>1.2999999999999999E-3</v>
      </c>
      <c r="G258" s="95">
        <v>156618.24849999999</v>
      </c>
      <c r="H258" s="95">
        <v>33211.634599999998</v>
      </c>
    </row>
    <row r="259" spans="1:19">
      <c r="A259" s="95" t="s">
        <v>343</v>
      </c>
      <c r="B259" s="95">
        <v>99642.031499999997</v>
      </c>
      <c r="C259" s="95">
        <v>129.99520000000001</v>
      </c>
      <c r="D259" s="95">
        <v>554.19479999999999</v>
      </c>
      <c r="E259" s="95">
        <v>0</v>
      </c>
      <c r="F259" s="95">
        <v>1.6000000000000001E-3</v>
      </c>
      <c r="G259" s="95">
        <v>189039.7837</v>
      </c>
      <c r="H259" s="95">
        <v>39583.609499999999</v>
      </c>
    </row>
    <row r="260" spans="1:19">
      <c r="A260" s="95" t="s">
        <v>659</v>
      </c>
      <c r="B260" s="95">
        <v>105080.2093</v>
      </c>
      <c r="C260" s="95">
        <v>137.3389</v>
      </c>
      <c r="D260" s="95">
        <v>587.92819999999995</v>
      </c>
      <c r="E260" s="95">
        <v>0</v>
      </c>
      <c r="F260" s="95">
        <v>1.6999999999999999E-3</v>
      </c>
      <c r="G260" s="95">
        <v>200547.58869999999</v>
      </c>
      <c r="H260" s="95">
        <v>41776.062599999997</v>
      </c>
    </row>
    <row r="261" spans="1:19">
      <c r="A261" s="95" t="s">
        <v>660</v>
      </c>
      <c r="B261" s="95">
        <v>83864.743100000007</v>
      </c>
      <c r="C261" s="95">
        <v>109.42319999999999</v>
      </c>
      <c r="D261" s="95">
        <v>466.60329999999999</v>
      </c>
      <c r="E261" s="95">
        <v>0</v>
      </c>
      <c r="F261" s="95">
        <v>1.2999999999999999E-3</v>
      </c>
      <c r="G261" s="95">
        <v>159161.7568</v>
      </c>
      <c r="H261" s="95">
        <v>33317.421499999997</v>
      </c>
    </row>
    <row r="262" spans="1:19">
      <c r="A262" s="95" t="s">
        <v>661</v>
      </c>
      <c r="B262" s="95">
        <v>87280.874500000005</v>
      </c>
      <c r="C262" s="95">
        <v>113.6601</v>
      </c>
      <c r="D262" s="95">
        <v>482.52499999999998</v>
      </c>
      <c r="E262" s="95">
        <v>0</v>
      </c>
      <c r="F262" s="95">
        <v>1.4E-3</v>
      </c>
      <c r="G262" s="95">
        <v>164591.79550000001</v>
      </c>
      <c r="H262" s="95">
        <v>34646.176399999997</v>
      </c>
    </row>
    <row r="263" spans="1:19">
      <c r="A263" s="95" t="s">
        <v>662</v>
      </c>
      <c r="B263" s="95">
        <v>92990.935400000002</v>
      </c>
      <c r="C263" s="95">
        <v>121.4276</v>
      </c>
      <c r="D263" s="95">
        <v>518.73779999999999</v>
      </c>
      <c r="E263" s="95">
        <v>0</v>
      </c>
      <c r="F263" s="95">
        <v>1.5E-3</v>
      </c>
      <c r="G263" s="95">
        <v>176945.6594</v>
      </c>
      <c r="H263" s="95">
        <v>36955.539499999999</v>
      </c>
    </row>
    <row r="264" spans="1:19">
      <c r="A264" s="95" t="s">
        <v>663</v>
      </c>
      <c r="B264" s="95">
        <v>91642.310400000002</v>
      </c>
      <c r="C264" s="95">
        <v>119.2501</v>
      </c>
      <c r="D264" s="95">
        <v>505.38159999999999</v>
      </c>
      <c r="E264" s="95">
        <v>0</v>
      </c>
      <c r="F264" s="95">
        <v>1.4E-3</v>
      </c>
      <c r="G264" s="95">
        <v>172387.9001</v>
      </c>
      <c r="H264" s="95">
        <v>36365.897599999997</v>
      </c>
    </row>
    <row r="265" spans="1:19">
      <c r="A265" s="95" t="s">
        <v>664</v>
      </c>
      <c r="B265" s="95">
        <v>84655.550499999998</v>
      </c>
      <c r="C265" s="95">
        <v>109.10599999999999</v>
      </c>
      <c r="D265" s="95">
        <v>452.11009999999999</v>
      </c>
      <c r="E265" s="95">
        <v>0</v>
      </c>
      <c r="F265" s="95">
        <v>1.2999999999999999E-3</v>
      </c>
      <c r="G265" s="95">
        <v>154212.06210000001</v>
      </c>
      <c r="H265" s="95">
        <v>33457.709300000002</v>
      </c>
    </row>
    <row r="266" spans="1:19">
      <c r="A266" s="95" t="s">
        <v>665</v>
      </c>
      <c r="B266" s="95">
        <v>83258.771999999997</v>
      </c>
      <c r="C266" s="95">
        <v>104.84739999999999</v>
      </c>
      <c r="D266" s="95">
        <v>410.21859999999998</v>
      </c>
      <c r="E266" s="95">
        <v>0</v>
      </c>
      <c r="F266" s="95">
        <v>1.1999999999999999E-3</v>
      </c>
      <c r="G266" s="95">
        <v>139911.77979999999</v>
      </c>
      <c r="H266" s="95">
        <v>32588.780500000001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6">
        <v>1062920</v>
      </c>
      <c r="C268" s="95">
        <v>1371.6759999999999</v>
      </c>
      <c r="D268" s="95">
        <v>5701.2353000000003</v>
      </c>
      <c r="E268" s="95">
        <v>0</v>
      </c>
      <c r="F268" s="95">
        <v>1.61E-2</v>
      </c>
      <c r="G268" s="96">
        <v>1944670</v>
      </c>
      <c r="H268" s="95">
        <v>420316.5563</v>
      </c>
    </row>
    <row r="269" spans="1:19">
      <c r="A269" s="95" t="s">
        <v>667</v>
      </c>
      <c r="B269" s="95">
        <v>75221.092699999994</v>
      </c>
      <c r="C269" s="95">
        <v>94.8108</v>
      </c>
      <c r="D269" s="95">
        <v>371.81049999999999</v>
      </c>
      <c r="E269" s="95">
        <v>0</v>
      </c>
      <c r="F269" s="95">
        <v>1.1000000000000001E-3</v>
      </c>
      <c r="G269" s="95">
        <v>126812.5226</v>
      </c>
      <c r="H269" s="95">
        <v>29453.695500000002</v>
      </c>
    </row>
    <row r="270" spans="1:19">
      <c r="A270" s="95" t="s">
        <v>668</v>
      </c>
      <c r="B270" s="95">
        <v>105080.2093</v>
      </c>
      <c r="C270" s="95">
        <v>137.3389</v>
      </c>
      <c r="D270" s="95">
        <v>587.92819999999995</v>
      </c>
      <c r="E270" s="95">
        <v>0</v>
      </c>
      <c r="F270" s="95">
        <v>1.6999999999999999E-3</v>
      </c>
      <c r="G270" s="95">
        <v>200547.58869999999</v>
      </c>
      <c r="H270" s="95">
        <v>41776.062599999997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320539000000</v>
      </c>
      <c r="C273" s="95">
        <v>330206.10499999998</v>
      </c>
      <c r="D273" s="95" t="s">
        <v>704</v>
      </c>
      <c r="E273" s="95">
        <v>80532.755999999994</v>
      </c>
      <c r="F273" s="95">
        <v>81262.494999999995</v>
      </c>
      <c r="G273" s="95">
        <v>19572.984</v>
      </c>
      <c r="H273" s="95">
        <v>0</v>
      </c>
      <c r="I273" s="95">
        <v>145008.18</v>
      </c>
      <c r="J273" s="95">
        <v>0</v>
      </c>
      <c r="K273" s="95">
        <v>8.2129999999999992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3821.4769999999999</v>
      </c>
      <c r="R273" s="95">
        <v>0</v>
      </c>
      <c r="S273" s="95">
        <v>0</v>
      </c>
    </row>
    <row r="274" spans="1:19">
      <c r="A274" s="95" t="s">
        <v>656</v>
      </c>
      <c r="B274" s="96">
        <v>280573000000</v>
      </c>
      <c r="C274" s="95">
        <v>307998.95299999998</v>
      </c>
      <c r="D274" s="95" t="s">
        <v>705</v>
      </c>
      <c r="E274" s="95">
        <v>80532.755999999994</v>
      </c>
      <c r="F274" s="95">
        <v>81262.494999999995</v>
      </c>
      <c r="G274" s="95">
        <v>18410.934000000001</v>
      </c>
      <c r="H274" s="95">
        <v>0</v>
      </c>
      <c r="I274" s="95">
        <v>123941.702</v>
      </c>
      <c r="J274" s="95">
        <v>0</v>
      </c>
      <c r="K274" s="95">
        <v>9.4939999999999998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3841.5720000000001</v>
      </c>
      <c r="R274" s="95">
        <v>0</v>
      </c>
      <c r="S274" s="95">
        <v>0</v>
      </c>
    </row>
    <row r="275" spans="1:19">
      <c r="A275" s="95" t="s">
        <v>657</v>
      </c>
      <c r="B275" s="96">
        <v>353027000000</v>
      </c>
      <c r="C275" s="95">
        <v>322881.696</v>
      </c>
      <c r="D275" s="95" t="s">
        <v>706</v>
      </c>
      <c r="E275" s="95">
        <v>80532.755999999994</v>
      </c>
      <c r="F275" s="95">
        <v>81262.494999999995</v>
      </c>
      <c r="G275" s="95">
        <v>19176.66</v>
      </c>
      <c r="H275" s="95">
        <v>0</v>
      </c>
      <c r="I275" s="95">
        <v>139339.182</v>
      </c>
      <c r="J275" s="95">
        <v>0</v>
      </c>
      <c r="K275" s="95">
        <v>6.5389999999999997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2564.0650000000001</v>
      </c>
      <c r="R275" s="95">
        <v>0</v>
      </c>
      <c r="S275" s="95">
        <v>0</v>
      </c>
    </row>
    <row r="276" spans="1:19">
      <c r="A276" s="95" t="s">
        <v>658</v>
      </c>
      <c r="B276" s="96">
        <v>346518000000</v>
      </c>
      <c r="C276" s="95">
        <v>337471.68599999999</v>
      </c>
      <c r="D276" s="95" t="s">
        <v>707</v>
      </c>
      <c r="E276" s="95">
        <v>80532.755999999994</v>
      </c>
      <c r="F276" s="95">
        <v>81262.494999999995</v>
      </c>
      <c r="G276" s="95">
        <v>20310.062999999998</v>
      </c>
      <c r="H276" s="95">
        <v>0</v>
      </c>
      <c r="I276" s="95">
        <v>152798.98199999999</v>
      </c>
      <c r="J276" s="95">
        <v>0</v>
      </c>
      <c r="K276" s="95">
        <v>2.722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2564.6689999999999</v>
      </c>
      <c r="R276" s="95">
        <v>0</v>
      </c>
      <c r="S276" s="95">
        <v>0</v>
      </c>
    </row>
    <row r="277" spans="1:19">
      <c r="A277" s="95" t="s">
        <v>343</v>
      </c>
      <c r="B277" s="96">
        <v>418251000000</v>
      </c>
      <c r="C277" s="95">
        <v>388435.91499999998</v>
      </c>
      <c r="D277" s="95" t="s">
        <v>708</v>
      </c>
      <c r="E277" s="95">
        <v>80532.755999999994</v>
      </c>
      <c r="F277" s="95">
        <v>77263.149000000005</v>
      </c>
      <c r="G277" s="95">
        <v>25109.303</v>
      </c>
      <c r="H277" s="95">
        <v>0</v>
      </c>
      <c r="I277" s="95">
        <v>202959.791</v>
      </c>
      <c r="J277" s="95">
        <v>0</v>
      </c>
      <c r="K277" s="95">
        <v>4.0000000000000001E-3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2570.9110000000001</v>
      </c>
      <c r="R277" s="95">
        <v>0</v>
      </c>
      <c r="S277" s="95">
        <v>0</v>
      </c>
    </row>
    <row r="278" spans="1:19">
      <c r="A278" s="95" t="s">
        <v>659</v>
      </c>
      <c r="B278" s="96">
        <v>443712000000</v>
      </c>
      <c r="C278" s="95">
        <v>379556.73300000001</v>
      </c>
      <c r="D278" s="95" t="s">
        <v>709</v>
      </c>
      <c r="E278" s="95">
        <v>80532.755999999994</v>
      </c>
      <c r="F278" s="95">
        <v>77263.149000000005</v>
      </c>
      <c r="G278" s="95">
        <v>24337.405999999999</v>
      </c>
      <c r="H278" s="95">
        <v>0</v>
      </c>
      <c r="I278" s="95">
        <v>194853.30799999999</v>
      </c>
      <c r="J278" s="95">
        <v>0</v>
      </c>
      <c r="K278" s="95">
        <v>1.2E-2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2570.1010000000001</v>
      </c>
      <c r="R278" s="95">
        <v>0</v>
      </c>
      <c r="S278" s="95">
        <v>0</v>
      </c>
    </row>
    <row r="279" spans="1:19">
      <c r="A279" s="95" t="s">
        <v>660</v>
      </c>
      <c r="B279" s="96">
        <v>352146000000</v>
      </c>
      <c r="C279" s="95">
        <v>347300.86099999998</v>
      </c>
      <c r="D279" s="95" t="s">
        <v>710</v>
      </c>
      <c r="E279" s="95">
        <v>44740.42</v>
      </c>
      <c r="F279" s="95">
        <v>47274.637999999999</v>
      </c>
      <c r="G279" s="95">
        <v>26982.920999999998</v>
      </c>
      <c r="H279" s="95">
        <v>0</v>
      </c>
      <c r="I279" s="95">
        <v>225859.64199999999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2443.2399999999998</v>
      </c>
      <c r="R279" s="95">
        <v>0</v>
      </c>
      <c r="S279" s="95">
        <v>0</v>
      </c>
    </row>
    <row r="280" spans="1:19">
      <c r="A280" s="95" t="s">
        <v>661</v>
      </c>
      <c r="B280" s="96">
        <v>364160000000</v>
      </c>
      <c r="C280" s="95">
        <v>318703.538</v>
      </c>
      <c r="D280" s="95" t="s">
        <v>711</v>
      </c>
      <c r="E280" s="95">
        <v>44740.42</v>
      </c>
      <c r="F280" s="95">
        <v>47274.637999999999</v>
      </c>
      <c r="G280" s="95">
        <v>23512.808000000001</v>
      </c>
      <c r="H280" s="95">
        <v>0</v>
      </c>
      <c r="I280" s="95">
        <v>200735.68799999999</v>
      </c>
      <c r="J280" s="95">
        <v>0</v>
      </c>
      <c r="K280" s="95">
        <v>0.59299999999999997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2439.3919999999998</v>
      </c>
      <c r="R280" s="95">
        <v>0</v>
      </c>
      <c r="S280" s="95">
        <v>0</v>
      </c>
    </row>
    <row r="281" spans="1:19">
      <c r="A281" s="95" t="s">
        <v>662</v>
      </c>
      <c r="B281" s="96">
        <v>391493000000</v>
      </c>
      <c r="C281" s="95">
        <v>396280.54300000001</v>
      </c>
      <c r="D281" s="95" t="s">
        <v>712</v>
      </c>
      <c r="E281" s="95">
        <v>80532.755999999994</v>
      </c>
      <c r="F281" s="95">
        <v>76410.952999999994</v>
      </c>
      <c r="G281" s="95">
        <v>25735.534</v>
      </c>
      <c r="H281" s="95">
        <v>0</v>
      </c>
      <c r="I281" s="95">
        <v>211029.28899999999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2572.011</v>
      </c>
      <c r="R281" s="95">
        <v>0</v>
      </c>
      <c r="S281" s="95">
        <v>0</v>
      </c>
    </row>
    <row r="282" spans="1:19">
      <c r="A282" s="95" t="s">
        <v>663</v>
      </c>
      <c r="B282" s="96">
        <v>381409000000</v>
      </c>
      <c r="C282" s="95">
        <v>366463.06099999999</v>
      </c>
      <c r="D282" s="95" t="s">
        <v>713</v>
      </c>
      <c r="E282" s="95">
        <v>80532.755999999994</v>
      </c>
      <c r="F282" s="95">
        <v>80410.297999999995</v>
      </c>
      <c r="G282" s="95">
        <v>23670.925999999999</v>
      </c>
      <c r="H282" s="95">
        <v>0</v>
      </c>
      <c r="I282" s="95">
        <v>179278.95</v>
      </c>
      <c r="J282" s="95">
        <v>0</v>
      </c>
      <c r="K282" s="95">
        <v>0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2570.1309999999999</v>
      </c>
      <c r="R282" s="95">
        <v>0</v>
      </c>
      <c r="S282" s="95">
        <v>0</v>
      </c>
    </row>
    <row r="283" spans="1:19">
      <c r="A283" s="95" t="s">
        <v>664</v>
      </c>
      <c r="B283" s="96">
        <v>341194000000</v>
      </c>
      <c r="C283" s="95">
        <v>339538.62900000002</v>
      </c>
      <c r="D283" s="95" t="s">
        <v>714</v>
      </c>
      <c r="E283" s="95">
        <v>80532.755999999994</v>
      </c>
      <c r="F283" s="95">
        <v>80410.297999999995</v>
      </c>
      <c r="G283" s="95">
        <v>20624.986000000001</v>
      </c>
      <c r="H283" s="95">
        <v>0</v>
      </c>
      <c r="I283" s="95">
        <v>155403.35399999999</v>
      </c>
      <c r="J283" s="95">
        <v>0</v>
      </c>
      <c r="K283" s="95">
        <v>1.361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2565.8739999999998</v>
      </c>
      <c r="R283" s="95">
        <v>0</v>
      </c>
      <c r="S283" s="95">
        <v>0</v>
      </c>
    </row>
    <row r="284" spans="1:19">
      <c r="A284" s="95" t="s">
        <v>665</v>
      </c>
      <c r="B284" s="96">
        <v>309555000000</v>
      </c>
      <c r="C284" s="95">
        <v>315764.56400000001</v>
      </c>
      <c r="D284" s="95" t="s">
        <v>715</v>
      </c>
      <c r="E284" s="95">
        <v>80532.755999999994</v>
      </c>
      <c r="F284" s="95">
        <v>80410.297999999995</v>
      </c>
      <c r="G284" s="95">
        <v>18663.087</v>
      </c>
      <c r="H284" s="95">
        <v>0</v>
      </c>
      <c r="I284" s="95">
        <v>132342.12599999999</v>
      </c>
      <c r="J284" s="95">
        <v>0</v>
      </c>
      <c r="K284" s="95">
        <v>11.262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3805.0360000000001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4302580000000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280573000000</v>
      </c>
      <c r="C287" s="95">
        <v>307998.95299999998</v>
      </c>
      <c r="D287" s="95"/>
      <c r="E287" s="95">
        <v>44740.42</v>
      </c>
      <c r="F287" s="95">
        <v>47274.637999999999</v>
      </c>
      <c r="G287" s="95">
        <v>18410.934000000001</v>
      </c>
      <c r="H287" s="95">
        <v>0</v>
      </c>
      <c r="I287" s="95">
        <v>123941.702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2439.3919999999998</v>
      </c>
      <c r="R287" s="95">
        <v>0</v>
      </c>
      <c r="S287" s="95">
        <v>0</v>
      </c>
    </row>
    <row r="288" spans="1:19">
      <c r="A288" s="95" t="s">
        <v>668</v>
      </c>
      <c r="B288" s="96">
        <v>443712000000</v>
      </c>
      <c r="C288" s="95">
        <v>396280.54300000001</v>
      </c>
      <c r="D288" s="95"/>
      <c r="E288" s="95">
        <v>80532.755999999994</v>
      </c>
      <c r="F288" s="95">
        <v>81262.494999999995</v>
      </c>
      <c r="G288" s="95">
        <v>26982.920999999998</v>
      </c>
      <c r="H288" s="95">
        <v>0</v>
      </c>
      <c r="I288" s="95">
        <v>225859.64199999999</v>
      </c>
      <c r="J288" s="95">
        <v>0</v>
      </c>
      <c r="K288" s="95">
        <v>11.262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3841.5720000000001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142595.24</v>
      </c>
      <c r="C291" s="95">
        <v>9746.9</v>
      </c>
      <c r="D291" s="95">
        <v>0</v>
      </c>
      <c r="E291" s="95">
        <v>152342.15</v>
      </c>
    </row>
    <row r="292" spans="1:5">
      <c r="A292" s="95" t="s">
        <v>702</v>
      </c>
      <c r="B292" s="95">
        <v>20.75</v>
      </c>
      <c r="C292" s="95">
        <v>1.42</v>
      </c>
      <c r="D292" s="95">
        <v>0</v>
      </c>
      <c r="E292" s="95">
        <v>22.17</v>
      </c>
    </row>
    <row r="293" spans="1:5">
      <c r="A293" s="95" t="s">
        <v>703</v>
      </c>
      <c r="B293" s="95">
        <v>20.75</v>
      </c>
      <c r="C293" s="95">
        <v>1.42</v>
      </c>
      <c r="D293" s="95">
        <v>0</v>
      </c>
      <c r="E293" s="95">
        <v>22.17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A1:S293"/>
  <sheetViews>
    <sheetView workbookViewId="0"/>
  </sheetViews>
  <sheetFormatPr defaultRowHeight="10.5"/>
  <cols>
    <col min="1" max="1" width="58.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5355.21</v>
      </c>
      <c r="C2" s="95">
        <v>779.39</v>
      </c>
      <c r="D2" s="95">
        <v>779.39</v>
      </c>
    </row>
    <row r="3" spans="1:7">
      <c r="A3" s="95" t="s">
        <v>372</v>
      </c>
      <c r="B3" s="95">
        <v>5355.21</v>
      </c>
      <c r="C3" s="95">
        <v>779.39</v>
      </c>
      <c r="D3" s="95">
        <v>779.39</v>
      </c>
    </row>
    <row r="4" spans="1:7">
      <c r="A4" s="95" t="s">
        <v>373</v>
      </c>
      <c r="B4" s="95">
        <v>14506.93</v>
      </c>
      <c r="C4" s="95">
        <v>2111.33</v>
      </c>
      <c r="D4" s="95">
        <v>2111.33</v>
      </c>
    </row>
    <row r="5" spans="1:7">
      <c r="A5" s="95" t="s">
        <v>374</v>
      </c>
      <c r="B5" s="95">
        <v>14506.93</v>
      </c>
      <c r="C5" s="95">
        <v>2111.33</v>
      </c>
      <c r="D5" s="95">
        <v>2111.33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730.52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1270.0999999999999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61.73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279.98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0.72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82.57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79.31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4181.09</v>
      </c>
      <c r="C28" s="95">
        <v>1174.1199999999999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473</v>
      </c>
      <c r="C146" s="95">
        <v>15.4</v>
      </c>
      <c r="D146" s="95">
        <v>15.4</v>
      </c>
      <c r="E146" s="95">
        <v>6.49</v>
      </c>
      <c r="F146" s="95">
        <v>0.25</v>
      </c>
      <c r="G146" s="95">
        <v>0.25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476</v>
      </c>
      <c r="C147" s="95">
        <v>12.6</v>
      </c>
      <c r="D147" s="95">
        <v>12.6</v>
      </c>
      <c r="E147" s="95">
        <v>6.49</v>
      </c>
      <c r="F147" s="95">
        <v>0.25</v>
      </c>
      <c r="G147" s="95">
        <v>0.25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473</v>
      </c>
      <c r="C148" s="95">
        <v>74.2</v>
      </c>
      <c r="D148" s="95">
        <v>74.2</v>
      </c>
      <c r="E148" s="95">
        <v>6.49</v>
      </c>
      <c r="F148" s="95">
        <v>0.25</v>
      </c>
      <c r="G148" s="95">
        <v>0.25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476</v>
      </c>
      <c r="C149" s="95">
        <v>4.2</v>
      </c>
      <c r="D149" s="95">
        <v>4.2</v>
      </c>
      <c r="E149" s="95">
        <v>6.49</v>
      </c>
      <c r="F149" s="95">
        <v>0.25</v>
      </c>
      <c r="G149" s="95">
        <v>0.25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523</v>
      </c>
      <c r="C150" s="95">
        <v>15.4</v>
      </c>
      <c r="D150" s="95">
        <v>15.4</v>
      </c>
      <c r="E150" s="95">
        <v>6.49</v>
      </c>
      <c r="F150" s="95">
        <v>0.61</v>
      </c>
      <c r="G150" s="95">
        <v>0.61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476</v>
      </c>
      <c r="C151" s="95">
        <v>12.6</v>
      </c>
      <c r="D151" s="95">
        <v>12.6</v>
      </c>
      <c r="E151" s="95">
        <v>6.49</v>
      </c>
      <c r="F151" s="95">
        <v>0.25</v>
      </c>
      <c r="G151" s="95">
        <v>0.25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523</v>
      </c>
      <c r="C152" s="95">
        <v>74.2</v>
      </c>
      <c r="D152" s="95">
        <v>74.2</v>
      </c>
      <c r="E152" s="95">
        <v>6.49</v>
      </c>
      <c r="F152" s="95">
        <v>0.61</v>
      </c>
      <c r="G152" s="95">
        <v>0.61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473</v>
      </c>
      <c r="C153" s="95">
        <v>15.4</v>
      </c>
      <c r="D153" s="95">
        <v>15.4</v>
      </c>
      <c r="E153" s="95">
        <v>6.49</v>
      </c>
      <c r="F153" s="95">
        <v>0.25</v>
      </c>
      <c r="G153" s="95">
        <v>0.25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476</v>
      </c>
      <c r="C154" s="95">
        <v>12.6</v>
      </c>
      <c r="D154" s="95">
        <v>12.6</v>
      </c>
      <c r="E154" s="95">
        <v>6.49</v>
      </c>
      <c r="F154" s="95">
        <v>0.25</v>
      </c>
      <c r="G154" s="95">
        <v>0.25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473</v>
      </c>
      <c r="C155" s="95">
        <v>74.2</v>
      </c>
      <c r="D155" s="95">
        <v>74.2</v>
      </c>
      <c r="E155" s="95">
        <v>6.49</v>
      </c>
      <c r="F155" s="95">
        <v>0.25</v>
      </c>
      <c r="G155" s="95">
        <v>0.25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476</v>
      </c>
      <c r="C156" s="95">
        <v>4.2</v>
      </c>
      <c r="D156" s="95">
        <v>4.2</v>
      </c>
      <c r="E156" s="95">
        <v>6.49</v>
      </c>
      <c r="F156" s="95">
        <v>0.25</v>
      </c>
      <c r="G156" s="95">
        <v>0.25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523</v>
      </c>
      <c r="C157" s="95">
        <v>15.4</v>
      </c>
      <c r="D157" s="95">
        <v>15.4</v>
      </c>
      <c r="E157" s="95">
        <v>6.49</v>
      </c>
      <c r="F157" s="95">
        <v>0.61</v>
      </c>
      <c r="G157" s="95">
        <v>0.61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476</v>
      </c>
      <c r="C158" s="95">
        <v>12.6</v>
      </c>
      <c r="D158" s="95">
        <v>12.6</v>
      </c>
      <c r="E158" s="95">
        <v>6.49</v>
      </c>
      <c r="F158" s="95">
        <v>0.25</v>
      </c>
      <c r="G158" s="95">
        <v>0.25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523</v>
      </c>
      <c r="C159" s="95">
        <v>74.2</v>
      </c>
      <c r="D159" s="95">
        <v>74.2</v>
      </c>
      <c r="E159" s="95">
        <v>6.49</v>
      </c>
      <c r="F159" s="95">
        <v>0.61</v>
      </c>
      <c r="G159" s="95">
        <v>0.61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473</v>
      </c>
      <c r="C160" s="95">
        <v>15.4</v>
      </c>
      <c r="D160" s="95">
        <v>15.4</v>
      </c>
      <c r="E160" s="95">
        <v>6.49</v>
      </c>
      <c r="F160" s="95">
        <v>0.25</v>
      </c>
      <c r="G160" s="95">
        <v>0.25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476</v>
      </c>
      <c r="C161" s="95">
        <v>12.6</v>
      </c>
      <c r="D161" s="95">
        <v>12.6</v>
      </c>
      <c r="E161" s="95">
        <v>6.49</v>
      </c>
      <c r="F161" s="95">
        <v>0.25</v>
      </c>
      <c r="G161" s="95">
        <v>0.25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473</v>
      </c>
      <c r="C162" s="95">
        <v>74.2</v>
      </c>
      <c r="D162" s="95">
        <v>74.2</v>
      </c>
      <c r="E162" s="95">
        <v>6.49</v>
      </c>
      <c r="F162" s="95">
        <v>0.25</v>
      </c>
      <c r="G162" s="95">
        <v>0.25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476</v>
      </c>
      <c r="C163" s="95">
        <v>4.2</v>
      </c>
      <c r="D163" s="95">
        <v>4.2</v>
      </c>
      <c r="E163" s="95">
        <v>6.49</v>
      </c>
      <c r="F163" s="95">
        <v>0.25</v>
      </c>
      <c r="G163" s="95">
        <v>0.25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523</v>
      </c>
      <c r="C164" s="95">
        <v>15.4</v>
      </c>
      <c r="D164" s="95">
        <v>15.4</v>
      </c>
      <c r="E164" s="95">
        <v>6.49</v>
      </c>
      <c r="F164" s="95">
        <v>0.61</v>
      </c>
      <c r="G164" s="95">
        <v>0.61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476</v>
      </c>
      <c r="C165" s="95">
        <v>12.6</v>
      </c>
      <c r="D165" s="95">
        <v>12.6</v>
      </c>
      <c r="E165" s="95">
        <v>6.49</v>
      </c>
      <c r="F165" s="95">
        <v>0.25</v>
      </c>
      <c r="G165" s="95">
        <v>0.25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523</v>
      </c>
      <c r="C166" s="95">
        <v>49</v>
      </c>
      <c r="D166" s="95">
        <v>49</v>
      </c>
      <c r="E166" s="95">
        <v>6.49</v>
      </c>
      <c r="F166" s="95">
        <v>0.61</v>
      </c>
      <c r="G166" s="95">
        <v>0.61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523</v>
      </c>
      <c r="C167" s="95">
        <v>25.2</v>
      </c>
      <c r="D167" s="95">
        <v>25.2</v>
      </c>
      <c r="E167" s="95">
        <v>6.49</v>
      </c>
      <c r="F167" s="95">
        <v>0.61</v>
      </c>
      <c r="G167" s="95">
        <v>0.61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476</v>
      </c>
      <c r="C168" s="95">
        <v>12.6</v>
      </c>
      <c r="D168" s="95">
        <v>12.6</v>
      </c>
      <c r="E168" s="95">
        <v>6.49</v>
      </c>
      <c r="F168" s="95">
        <v>0.25</v>
      </c>
      <c r="G168" s="95">
        <v>0.25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473</v>
      </c>
      <c r="C169" s="95">
        <v>26.6</v>
      </c>
      <c r="D169" s="95">
        <v>26.6</v>
      </c>
      <c r="E169" s="95">
        <v>6.49</v>
      </c>
      <c r="F169" s="95">
        <v>0.25</v>
      </c>
      <c r="G169" s="95">
        <v>0.25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476</v>
      </c>
      <c r="C170" s="95">
        <v>14</v>
      </c>
      <c r="D170" s="95">
        <v>14</v>
      </c>
      <c r="E170" s="95">
        <v>6.49</v>
      </c>
      <c r="F170" s="95">
        <v>0.25</v>
      </c>
      <c r="G170" s="95">
        <v>0.25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473</v>
      </c>
      <c r="C171" s="95">
        <v>29.4</v>
      </c>
      <c r="D171" s="95">
        <v>29.4</v>
      </c>
      <c r="E171" s="95">
        <v>6.49</v>
      </c>
      <c r="F171" s="95">
        <v>0.25</v>
      </c>
      <c r="G171" s="95">
        <v>0.25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503</v>
      </c>
      <c r="C172" s="95">
        <v>29.4</v>
      </c>
      <c r="D172" s="95">
        <v>29.4</v>
      </c>
      <c r="E172" s="95">
        <v>6.49</v>
      </c>
      <c r="F172" s="95">
        <v>0.25</v>
      </c>
      <c r="G172" s="95">
        <v>0.25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503</v>
      </c>
      <c r="C173" s="95">
        <v>23.8</v>
      </c>
      <c r="D173" s="95">
        <v>23.8</v>
      </c>
      <c r="E173" s="95">
        <v>6.49</v>
      </c>
      <c r="F173" s="95">
        <v>0.25</v>
      </c>
      <c r="G173" s="95">
        <v>0.25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503</v>
      </c>
      <c r="C183" s="95">
        <v>11.2</v>
      </c>
      <c r="D183" s="95">
        <v>11.2</v>
      </c>
      <c r="E183" s="95">
        <v>6.49</v>
      </c>
      <c r="F183" s="95">
        <v>0.25</v>
      </c>
      <c r="G183" s="95">
        <v>0.25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503</v>
      </c>
      <c r="C184" s="95">
        <v>21</v>
      </c>
      <c r="D184" s="95">
        <v>21</v>
      </c>
      <c r="E184" s="95">
        <v>6.49</v>
      </c>
      <c r="F184" s="95">
        <v>0.25</v>
      </c>
      <c r="G184" s="95">
        <v>0.25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523</v>
      </c>
      <c r="C185" s="95">
        <v>29.4</v>
      </c>
      <c r="D185" s="95">
        <v>29.4</v>
      </c>
      <c r="E185" s="95">
        <v>6.49</v>
      </c>
      <c r="F185" s="95">
        <v>0.61</v>
      </c>
      <c r="G185" s="95">
        <v>0.61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503</v>
      </c>
      <c r="C186" s="95">
        <v>29.4</v>
      </c>
      <c r="D186" s="95">
        <v>29.4</v>
      </c>
      <c r="E186" s="95">
        <v>6.49</v>
      </c>
      <c r="F186" s="95">
        <v>0.25</v>
      </c>
      <c r="G186" s="95">
        <v>0.25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523</v>
      </c>
      <c r="C187" s="95">
        <v>26.6</v>
      </c>
      <c r="D187" s="95">
        <v>26.6</v>
      </c>
      <c r="E187" s="95">
        <v>6.49</v>
      </c>
      <c r="F187" s="95">
        <v>0.61</v>
      </c>
      <c r="G187" s="95">
        <v>0.61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6.49</v>
      </c>
      <c r="F188" s="95">
        <v>0.38300000000000001</v>
      </c>
      <c r="G188" s="95">
        <v>0.38400000000000001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6.49</v>
      </c>
      <c r="F189" s="95">
        <v>0.61</v>
      </c>
      <c r="G189" s="95">
        <v>0.61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6.49</v>
      </c>
      <c r="F190" s="95">
        <v>0.253</v>
      </c>
      <c r="G190" s="95">
        <v>0.255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1353649.71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313638.39</v>
      </c>
      <c r="D196" s="95">
        <v>250488.95</v>
      </c>
      <c r="E196" s="95">
        <v>63149.440000000002</v>
      </c>
      <c r="F196" s="95">
        <v>0.8</v>
      </c>
      <c r="G196" s="95">
        <v>4.54</v>
      </c>
    </row>
    <row r="197" spans="1:7">
      <c r="A197" s="95" t="s">
        <v>273</v>
      </c>
      <c r="B197" s="95" t="s">
        <v>647</v>
      </c>
      <c r="C197" s="95">
        <v>253006.8</v>
      </c>
      <c r="D197" s="95">
        <v>202065.21</v>
      </c>
      <c r="E197" s="95">
        <v>50941.59</v>
      </c>
      <c r="F197" s="95">
        <v>0.8</v>
      </c>
      <c r="G197" s="95">
        <v>4.58</v>
      </c>
    </row>
    <row r="198" spans="1:7">
      <c r="A198" s="95" t="s">
        <v>274</v>
      </c>
      <c r="B198" s="95" t="s">
        <v>647</v>
      </c>
      <c r="C198" s="95">
        <v>252808.55</v>
      </c>
      <c r="D198" s="95">
        <v>201906.88</v>
      </c>
      <c r="E198" s="95">
        <v>50901.67</v>
      </c>
      <c r="F198" s="95">
        <v>0.8</v>
      </c>
      <c r="G198" s="95">
        <v>4.58</v>
      </c>
    </row>
    <row r="199" spans="1:7">
      <c r="A199" s="95" t="s">
        <v>275</v>
      </c>
      <c r="B199" s="95" t="s">
        <v>647</v>
      </c>
      <c r="C199" s="95">
        <v>340470.62</v>
      </c>
      <c r="D199" s="95">
        <v>271918.65000000002</v>
      </c>
      <c r="E199" s="95">
        <v>68551.97</v>
      </c>
      <c r="F199" s="95">
        <v>0.8</v>
      </c>
      <c r="G199" s="95">
        <v>4.54</v>
      </c>
    </row>
    <row r="200" spans="1:7">
      <c r="A200" s="95" t="s">
        <v>276</v>
      </c>
      <c r="B200" s="95" t="s">
        <v>521</v>
      </c>
      <c r="C200" s="95">
        <v>65876.759999999995</v>
      </c>
      <c r="D200" s="95">
        <v>52546.720000000001</v>
      </c>
      <c r="E200" s="95">
        <v>13330.04</v>
      </c>
      <c r="F200" s="95">
        <v>0.8</v>
      </c>
      <c r="G200" s="95">
        <v>4.32</v>
      </c>
    </row>
    <row r="201" spans="1:7">
      <c r="A201" s="95" t="s">
        <v>277</v>
      </c>
      <c r="B201" s="95" t="s">
        <v>521</v>
      </c>
      <c r="C201" s="95">
        <v>86139.58</v>
      </c>
      <c r="D201" s="95">
        <v>60107.32</v>
      </c>
      <c r="E201" s="95">
        <v>26032.26</v>
      </c>
      <c r="F201" s="95">
        <v>0.7</v>
      </c>
      <c r="G201" s="95">
        <v>3.63</v>
      </c>
    </row>
    <row r="202" spans="1:7">
      <c r="A202" s="95" t="s">
        <v>278</v>
      </c>
      <c r="B202" s="95" t="s">
        <v>521</v>
      </c>
      <c r="C202" s="95">
        <v>90447</v>
      </c>
      <c r="D202" s="95">
        <v>67260.12</v>
      </c>
      <c r="E202" s="95">
        <v>23186.880000000001</v>
      </c>
      <c r="F202" s="95">
        <v>0.74</v>
      </c>
      <c r="G202" s="95">
        <v>3.84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46183.18</v>
      </c>
      <c r="D231" s="95">
        <v>0.8</v>
      </c>
    </row>
    <row r="232" spans="1:8">
      <c r="A232" s="95" t="s">
        <v>286</v>
      </c>
      <c r="B232" s="95" t="s">
        <v>618</v>
      </c>
      <c r="C232" s="95">
        <v>101755.65</v>
      </c>
      <c r="D232" s="95">
        <v>0.78</v>
      </c>
    </row>
    <row r="233" spans="1:8">
      <c r="A233" s="95" t="s">
        <v>287</v>
      </c>
      <c r="B233" s="95" t="s">
        <v>618</v>
      </c>
      <c r="C233" s="95">
        <v>97473.68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18.95</v>
      </c>
      <c r="F239" s="95">
        <v>43005.07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15.28</v>
      </c>
      <c r="F240" s="95">
        <v>35101.79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15.27</v>
      </c>
      <c r="F241" s="95">
        <v>35074.29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20.57</v>
      </c>
      <c r="F242" s="95">
        <v>46684.22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0.59</v>
      </c>
      <c r="D243" s="95">
        <v>1109.6500000000001</v>
      </c>
      <c r="E243" s="95">
        <v>3.97</v>
      </c>
      <c r="F243" s="95">
        <v>7445.34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3.78</v>
      </c>
      <c r="F244" s="95">
        <v>7202.59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4.6500000000000004</v>
      </c>
      <c r="F245" s="95">
        <v>8716.44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7521.53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66505.171100000007</v>
      </c>
      <c r="C255" s="95">
        <v>103.8266</v>
      </c>
      <c r="D255" s="95">
        <v>314.65190000000001</v>
      </c>
      <c r="E255" s="95">
        <v>0</v>
      </c>
      <c r="F255" s="95">
        <v>8.9999999999999998E-4</v>
      </c>
      <c r="G255" s="96">
        <v>2323900</v>
      </c>
      <c r="H255" s="95">
        <v>27412.2153</v>
      </c>
    </row>
    <row r="256" spans="1:8">
      <c r="A256" s="95" t="s">
        <v>656</v>
      </c>
      <c r="B256" s="95">
        <v>60824.784</v>
      </c>
      <c r="C256" s="95">
        <v>95.624200000000002</v>
      </c>
      <c r="D256" s="95">
        <v>292.59280000000001</v>
      </c>
      <c r="E256" s="95">
        <v>0</v>
      </c>
      <c r="F256" s="95">
        <v>8.0000000000000004E-4</v>
      </c>
      <c r="G256" s="96">
        <v>2161020</v>
      </c>
      <c r="H256" s="95">
        <v>25138.187000000002</v>
      </c>
    </row>
    <row r="257" spans="1:19">
      <c r="A257" s="95" t="s">
        <v>657</v>
      </c>
      <c r="B257" s="95">
        <v>73371.478499999997</v>
      </c>
      <c r="C257" s="95">
        <v>119.3768</v>
      </c>
      <c r="D257" s="95">
        <v>382.08319999999998</v>
      </c>
      <c r="E257" s="95">
        <v>0</v>
      </c>
      <c r="F257" s="95">
        <v>1E-3</v>
      </c>
      <c r="G257" s="96">
        <v>2822200</v>
      </c>
      <c r="H257" s="95">
        <v>30730.866600000001</v>
      </c>
    </row>
    <row r="258" spans="1:19">
      <c r="A258" s="95" t="s">
        <v>658</v>
      </c>
      <c r="B258" s="95">
        <v>68791.316300000006</v>
      </c>
      <c r="C258" s="95">
        <v>113.72020000000001</v>
      </c>
      <c r="D258" s="95">
        <v>371.22039999999998</v>
      </c>
      <c r="E258" s="95">
        <v>0</v>
      </c>
      <c r="F258" s="95">
        <v>1E-3</v>
      </c>
      <c r="G258" s="96">
        <v>2742060</v>
      </c>
      <c r="H258" s="95">
        <v>28994.074400000001</v>
      </c>
    </row>
    <row r="259" spans="1:19">
      <c r="A259" s="95" t="s">
        <v>343</v>
      </c>
      <c r="B259" s="95">
        <v>80446.952300000004</v>
      </c>
      <c r="C259" s="95">
        <v>134.05019999999999</v>
      </c>
      <c r="D259" s="95">
        <v>441.79939999999999</v>
      </c>
      <c r="E259" s="95">
        <v>0</v>
      </c>
      <c r="F259" s="95">
        <v>1.1999999999999999E-3</v>
      </c>
      <c r="G259" s="96">
        <v>3263460</v>
      </c>
      <c r="H259" s="95">
        <v>34014.052100000001</v>
      </c>
    </row>
    <row r="260" spans="1:19">
      <c r="A260" s="95" t="s">
        <v>659</v>
      </c>
      <c r="B260" s="95">
        <v>91391.630300000004</v>
      </c>
      <c r="C260" s="95">
        <v>152.95650000000001</v>
      </c>
      <c r="D260" s="95">
        <v>506.74509999999998</v>
      </c>
      <c r="E260" s="95">
        <v>0</v>
      </c>
      <c r="F260" s="95">
        <v>1.4E-3</v>
      </c>
      <c r="G260" s="96">
        <v>3743230</v>
      </c>
      <c r="H260" s="95">
        <v>38709.260900000001</v>
      </c>
    </row>
    <row r="261" spans="1:19">
      <c r="A261" s="95" t="s">
        <v>660</v>
      </c>
      <c r="B261" s="95">
        <v>75128.892000000007</v>
      </c>
      <c r="C261" s="95">
        <v>125.5166</v>
      </c>
      <c r="D261" s="95">
        <v>414.9658</v>
      </c>
      <c r="E261" s="95">
        <v>0</v>
      </c>
      <c r="F261" s="95">
        <v>1.1000000000000001E-3</v>
      </c>
      <c r="G261" s="96">
        <v>3065260</v>
      </c>
      <c r="H261" s="95">
        <v>31798.665300000001</v>
      </c>
    </row>
    <row r="262" spans="1:19">
      <c r="A262" s="95" t="s">
        <v>661</v>
      </c>
      <c r="B262" s="95">
        <v>76332.601200000005</v>
      </c>
      <c r="C262" s="95">
        <v>127.3544</v>
      </c>
      <c r="D262" s="95">
        <v>420.36189999999999</v>
      </c>
      <c r="E262" s="95">
        <v>0</v>
      </c>
      <c r="F262" s="95">
        <v>1.1000000000000001E-3</v>
      </c>
      <c r="G262" s="96">
        <v>3105110</v>
      </c>
      <c r="H262" s="95">
        <v>32290.632799999999</v>
      </c>
    </row>
    <row r="263" spans="1:19">
      <c r="A263" s="95" t="s">
        <v>662</v>
      </c>
      <c r="B263" s="95">
        <v>81992.479500000001</v>
      </c>
      <c r="C263" s="95">
        <v>137.0189</v>
      </c>
      <c r="D263" s="95">
        <v>453.13260000000002</v>
      </c>
      <c r="E263" s="95">
        <v>0</v>
      </c>
      <c r="F263" s="95">
        <v>1.1999999999999999E-3</v>
      </c>
      <c r="G263" s="96">
        <v>3347190</v>
      </c>
      <c r="H263" s="95">
        <v>34707.297400000003</v>
      </c>
    </row>
    <row r="264" spans="1:19">
      <c r="A264" s="95" t="s">
        <v>663</v>
      </c>
      <c r="B264" s="95">
        <v>74687.084199999998</v>
      </c>
      <c r="C264" s="95">
        <v>123.65009999999999</v>
      </c>
      <c r="D264" s="95">
        <v>404.363</v>
      </c>
      <c r="E264" s="95">
        <v>0</v>
      </c>
      <c r="F264" s="95">
        <v>1.1000000000000001E-3</v>
      </c>
      <c r="G264" s="96">
        <v>2986880</v>
      </c>
      <c r="H264" s="95">
        <v>31497.566999999999</v>
      </c>
    </row>
    <row r="265" spans="1:19">
      <c r="A265" s="95" t="s">
        <v>664</v>
      </c>
      <c r="B265" s="95">
        <v>69080.197700000004</v>
      </c>
      <c r="C265" s="95">
        <v>111.8912</v>
      </c>
      <c r="D265" s="95">
        <v>356.09300000000002</v>
      </c>
      <c r="E265" s="95">
        <v>0</v>
      </c>
      <c r="F265" s="95">
        <v>1E-3</v>
      </c>
      <c r="G265" s="96">
        <v>2630200</v>
      </c>
      <c r="H265" s="95">
        <v>28882.581099999999</v>
      </c>
    </row>
    <row r="266" spans="1:19">
      <c r="A266" s="95" t="s">
        <v>665</v>
      </c>
      <c r="B266" s="95">
        <v>67130.115399999995</v>
      </c>
      <c r="C266" s="95">
        <v>104.1078</v>
      </c>
      <c r="D266" s="95">
        <v>312.58479999999997</v>
      </c>
      <c r="E266" s="95">
        <v>0</v>
      </c>
      <c r="F266" s="95">
        <v>8.9999999999999998E-4</v>
      </c>
      <c r="G266" s="96">
        <v>2308590</v>
      </c>
      <c r="H266" s="95">
        <v>27599.578099999999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885682.70250000001</v>
      </c>
      <c r="C268" s="95">
        <v>1449.0934999999999</v>
      </c>
      <c r="D268" s="95">
        <v>4670.5940000000001</v>
      </c>
      <c r="E268" s="95">
        <v>0</v>
      </c>
      <c r="F268" s="95">
        <v>1.2800000000000001E-2</v>
      </c>
      <c r="G268" s="96">
        <v>34499100</v>
      </c>
      <c r="H268" s="95">
        <v>371774.97810000001</v>
      </c>
    </row>
    <row r="269" spans="1:19">
      <c r="A269" s="95" t="s">
        <v>667</v>
      </c>
      <c r="B269" s="95">
        <v>60824.784</v>
      </c>
      <c r="C269" s="95">
        <v>95.624200000000002</v>
      </c>
      <c r="D269" s="95">
        <v>292.59280000000001</v>
      </c>
      <c r="E269" s="95">
        <v>0</v>
      </c>
      <c r="F269" s="95">
        <v>8.0000000000000004E-4</v>
      </c>
      <c r="G269" s="96">
        <v>2161020</v>
      </c>
      <c r="H269" s="95">
        <v>25138.187000000002</v>
      </c>
    </row>
    <row r="270" spans="1:19">
      <c r="A270" s="95" t="s">
        <v>668</v>
      </c>
      <c r="B270" s="95">
        <v>91391.630300000004</v>
      </c>
      <c r="C270" s="95">
        <v>152.95650000000001</v>
      </c>
      <c r="D270" s="95">
        <v>506.74509999999998</v>
      </c>
      <c r="E270" s="95">
        <v>0</v>
      </c>
      <c r="F270" s="95">
        <v>1.4E-3</v>
      </c>
      <c r="G270" s="96">
        <v>3743230</v>
      </c>
      <c r="H270" s="95">
        <v>38709.260900000001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281643000000</v>
      </c>
      <c r="C273" s="95">
        <v>265129.87599999999</v>
      </c>
      <c r="D273" s="95" t="s">
        <v>716</v>
      </c>
      <c r="E273" s="95">
        <v>80532.755999999994</v>
      </c>
      <c r="F273" s="95">
        <v>77263.149000000005</v>
      </c>
      <c r="G273" s="95">
        <v>18255.249</v>
      </c>
      <c r="H273" s="95">
        <v>0</v>
      </c>
      <c r="I273" s="95">
        <v>86572.241999999998</v>
      </c>
      <c r="J273" s="95">
        <v>0</v>
      </c>
      <c r="K273" s="95">
        <v>7.55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2498.9299999999998</v>
      </c>
      <c r="R273" s="95">
        <v>0</v>
      </c>
      <c r="S273" s="95">
        <v>0</v>
      </c>
    </row>
    <row r="274" spans="1:19">
      <c r="A274" s="95" t="s">
        <v>656</v>
      </c>
      <c r="B274" s="96">
        <v>261903000000</v>
      </c>
      <c r="C274" s="95">
        <v>274151.49200000003</v>
      </c>
      <c r="D274" s="95" t="s">
        <v>717</v>
      </c>
      <c r="E274" s="95">
        <v>80532.755999999994</v>
      </c>
      <c r="F274" s="95">
        <v>77263.149000000005</v>
      </c>
      <c r="G274" s="95">
        <v>18913.951000000001</v>
      </c>
      <c r="H274" s="95">
        <v>0</v>
      </c>
      <c r="I274" s="95">
        <v>94935.748000000007</v>
      </c>
      <c r="J274" s="95">
        <v>0</v>
      </c>
      <c r="K274" s="95">
        <v>5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2500.886</v>
      </c>
      <c r="R274" s="95">
        <v>0</v>
      </c>
      <c r="S274" s="95">
        <v>0</v>
      </c>
    </row>
    <row r="275" spans="1:19">
      <c r="A275" s="95" t="s">
        <v>657</v>
      </c>
      <c r="B275" s="96">
        <v>342035000000</v>
      </c>
      <c r="C275" s="95">
        <v>304781.16200000001</v>
      </c>
      <c r="D275" s="95" t="s">
        <v>718</v>
      </c>
      <c r="E275" s="95">
        <v>80532.755999999994</v>
      </c>
      <c r="F275" s="95">
        <v>75263.476999999999</v>
      </c>
      <c r="G275" s="95">
        <v>21299.681</v>
      </c>
      <c r="H275" s="95">
        <v>0</v>
      </c>
      <c r="I275" s="95">
        <v>125296.601</v>
      </c>
      <c r="J275" s="95">
        <v>0</v>
      </c>
      <c r="K275" s="95">
        <v>0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2388.6480000000001</v>
      </c>
      <c r="R275" s="95">
        <v>0</v>
      </c>
      <c r="S275" s="95">
        <v>0</v>
      </c>
    </row>
    <row r="276" spans="1:19">
      <c r="A276" s="95" t="s">
        <v>658</v>
      </c>
      <c r="B276" s="96">
        <v>332322000000</v>
      </c>
      <c r="C276" s="95">
        <v>323768.42800000001</v>
      </c>
      <c r="D276" s="95" t="s">
        <v>719</v>
      </c>
      <c r="E276" s="95">
        <v>80532.755999999994</v>
      </c>
      <c r="F276" s="95">
        <v>77263.149000000005</v>
      </c>
      <c r="G276" s="95">
        <v>24263.786</v>
      </c>
      <c r="H276" s="95">
        <v>0</v>
      </c>
      <c r="I276" s="95">
        <v>139192.79399999999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2515.942</v>
      </c>
      <c r="R276" s="95">
        <v>0</v>
      </c>
      <c r="S276" s="95">
        <v>0</v>
      </c>
    </row>
    <row r="277" spans="1:19">
      <c r="A277" s="95" t="s">
        <v>343</v>
      </c>
      <c r="B277" s="96">
        <v>395512000000</v>
      </c>
      <c r="C277" s="95">
        <v>367431.62800000003</v>
      </c>
      <c r="D277" s="95" t="s">
        <v>720</v>
      </c>
      <c r="E277" s="95">
        <v>80532.755999999994</v>
      </c>
      <c r="F277" s="95">
        <v>75263.476999999999</v>
      </c>
      <c r="G277" s="95">
        <v>28874.514999999999</v>
      </c>
      <c r="H277" s="95">
        <v>0</v>
      </c>
      <c r="I277" s="95">
        <v>180352.29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2408.5909999999999</v>
      </c>
      <c r="R277" s="95">
        <v>0</v>
      </c>
      <c r="S277" s="95">
        <v>0</v>
      </c>
    </row>
    <row r="278" spans="1:19">
      <c r="A278" s="95" t="s">
        <v>659</v>
      </c>
      <c r="B278" s="96">
        <v>453657000000</v>
      </c>
      <c r="C278" s="95">
        <v>437350.00799999997</v>
      </c>
      <c r="D278" s="95" t="s">
        <v>721</v>
      </c>
      <c r="E278" s="95">
        <v>80532.755999999994</v>
      </c>
      <c r="F278" s="95">
        <v>75263.476999999999</v>
      </c>
      <c r="G278" s="95">
        <v>31014.343000000001</v>
      </c>
      <c r="H278" s="95">
        <v>0</v>
      </c>
      <c r="I278" s="95">
        <v>248119.31299999999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2420.1190000000001</v>
      </c>
      <c r="R278" s="95">
        <v>0</v>
      </c>
      <c r="S278" s="95">
        <v>0</v>
      </c>
    </row>
    <row r="279" spans="1:19">
      <c r="A279" s="95" t="s">
        <v>660</v>
      </c>
      <c r="B279" s="96">
        <v>371492000000</v>
      </c>
      <c r="C279" s="95">
        <v>360701.10600000003</v>
      </c>
      <c r="D279" s="95" t="s">
        <v>722</v>
      </c>
      <c r="E279" s="95">
        <v>44740.42</v>
      </c>
      <c r="F279" s="95">
        <v>41275.620000000003</v>
      </c>
      <c r="G279" s="95">
        <v>29201.437000000002</v>
      </c>
      <c r="H279" s="95">
        <v>0</v>
      </c>
      <c r="I279" s="95">
        <v>243044.18</v>
      </c>
      <c r="J279" s="95">
        <v>0</v>
      </c>
      <c r="K279" s="95">
        <v>8.9999999999999993E-3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2439.44</v>
      </c>
      <c r="R279" s="95">
        <v>0</v>
      </c>
      <c r="S279" s="95">
        <v>0</v>
      </c>
    </row>
    <row r="280" spans="1:19">
      <c r="A280" s="95" t="s">
        <v>661</v>
      </c>
      <c r="B280" s="96">
        <v>376321000000</v>
      </c>
      <c r="C280" s="95">
        <v>353173.53100000002</v>
      </c>
      <c r="D280" s="95" t="s">
        <v>723</v>
      </c>
      <c r="E280" s="95">
        <v>44740.42</v>
      </c>
      <c r="F280" s="95">
        <v>41275.620000000003</v>
      </c>
      <c r="G280" s="95">
        <v>29285.695</v>
      </c>
      <c r="H280" s="95">
        <v>0</v>
      </c>
      <c r="I280" s="95">
        <v>235435.04699999999</v>
      </c>
      <c r="J280" s="95">
        <v>0</v>
      </c>
      <c r="K280" s="95">
        <v>0.01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2436.7379999999998</v>
      </c>
      <c r="R280" s="95">
        <v>0</v>
      </c>
      <c r="S280" s="95">
        <v>0</v>
      </c>
    </row>
    <row r="281" spans="1:19">
      <c r="A281" s="95" t="s">
        <v>662</v>
      </c>
      <c r="B281" s="96">
        <v>405660000000</v>
      </c>
      <c r="C281" s="95">
        <v>397408.804</v>
      </c>
      <c r="D281" s="95" t="s">
        <v>724</v>
      </c>
      <c r="E281" s="95">
        <v>80532.755999999994</v>
      </c>
      <c r="F281" s="95">
        <v>76410.952999999994</v>
      </c>
      <c r="G281" s="95">
        <v>28859.948</v>
      </c>
      <c r="H281" s="95">
        <v>0</v>
      </c>
      <c r="I281" s="95">
        <v>209039.473</v>
      </c>
      <c r="J281" s="95">
        <v>0</v>
      </c>
      <c r="K281" s="95">
        <v>1.0999999999999999E-2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2565.663</v>
      </c>
      <c r="R281" s="95">
        <v>0</v>
      </c>
      <c r="S281" s="95">
        <v>0</v>
      </c>
    </row>
    <row r="282" spans="1:19">
      <c r="A282" s="95" t="s">
        <v>663</v>
      </c>
      <c r="B282" s="96">
        <v>361993000000</v>
      </c>
      <c r="C282" s="95">
        <v>328566.26299999998</v>
      </c>
      <c r="D282" s="95" t="s">
        <v>725</v>
      </c>
      <c r="E282" s="95">
        <v>80532.755999999994</v>
      </c>
      <c r="F282" s="95">
        <v>80410.297999999995</v>
      </c>
      <c r="G282" s="95">
        <v>22909.913</v>
      </c>
      <c r="H282" s="95">
        <v>0</v>
      </c>
      <c r="I282" s="95">
        <v>142138.07999999999</v>
      </c>
      <c r="J282" s="95">
        <v>0</v>
      </c>
      <c r="K282" s="95">
        <v>8.7789999999999999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2566.4369999999999</v>
      </c>
      <c r="R282" s="95">
        <v>0</v>
      </c>
      <c r="S282" s="95">
        <v>0</v>
      </c>
    </row>
    <row r="283" spans="1:19">
      <c r="A283" s="95" t="s">
        <v>664</v>
      </c>
      <c r="B283" s="96">
        <v>318765000000</v>
      </c>
      <c r="C283" s="95">
        <v>296090.28999999998</v>
      </c>
      <c r="D283" s="95" t="s">
        <v>726</v>
      </c>
      <c r="E283" s="95">
        <v>80532.755999999994</v>
      </c>
      <c r="F283" s="95">
        <v>76410.952999999994</v>
      </c>
      <c r="G283" s="95">
        <v>20824.897000000001</v>
      </c>
      <c r="H283" s="95">
        <v>0</v>
      </c>
      <c r="I283" s="95">
        <v>115811.936</v>
      </c>
      <c r="J283" s="95">
        <v>0</v>
      </c>
      <c r="K283" s="95">
        <v>1.8380000000000001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2507.91</v>
      </c>
      <c r="R283" s="95">
        <v>0</v>
      </c>
      <c r="S283" s="95">
        <v>0</v>
      </c>
    </row>
    <row r="284" spans="1:19">
      <c r="A284" s="95" t="s">
        <v>665</v>
      </c>
      <c r="B284" s="96">
        <v>279788000000</v>
      </c>
      <c r="C284" s="95">
        <v>281839.55599999998</v>
      </c>
      <c r="D284" s="95" t="s">
        <v>727</v>
      </c>
      <c r="E284" s="95">
        <v>80532.755999999994</v>
      </c>
      <c r="F284" s="95">
        <v>80410.297999999995</v>
      </c>
      <c r="G284" s="95">
        <v>21464.129000000001</v>
      </c>
      <c r="H284" s="95">
        <v>0</v>
      </c>
      <c r="I284" s="95">
        <v>96922.092000000004</v>
      </c>
      <c r="J284" s="95">
        <v>0</v>
      </c>
      <c r="K284" s="95">
        <v>27.181999999999999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2483.0990000000002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4181090000000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261903000000</v>
      </c>
      <c r="C287" s="95">
        <v>265129.87599999999</v>
      </c>
      <c r="D287" s="95"/>
      <c r="E287" s="95">
        <v>44740.42</v>
      </c>
      <c r="F287" s="95">
        <v>41275.620000000003</v>
      </c>
      <c r="G287" s="95">
        <v>18255.249</v>
      </c>
      <c r="H287" s="95">
        <v>0</v>
      </c>
      <c r="I287" s="95">
        <v>86572.241999999998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2388.6480000000001</v>
      </c>
      <c r="R287" s="95">
        <v>0</v>
      </c>
      <c r="S287" s="95">
        <v>0</v>
      </c>
    </row>
    <row r="288" spans="1:19">
      <c r="A288" s="95" t="s">
        <v>668</v>
      </c>
      <c r="B288" s="96">
        <v>453657000000</v>
      </c>
      <c r="C288" s="95">
        <v>437350.00799999997</v>
      </c>
      <c r="D288" s="95"/>
      <c r="E288" s="95">
        <v>80532.755999999994</v>
      </c>
      <c r="F288" s="95">
        <v>80410.297999999995</v>
      </c>
      <c r="G288" s="95">
        <v>31014.343000000001</v>
      </c>
      <c r="H288" s="95">
        <v>0</v>
      </c>
      <c r="I288" s="95">
        <v>248119.31299999999</v>
      </c>
      <c r="J288" s="95">
        <v>0</v>
      </c>
      <c r="K288" s="95">
        <v>27.181999999999999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2566.4369999999999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106996.9</v>
      </c>
      <c r="C291" s="95">
        <v>9831.1299999999992</v>
      </c>
      <c r="D291" s="95">
        <v>0</v>
      </c>
      <c r="E291" s="95">
        <v>116828.03</v>
      </c>
    </row>
    <row r="292" spans="1:5">
      <c r="A292" s="95" t="s">
        <v>702</v>
      </c>
      <c r="B292" s="95">
        <v>15.57</v>
      </c>
      <c r="C292" s="95">
        <v>1.43</v>
      </c>
      <c r="D292" s="95">
        <v>0</v>
      </c>
      <c r="E292" s="95">
        <v>17</v>
      </c>
    </row>
    <row r="293" spans="1:5">
      <c r="A293" s="95" t="s">
        <v>703</v>
      </c>
      <c r="B293" s="95">
        <v>15.57</v>
      </c>
      <c r="C293" s="95">
        <v>1.43</v>
      </c>
      <c r="D293" s="95">
        <v>0</v>
      </c>
      <c r="E293" s="95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5367.71</v>
      </c>
      <c r="C2" s="95">
        <v>781.21</v>
      </c>
      <c r="D2" s="95">
        <v>781.21</v>
      </c>
    </row>
    <row r="3" spans="1:7">
      <c r="A3" s="95" t="s">
        <v>372</v>
      </c>
      <c r="B3" s="95">
        <v>5367.71</v>
      </c>
      <c r="C3" s="95">
        <v>781.21</v>
      </c>
      <c r="D3" s="95">
        <v>781.21</v>
      </c>
    </row>
    <row r="4" spans="1:7">
      <c r="A4" s="95" t="s">
        <v>373</v>
      </c>
      <c r="B4" s="95">
        <v>14548.17</v>
      </c>
      <c r="C4" s="95">
        <v>2117.33</v>
      </c>
      <c r="D4" s="95">
        <v>2117.33</v>
      </c>
    </row>
    <row r="5" spans="1:7">
      <c r="A5" s="95" t="s">
        <v>374</v>
      </c>
      <c r="B5" s="95">
        <v>14548.17</v>
      </c>
      <c r="C5" s="95">
        <v>2117.33</v>
      </c>
      <c r="D5" s="95">
        <v>2117.33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1069.96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982.48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61.72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209.82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1.0900000000000001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113.38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78.98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3823.34</v>
      </c>
      <c r="C28" s="95">
        <v>1544.38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524</v>
      </c>
      <c r="C146" s="95">
        <v>15.4</v>
      </c>
      <c r="D146" s="95">
        <v>15.4</v>
      </c>
      <c r="E146" s="95">
        <v>3.18</v>
      </c>
      <c r="F146" s="95">
        <v>0.26200000000000001</v>
      </c>
      <c r="G146" s="95">
        <v>0.318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525</v>
      </c>
      <c r="C147" s="95">
        <v>12.6</v>
      </c>
      <c r="D147" s="95">
        <v>12.6</v>
      </c>
      <c r="E147" s="95">
        <v>3.18</v>
      </c>
      <c r="F147" s="95">
        <v>0.26200000000000001</v>
      </c>
      <c r="G147" s="95">
        <v>0.318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524</v>
      </c>
      <c r="C148" s="95">
        <v>74.2</v>
      </c>
      <c r="D148" s="95">
        <v>74.2</v>
      </c>
      <c r="E148" s="95">
        <v>3.18</v>
      </c>
      <c r="F148" s="95">
        <v>0.26200000000000001</v>
      </c>
      <c r="G148" s="95">
        <v>0.318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525</v>
      </c>
      <c r="C149" s="95">
        <v>4.2</v>
      </c>
      <c r="D149" s="95">
        <v>4.2</v>
      </c>
      <c r="E149" s="95">
        <v>3.18</v>
      </c>
      <c r="F149" s="95">
        <v>0.26200000000000001</v>
      </c>
      <c r="G149" s="95">
        <v>0.318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526</v>
      </c>
      <c r="C150" s="95">
        <v>15.4</v>
      </c>
      <c r="D150" s="95">
        <v>15.4</v>
      </c>
      <c r="E150" s="95">
        <v>3.18</v>
      </c>
      <c r="F150" s="95">
        <v>0.40200000000000002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525</v>
      </c>
      <c r="C151" s="95">
        <v>12.6</v>
      </c>
      <c r="D151" s="95">
        <v>12.6</v>
      </c>
      <c r="E151" s="95">
        <v>3.18</v>
      </c>
      <c r="F151" s="95">
        <v>0.26200000000000001</v>
      </c>
      <c r="G151" s="95">
        <v>0.318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526</v>
      </c>
      <c r="C152" s="95">
        <v>74.2</v>
      </c>
      <c r="D152" s="95">
        <v>74.2</v>
      </c>
      <c r="E152" s="95">
        <v>3.18</v>
      </c>
      <c r="F152" s="95">
        <v>0.40200000000000002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524</v>
      </c>
      <c r="C153" s="95">
        <v>15.4</v>
      </c>
      <c r="D153" s="95">
        <v>15.4</v>
      </c>
      <c r="E153" s="95">
        <v>3.18</v>
      </c>
      <c r="F153" s="95">
        <v>0.26200000000000001</v>
      </c>
      <c r="G153" s="95">
        <v>0.318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525</v>
      </c>
      <c r="C154" s="95">
        <v>12.6</v>
      </c>
      <c r="D154" s="95">
        <v>12.6</v>
      </c>
      <c r="E154" s="95">
        <v>3.18</v>
      </c>
      <c r="F154" s="95">
        <v>0.26200000000000001</v>
      </c>
      <c r="G154" s="95">
        <v>0.318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524</v>
      </c>
      <c r="C155" s="95">
        <v>74.2</v>
      </c>
      <c r="D155" s="95">
        <v>74.2</v>
      </c>
      <c r="E155" s="95">
        <v>3.18</v>
      </c>
      <c r="F155" s="95">
        <v>0.26200000000000001</v>
      </c>
      <c r="G155" s="95">
        <v>0.318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525</v>
      </c>
      <c r="C156" s="95">
        <v>4.2</v>
      </c>
      <c r="D156" s="95">
        <v>4.2</v>
      </c>
      <c r="E156" s="95">
        <v>3.18</v>
      </c>
      <c r="F156" s="95">
        <v>0.26200000000000001</v>
      </c>
      <c r="G156" s="95">
        <v>0.318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526</v>
      </c>
      <c r="C157" s="95">
        <v>15.4</v>
      </c>
      <c r="D157" s="95">
        <v>15.4</v>
      </c>
      <c r="E157" s="95">
        <v>3.18</v>
      </c>
      <c r="F157" s="95">
        <v>0.40200000000000002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525</v>
      </c>
      <c r="C158" s="95">
        <v>12.6</v>
      </c>
      <c r="D158" s="95">
        <v>12.6</v>
      </c>
      <c r="E158" s="95">
        <v>3.18</v>
      </c>
      <c r="F158" s="95">
        <v>0.26200000000000001</v>
      </c>
      <c r="G158" s="95">
        <v>0.318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526</v>
      </c>
      <c r="C159" s="95">
        <v>74.2</v>
      </c>
      <c r="D159" s="95">
        <v>74.2</v>
      </c>
      <c r="E159" s="95">
        <v>3.18</v>
      </c>
      <c r="F159" s="95">
        <v>0.40200000000000002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524</v>
      </c>
      <c r="C160" s="95">
        <v>15.4</v>
      </c>
      <c r="D160" s="95">
        <v>15.4</v>
      </c>
      <c r="E160" s="95">
        <v>3.18</v>
      </c>
      <c r="F160" s="95">
        <v>0.26200000000000001</v>
      </c>
      <c r="G160" s="95">
        <v>0.318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525</v>
      </c>
      <c r="C161" s="95">
        <v>12.6</v>
      </c>
      <c r="D161" s="95">
        <v>12.6</v>
      </c>
      <c r="E161" s="95">
        <v>3.18</v>
      </c>
      <c r="F161" s="95">
        <v>0.26200000000000001</v>
      </c>
      <c r="G161" s="95">
        <v>0.318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524</v>
      </c>
      <c r="C162" s="95">
        <v>74.2</v>
      </c>
      <c r="D162" s="95">
        <v>74.2</v>
      </c>
      <c r="E162" s="95">
        <v>3.18</v>
      </c>
      <c r="F162" s="95">
        <v>0.26200000000000001</v>
      </c>
      <c r="G162" s="95">
        <v>0.318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525</v>
      </c>
      <c r="C163" s="95">
        <v>4.2</v>
      </c>
      <c r="D163" s="95">
        <v>4.2</v>
      </c>
      <c r="E163" s="95">
        <v>3.18</v>
      </c>
      <c r="F163" s="95">
        <v>0.26200000000000001</v>
      </c>
      <c r="G163" s="95">
        <v>0.318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526</v>
      </c>
      <c r="C164" s="95">
        <v>15.4</v>
      </c>
      <c r="D164" s="95">
        <v>15.4</v>
      </c>
      <c r="E164" s="95">
        <v>3.18</v>
      </c>
      <c r="F164" s="95">
        <v>0.40200000000000002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525</v>
      </c>
      <c r="C165" s="95">
        <v>12.6</v>
      </c>
      <c r="D165" s="95">
        <v>12.6</v>
      </c>
      <c r="E165" s="95">
        <v>3.18</v>
      </c>
      <c r="F165" s="95">
        <v>0.26200000000000001</v>
      </c>
      <c r="G165" s="95">
        <v>0.318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526</v>
      </c>
      <c r="C166" s="95">
        <v>49</v>
      </c>
      <c r="D166" s="95">
        <v>49</v>
      </c>
      <c r="E166" s="95">
        <v>3.18</v>
      </c>
      <c r="F166" s="95">
        <v>0.40200000000000002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526</v>
      </c>
      <c r="C167" s="95">
        <v>25.2</v>
      </c>
      <c r="D167" s="95">
        <v>25.2</v>
      </c>
      <c r="E167" s="95">
        <v>3.18</v>
      </c>
      <c r="F167" s="95">
        <v>0.40200000000000002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525</v>
      </c>
      <c r="C168" s="95">
        <v>12.6</v>
      </c>
      <c r="D168" s="95">
        <v>12.6</v>
      </c>
      <c r="E168" s="95">
        <v>3.18</v>
      </c>
      <c r="F168" s="95">
        <v>0.26200000000000001</v>
      </c>
      <c r="G168" s="95">
        <v>0.318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524</v>
      </c>
      <c r="C169" s="95">
        <v>26.6</v>
      </c>
      <c r="D169" s="95">
        <v>26.6</v>
      </c>
      <c r="E169" s="95">
        <v>3.18</v>
      </c>
      <c r="F169" s="95">
        <v>0.26200000000000001</v>
      </c>
      <c r="G169" s="95">
        <v>0.318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525</v>
      </c>
      <c r="C170" s="95">
        <v>14</v>
      </c>
      <c r="D170" s="95">
        <v>14</v>
      </c>
      <c r="E170" s="95">
        <v>3.18</v>
      </c>
      <c r="F170" s="95">
        <v>0.26200000000000001</v>
      </c>
      <c r="G170" s="95">
        <v>0.318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524</v>
      </c>
      <c r="C171" s="95">
        <v>29.4</v>
      </c>
      <c r="D171" s="95">
        <v>29.4</v>
      </c>
      <c r="E171" s="95">
        <v>3.18</v>
      </c>
      <c r="F171" s="95">
        <v>0.26200000000000001</v>
      </c>
      <c r="G171" s="95">
        <v>0.318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527</v>
      </c>
      <c r="C172" s="95">
        <v>29.4</v>
      </c>
      <c r="D172" s="95">
        <v>29.4</v>
      </c>
      <c r="E172" s="95">
        <v>3.18</v>
      </c>
      <c r="F172" s="95">
        <v>0.26200000000000001</v>
      </c>
      <c r="G172" s="95">
        <v>0.318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527</v>
      </c>
      <c r="C173" s="95">
        <v>23.8</v>
      </c>
      <c r="D173" s="95">
        <v>23.8</v>
      </c>
      <c r="E173" s="95">
        <v>3.18</v>
      </c>
      <c r="F173" s="95">
        <v>0.26200000000000001</v>
      </c>
      <c r="G173" s="95">
        <v>0.318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527</v>
      </c>
      <c r="C183" s="95">
        <v>11.2</v>
      </c>
      <c r="D183" s="95">
        <v>11.2</v>
      </c>
      <c r="E183" s="95">
        <v>3.18</v>
      </c>
      <c r="F183" s="95">
        <v>0.26200000000000001</v>
      </c>
      <c r="G183" s="95">
        <v>0.318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527</v>
      </c>
      <c r="C184" s="95">
        <v>21</v>
      </c>
      <c r="D184" s="95">
        <v>21</v>
      </c>
      <c r="E184" s="95">
        <v>3.18</v>
      </c>
      <c r="F184" s="95">
        <v>0.26200000000000001</v>
      </c>
      <c r="G184" s="95">
        <v>0.318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526</v>
      </c>
      <c r="C185" s="95">
        <v>29.4</v>
      </c>
      <c r="D185" s="95">
        <v>29.4</v>
      </c>
      <c r="E185" s="95">
        <v>3.18</v>
      </c>
      <c r="F185" s="95">
        <v>0.40200000000000002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527</v>
      </c>
      <c r="C186" s="95">
        <v>29.4</v>
      </c>
      <c r="D186" s="95">
        <v>29.4</v>
      </c>
      <c r="E186" s="95">
        <v>3.18</v>
      </c>
      <c r="F186" s="95">
        <v>0.26200000000000001</v>
      </c>
      <c r="G186" s="95">
        <v>0.318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526</v>
      </c>
      <c r="C187" s="95">
        <v>26.6</v>
      </c>
      <c r="D187" s="95">
        <v>26.6</v>
      </c>
      <c r="E187" s="95">
        <v>3.18</v>
      </c>
      <c r="F187" s="95">
        <v>0.40200000000000002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3.23</v>
      </c>
      <c r="F188" s="95">
        <v>0.314</v>
      </c>
      <c r="G188" s="95">
        <v>0.43099999999999999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0.40200000000000002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3.26</v>
      </c>
      <c r="F190" s="95">
        <v>0.26400000000000001</v>
      </c>
      <c r="G190" s="95">
        <v>0.32200000000000001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1303186.29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267151.90000000002</v>
      </c>
      <c r="D196" s="95">
        <v>213362.27</v>
      </c>
      <c r="E196" s="95">
        <v>53789.63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215889.69</v>
      </c>
      <c r="D197" s="95">
        <v>172421.44</v>
      </c>
      <c r="E197" s="95">
        <v>43468.25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215745.26</v>
      </c>
      <c r="D198" s="95">
        <v>172306.09</v>
      </c>
      <c r="E198" s="95">
        <v>43439.17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301948.93</v>
      </c>
      <c r="D199" s="95">
        <v>241153.1</v>
      </c>
      <c r="E199" s="95">
        <v>60795.83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69085.41</v>
      </c>
      <c r="D200" s="95">
        <v>51973.82</v>
      </c>
      <c r="E200" s="95">
        <v>17111.599999999999</v>
      </c>
      <c r="F200" s="95">
        <v>0.75</v>
      </c>
      <c r="G200" s="95">
        <v>4.05</v>
      </c>
    </row>
    <row r="201" spans="1:7">
      <c r="A201" s="95" t="s">
        <v>277</v>
      </c>
      <c r="B201" s="95" t="s">
        <v>521</v>
      </c>
      <c r="C201" s="95">
        <v>91323.53</v>
      </c>
      <c r="D201" s="95">
        <v>61742.31</v>
      </c>
      <c r="E201" s="95">
        <v>29581.22</v>
      </c>
      <c r="F201" s="95">
        <v>0.68</v>
      </c>
      <c r="G201" s="95">
        <v>3.53</v>
      </c>
    </row>
    <row r="202" spans="1:7">
      <c r="A202" s="95" t="s">
        <v>278</v>
      </c>
      <c r="B202" s="95" t="s">
        <v>521</v>
      </c>
      <c r="C202" s="95">
        <v>100542.24</v>
      </c>
      <c r="D202" s="95">
        <v>67974.92</v>
      </c>
      <c r="E202" s="95">
        <v>32567.32</v>
      </c>
      <c r="F202" s="95">
        <v>0.68</v>
      </c>
      <c r="G202" s="95">
        <v>3.51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59049.47</v>
      </c>
      <c r="D231" s="95">
        <v>0.8</v>
      </c>
    </row>
    <row r="232" spans="1:8">
      <c r="A232" s="95" t="s">
        <v>286</v>
      </c>
      <c r="B232" s="95" t="s">
        <v>618</v>
      </c>
      <c r="C232" s="95">
        <v>130104.02</v>
      </c>
      <c r="D232" s="95">
        <v>0.78</v>
      </c>
    </row>
    <row r="233" spans="1:8">
      <c r="A233" s="95" t="s">
        <v>287</v>
      </c>
      <c r="B233" s="95" t="s">
        <v>618</v>
      </c>
      <c r="C233" s="95">
        <v>124629.12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16.14</v>
      </c>
      <c r="F239" s="95">
        <v>36826.67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13.04</v>
      </c>
      <c r="F240" s="95">
        <v>29952.22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13.03</v>
      </c>
      <c r="F241" s="95">
        <v>29932.18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18.239999999999998</v>
      </c>
      <c r="F242" s="95">
        <v>41623.410000000003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3.65</v>
      </c>
      <c r="F243" s="95">
        <v>6957.14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3.68</v>
      </c>
      <c r="F244" s="95">
        <v>7014.77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4.05</v>
      </c>
      <c r="F245" s="95">
        <v>7595.58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7241.13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71640.123699999996</v>
      </c>
      <c r="C255" s="95">
        <v>121.1408</v>
      </c>
      <c r="D255" s="95">
        <v>275.3793</v>
      </c>
      <c r="E255" s="95">
        <v>0</v>
      </c>
      <c r="F255" s="95">
        <v>1E-3</v>
      </c>
      <c r="G255" s="95">
        <v>489691.83250000002</v>
      </c>
      <c r="H255" s="95">
        <v>29976.972900000001</v>
      </c>
    </row>
    <row r="256" spans="1:8">
      <c r="A256" s="95" t="s">
        <v>656</v>
      </c>
      <c r="B256" s="95">
        <v>63135.230900000002</v>
      </c>
      <c r="C256" s="95">
        <v>108.33329999999999</v>
      </c>
      <c r="D256" s="95">
        <v>250.40270000000001</v>
      </c>
      <c r="E256" s="95">
        <v>0</v>
      </c>
      <c r="F256" s="95">
        <v>8.9999999999999998E-4</v>
      </c>
      <c r="G256" s="95">
        <v>445295.66409999999</v>
      </c>
      <c r="H256" s="95">
        <v>26563.557400000002</v>
      </c>
    </row>
    <row r="257" spans="1:19">
      <c r="A257" s="95" t="s">
        <v>657</v>
      </c>
      <c r="B257" s="95">
        <v>69552.914600000004</v>
      </c>
      <c r="C257" s="95">
        <v>126.3351</v>
      </c>
      <c r="D257" s="95">
        <v>310.12040000000002</v>
      </c>
      <c r="E257" s="95">
        <v>0</v>
      </c>
      <c r="F257" s="95">
        <v>1.1000000000000001E-3</v>
      </c>
      <c r="G257" s="95">
        <v>551571.8236</v>
      </c>
      <c r="H257" s="95">
        <v>29909.261699999999</v>
      </c>
    </row>
    <row r="258" spans="1:19">
      <c r="A258" s="95" t="s">
        <v>658</v>
      </c>
      <c r="B258" s="95">
        <v>65735.191600000006</v>
      </c>
      <c r="C258" s="95">
        <v>122.61660000000001</v>
      </c>
      <c r="D258" s="95">
        <v>308.86309999999997</v>
      </c>
      <c r="E258" s="95">
        <v>0</v>
      </c>
      <c r="F258" s="95">
        <v>1.1000000000000001E-3</v>
      </c>
      <c r="G258" s="95">
        <v>549367.98470000003</v>
      </c>
      <c r="H258" s="95">
        <v>28564.564200000001</v>
      </c>
    </row>
    <row r="259" spans="1:19">
      <c r="A259" s="95" t="s">
        <v>343</v>
      </c>
      <c r="B259" s="95">
        <v>73789.469299999997</v>
      </c>
      <c r="C259" s="95">
        <v>139.4658</v>
      </c>
      <c r="D259" s="95">
        <v>355.65499999999997</v>
      </c>
      <c r="E259" s="95">
        <v>0</v>
      </c>
      <c r="F259" s="95">
        <v>1.2999999999999999E-3</v>
      </c>
      <c r="G259" s="95">
        <v>632613.1827</v>
      </c>
      <c r="H259" s="95">
        <v>32233.047900000001</v>
      </c>
    </row>
    <row r="260" spans="1:19">
      <c r="A260" s="95" t="s">
        <v>659</v>
      </c>
      <c r="B260" s="95">
        <v>77957.694300000003</v>
      </c>
      <c r="C260" s="95">
        <v>148.4453</v>
      </c>
      <c r="D260" s="95">
        <v>381.14440000000002</v>
      </c>
      <c r="E260" s="95">
        <v>0</v>
      </c>
      <c r="F260" s="95">
        <v>1.4E-3</v>
      </c>
      <c r="G260" s="95">
        <v>677962.15240000002</v>
      </c>
      <c r="H260" s="95">
        <v>34155.548199999997</v>
      </c>
    </row>
    <row r="261" spans="1:19">
      <c r="A261" s="95" t="s">
        <v>660</v>
      </c>
      <c r="B261" s="95">
        <v>61632.1944</v>
      </c>
      <c r="C261" s="95">
        <v>116.5171</v>
      </c>
      <c r="D261" s="95">
        <v>297.20150000000001</v>
      </c>
      <c r="E261" s="95">
        <v>0</v>
      </c>
      <c r="F261" s="95">
        <v>1.1000000000000001E-3</v>
      </c>
      <c r="G261" s="95">
        <v>528640.68949999998</v>
      </c>
      <c r="H261" s="95">
        <v>26925.144700000001</v>
      </c>
    </row>
    <row r="262" spans="1:19">
      <c r="A262" s="95" t="s">
        <v>661</v>
      </c>
      <c r="B262" s="95">
        <v>65484.191700000003</v>
      </c>
      <c r="C262" s="95">
        <v>123.5722</v>
      </c>
      <c r="D262" s="95">
        <v>314.66320000000002</v>
      </c>
      <c r="E262" s="95">
        <v>0</v>
      </c>
      <c r="F262" s="95">
        <v>1.1999999999999999E-3</v>
      </c>
      <c r="G262" s="95">
        <v>559698.16870000004</v>
      </c>
      <c r="H262" s="95">
        <v>28586.985100000002</v>
      </c>
    </row>
    <row r="263" spans="1:19">
      <c r="A263" s="95" t="s">
        <v>662</v>
      </c>
      <c r="B263" s="95">
        <v>73281.901500000007</v>
      </c>
      <c r="C263" s="95">
        <v>139.31890000000001</v>
      </c>
      <c r="D263" s="95">
        <v>357.19130000000001</v>
      </c>
      <c r="E263" s="95">
        <v>0</v>
      </c>
      <c r="F263" s="95">
        <v>1.2999999999999999E-3</v>
      </c>
      <c r="G263" s="95">
        <v>635353.46050000004</v>
      </c>
      <c r="H263" s="95">
        <v>32086.362799999999</v>
      </c>
    </row>
    <row r="264" spans="1:19">
      <c r="A264" s="95" t="s">
        <v>663</v>
      </c>
      <c r="B264" s="95">
        <v>68392.052599999995</v>
      </c>
      <c r="C264" s="95">
        <v>127.589</v>
      </c>
      <c r="D264" s="95">
        <v>321.42750000000001</v>
      </c>
      <c r="E264" s="95">
        <v>0</v>
      </c>
      <c r="F264" s="95">
        <v>1.1999999999999999E-3</v>
      </c>
      <c r="G264" s="95">
        <v>571716.11979999999</v>
      </c>
      <c r="H264" s="95">
        <v>29720.599600000001</v>
      </c>
    </row>
    <row r="265" spans="1:19">
      <c r="A265" s="95" t="s">
        <v>664</v>
      </c>
      <c r="B265" s="95">
        <v>65213.460500000001</v>
      </c>
      <c r="C265" s="95">
        <v>117.3772</v>
      </c>
      <c r="D265" s="95">
        <v>285.4982</v>
      </c>
      <c r="E265" s="95">
        <v>0</v>
      </c>
      <c r="F265" s="95">
        <v>1.1000000000000001E-3</v>
      </c>
      <c r="G265" s="95">
        <v>507768.56719999999</v>
      </c>
      <c r="H265" s="95">
        <v>27943.8501</v>
      </c>
    </row>
    <row r="266" spans="1:19">
      <c r="A266" s="95" t="s">
        <v>665</v>
      </c>
      <c r="B266" s="95">
        <v>67139.979800000001</v>
      </c>
      <c r="C266" s="95">
        <v>116.08969999999999</v>
      </c>
      <c r="D266" s="95">
        <v>270.62270000000001</v>
      </c>
      <c r="E266" s="95">
        <v>0</v>
      </c>
      <c r="F266" s="95">
        <v>1E-3</v>
      </c>
      <c r="G266" s="95">
        <v>481263.27510000003</v>
      </c>
      <c r="H266" s="95">
        <v>28330.2183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822954.40500000003</v>
      </c>
      <c r="C268" s="95">
        <v>1506.8010999999999</v>
      </c>
      <c r="D268" s="95">
        <v>3728.1694000000002</v>
      </c>
      <c r="E268" s="95">
        <v>0</v>
      </c>
      <c r="F268" s="95">
        <v>1.38E-2</v>
      </c>
      <c r="G268" s="96">
        <v>6630940</v>
      </c>
      <c r="H268" s="95">
        <v>354996.1128</v>
      </c>
    </row>
    <row r="269" spans="1:19">
      <c r="A269" s="95" t="s">
        <v>667</v>
      </c>
      <c r="B269" s="95">
        <v>61632.1944</v>
      </c>
      <c r="C269" s="95">
        <v>108.33329999999999</v>
      </c>
      <c r="D269" s="95">
        <v>250.40270000000001</v>
      </c>
      <c r="E269" s="95">
        <v>0</v>
      </c>
      <c r="F269" s="95">
        <v>8.9999999999999998E-4</v>
      </c>
      <c r="G269" s="95">
        <v>445295.66409999999</v>
      </c>
      <c r="H269" s="95">
        <v>26563.557400000002</v>
      </c>
    </row>
    <row r="270" spans="1:19">
      <c r="A270" s="95" t="s">
        <v>668</v>
      </c>
      <c r="B270" s="95">
        <v>77957.694300000003</v>
      </c>
      <c r="C270" s="95">
        <v>148.4453</v>
      </c>
      <c r="D270" s="95">
        <v>381.14440000000002</v>
      </c>
      <c r="E270" s="95">
        <v>0</v>
      </c>
      <c r="F270" s="95">
        <v>1.4E-3</v>
      </c>
      <c r="G270" s="95">
        <v>677962.15240000002</v>
      </c>
      <c r="H270" s="95">
        <v>34155.548199999997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282352000000</v>
      </c>
      <c r="C273" s="95">
        <v>248011.402</v>
      </c>
      <c r="D273" s="95" t="s">
        <v>728</v>
      </c>
      <c r="E273" s="95">
        <v>80532.755999999994</v>
      </c>
      <c r="F273" s="95">
        <v>81262.494999999995</v>
      </c>
      <c r="G273" s="95">
        <v>14980.305</v>
      </c>
      <c r="H273" s="95">
        <v>0</v>
      </c>
      <c r="I273" s="95">
        <v>68756.123999999996</v>
      </c>
      <c r="J273" s="95">
        <v>0</v>
      </c>
      <c r="K273" s="95">
        <v>24.946000000000002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2454.7759999999998</v>
      </c>
      <c r="R273" s="95">
        <v>0</v>
      </c>
      <c r="S273" s="95">
        <v>0</v>
      </c>
    </row>
    <row r="274" spans="1:19">
      <c r="A274" s="95" t="s">
        <v>656</v>
      </c>
      <c r="B274" s="96">
        <v>256753000000</v>
      </c>
      <c r="C274" s="95">
        <v>253265.82199999999</v>
      </c>
      <c r="D274" s="95" t="s">
        <v>729</v>
      </c>
      <c r="E274" s="95">
        <v>80532.755999999994</v>
      </c>
      <c r="F274" s="95">
        <v>77263.149000000005</v>
      </c>
      <c r="G274" s="95">
        <v>14921.178</v>
      </c>
      <c r="H274" s="95">
        <v>0</v>
      </c>
      <c r="I274" s="95">
        <v>78013.032000000007</v>
      </c>
      <c r="J274" s="95">
        <v>0</v>
      </c>
      <c r="K274" s="95">
        <v>30.745000000000001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2504.962</v>
      </c>
      <c r="R274" s="95">
        <v>0</v>
      </c>
      <c r="S274" s="95">
        <v>0</v>
      </c>
    </row>
    <row r="275" spans="1:19">
      <c r="A275" s="95" t="s">
        <v>657</v>
      </c>
      <c r="B275" s="96">
        <v>318031000000</v>
      </c>
      <c r="C275" s="95">
        <v>272120.16100000002</v>
      </c>
      <c r="D275" s="95" t="s">
        <v>730</v>
      </c>
      <c r="E275" s="95">
        <v>80532.755999999994</v>
      </c>
      <c r="F275" s="95">
        <v>81262.494999999995</v>
      </c>
      <c r="G275" s="95">
        <v>16431.087</v>
      </c>
      <c r="H275" s="95">
        <v>0</v>
      </c>
      <c r="I275" s="95">
        <v>91415.888000000006</v>
      </c>
      <c r="J275" s="95">
        <v>0</v>
      </c>
      <c r="K275" s="95">
        <v>13.856999999999999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2464.0790000000002</v>
      </c>
      <c r="R275" s="95">
        <v>0</v>
      </c>
      <c r="S275" s="95">
        <v>0</v>
      </c>
    </row>
    <row r="276" spans="1:19">
      <c r="A276" s="95" t="s">
        <v>658</v>
      </c>
      <c r="B276" s="96">
        <v>316760000000</v>
      </c>
      <c r="C276" s="95">
        <v>299008.29599999997</v>
      </c>
      <c r="D276" s="95" t="s">
        <v>731</v>
      </c>
      <c r="E276" s="95">
        <v>80532.755999999994</v>
      </c>
      <c r="F276" s="95">
        <v>81262.494999999995</v>
      </c>
      <c r="G276" s="95">
        <v>17819.665000000001</v>
      </c>
      <c r="H276" s="95">
        <v>0</v>
      </c>
      <c r="I276" s="95">
        <v>116910.143</v>
      </c>
      <c r="J276" s="95">
        <v>0</v>
      </c>
      <c r="K276" s="95">
        <v>5.1680000000000001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2478.069</v>
      </c>
      <c r="R276" s="95">
        <v>0</v>
      </c>
      <c r="S276" s="95">
        <v>0</v>
      </c>
    </row>
    <row r="277" spans="1:19">
      <c r="A277" s="95" t="s">
        <v>343</v>
      </c>
      <c r="B277" s="96">
        <v>364759000000</v>
      </c>
      <c r="C277" s="95">
        <v>328105.19400000002</v>
      </c>
      <c r="D277" s="95" t="s">
        <v>732</v>
      </c>
      <c r="E277" s="95">
        <v>80532.755999999994</v>
      </c>
      <c r="F277" s="95">
        <v>77263.149000000005</v>
      </c>
      <c r="G277" s="95">
        <v>20656.848000000002</v>
      </c>
      <c r="H277" s="95">
        <v>0</v>
      </c>
      <c r="I277" s="95">
        <v>147087.10699999999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2565.3330000000001</v>
      </c>
      <c r="R277" s="95">
        <v>0</v>
      </c>
      <c r="S277" s="95">
        <v>0</v>
      </c>
    </row>
    <row r="278" spans="1:19">
      <c r="A278" s="95" t="s">
        <v>659</v>
      </c>
      <c r="B278" s="96">
        <v>390907000000</v>
      </c>
      <c r="C278" s="95">
        <v>351357.51400000002</v>
      </c>
      <c r="D278" s="95" t="s">
        <v>733</v>
      </c>
      <c r="E278" s="95">
        <v>80532.755999999994</v>
      </c>
      <c r="F278" s="95">
        <v>81262.494999999995</v>
      </c>
      <c r="G278" s="95">
        <v>23094.723000000002</v>
      </c>
      <c r="H278" s="95">
        <v>0</v>
      </c>
      <c r="I278" s="95">
        <v>162626.37100000001</v>
      </c>
      <c r="J278" s="95">
        <v>0</v>
      </c>
      <c r="K278" s="95">
        <v>1.2E-2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3841.1570000000002</v>
      </c>
      <c r="R278" s="95">
        <v>0</v>
      </c>
      <c r="S278" s="95">
        <v>0</v>
      </c>
    </row>
    <row r="279" spans="1:19">
      <c r="A279" s="95" t="s">
        <v>660</v>
      </c>
      <c r="B279" s="96">
        <v>304809000000</v>
      </c>
      <c r="C279" s="95">
        <v>306461.69900000002</v>
      </c>
      <c r="D279" s="95" t="s">
        <v>734</v>
      </c>
      <c r="E279" s="95">
        <v>44740.42</v>
      </c>
      <c r="F279" s="95">
        <v>47274.637999999999</v>
      </c>
      <c r="G279" s="95">
        <v>23228.272000000001</v>
      </c>
      <c r="H279" s="95">
        <v>0</v>
      </c>
      <c r="I279" s="95">
        <v>188779.24100000001</v>
      </c>
      <c r="J279" s="95">
        <v>0</v>
      </c>
      <c r="K279" s="95">
        <v>6.0000000000000001E-3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2439.1219999999998</v>
      </c>
      <c r="R279" s="95">
        <v>0</v>
      </c>
      <c r="S279" s="95">
        <v>0</v>
      </c>
    </row>
    <row r="280" spans="1:19">
      <c r="A280" s="95" t="s">
        <v>661</v>
      </c>
      <c r="B280" s="96">
        <v>322717000000</v>
      </c>
      <c r="C280" s="95">
        <v>281457.36300000001</v>
      </c>
      <c r="D280" s="95" t="s">
        <v>735</v>
      </c>
      <c r="E280" s="95">
        <v>44740.42</v>
      </c>
      <c r="F280" s="95">
        <v>47274.637999999999</v>
      </c>
      <c r="G280" s="95">
        <v>20446.707999999999</v>
      </c>
      <c r="H280" s="95">
        <v>0</v>
      </c>
      <c r="I280" s="95">
        <v>166622.769</v>
      </c>
      <c r="J280" s="95">
        <v>0</v>
      </c>
      <c r="K280" s="95">
        <v>1.464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2371.364</v>
      </c>
      <c r="R280" s="95">
        <v>0</v>
      </c>
      <c r="S280" s="95">
        <v>0</v>
      </c>
    </row>
    <row r="281" spans="1:19">
      <c r="A281" s="95" t="s">
        <v>662</v>
      </c>
      <c r="B281" s="96">
        <v>366339000000</v>
      </c>
      <c r="C281" s="95">
        <v>341425.799</v>
      </c>
      <c r="D281" s="95" t="s">
        <v>736</v>
      </c>
      <c r="E281" s="95">
        <v>80532.755999999994</v>
      </c>
      <c r="F281" s="95">
        <v>76410.952999999994</v>
      </c>
      <c r="G281" s="95">
        <v>22028.859</v>
      </c>
      <c r="H281" s="95">
        <v>0</v>
      </c>
      <c r="I281" s="95">
        <v>159885.622</v>
      </c>
      <c r="J281" s="95">
        <v>0</v>
      </c>
      <c r="K281" s="95">
        <v>3.0000000000000001E-3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2567.607</v>
      </c>
      <c r="R281" s="95">
        <v>0</v>
      </c>
      <c r="S281" s="95">
        <v>0</v>
      </c>
    </row>
    <row r="282" spans="1:19">
      <c r="A282" s="95" t="s">
        <v>663</v>
      </c>
      <c r="B282" s="96">
        <v>329646000000</v>
      </c>
      <c r="C282" s="95">
        <v>301104.39500000002</v>
      </c>
      <c r="D282" s="95" t="s">
        <v>737</v>
      </c>
      <c r="E282" s="95">
        <v>80532.755999999994</v>
      </c>
      <c r="F282" s="95">
        <v>80410.297999999995</v>
      </c>
      <c r="G282" s="95">
        <v>18339.608</v>
      </c>
      <c r="H282" s="95">
        <v>0</v>
      </c>
      <c r="I282" s="95">
        <v>119256.897</v>
      </c>
      <c r="J282" s="95">
        <v>0</v>
      </c>
      <c r="K282" s="95">
        <v>2.2890000000000001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2562.5479999999998</v>
      </c>
      <c r="R282" s="95">
        <v>0</v>
      </c>
      <c r="S282" s="95">
        <v>0</v>
      </c>
    </row>
    <row r="283" spans="1:19">
      <c r="A283" s="95" t="s">
        <v>664</v>
      </c>
      <c r="B283" s="96">
        <v>292775000000</v>
      </c>
      <c r="C283" s="95">
        <v>273626.467</v>
      </c>
      <c r="D283" s="95" t="s">
        <v>738</v>
      </c>
      <c r="E283" s="95">
        <v>80532.755999999994</v>
      </c>
      <c r="F283" s="95">
        <v>80410.297999999995</v>
      </c>
      <c r="G283" s="95">
        <v>16263.798000000001</v>
      </c>
      <c r="H283" s="95">
        <v>0</v>
      </c>
      <c r="I283" s="95">
        <v>92664.24</v>
      </c>
      <c r="J283" s="95">
        <v>0</v>
      </c>
      <c r="K283" s="95">
        <v>19.317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3736.058</v>
      </c>
      <c r="R283" s="95">
        <v>0</v>
      </c>
      <c r="S283" s="95">
        <v>0</v>
      </c>
    </row>
    <row r="284" spans="1:19">
      <c r="A284" s="95" t="s">
        <v>665</v>
      </c>
      <c r="B284" s="96">
        <v>277492000000</v>
      </c>
      <c r="C284" s="95">
        <v>263683.027</v>
      </c>
      <c r="D284" s="95" t="s">
        <v>739</v>
      </c>
      <c r="E284" s="95">
        <v>80532.755999999994</v>
      </c>
      <c r="F284" s="95">
        <v>80410.297999999995</v>
      </c>
      <c r="G284" s="95">
        <v>14984.994000000001</v>
      </c>
      <c r="H284" s="95">
        <v>0</v>
      </c>
      <c r="I284" s="95">
        <v>83970.805999999997</v>
      </c>
      <c r="J284" s="95">
        <v>0</v>
      </c>
      <c r="K284" s="95">
        <v>62.481000000000002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3721.692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3823340000000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256753000000</v>
      </c>
      <c r="C287" s="95">
        <v>248011.402</v>
      </c>
      <c r="D287" s="95"/>
      <c r="E287" s="95">
        <v>44740.42</v>
      </c>
      <c r="F287" s="95">
        <v>47274.637999999999</v>
      </c>
      <c r="G287" s="95">
        <v>14921.178</v>
      </c>
      <c r="H287" s="95">
        <v>0</v>
      </c>
      <c r="I287" s="95">
        <v>68756.123999999996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2371.364</v>
      </c>
      <c r="R287" s="95">
        <v>0</v>
      </c>
      <c r="S287" s="95">
        <v>0</v>
      </c>
    </row>
    <row r="288" spans="1:19">
      <c r="A288" s="95" t="s">
        <v>668</v>
      </c>
      <c r="B288" s="96">
        <v>390907000000</v>
      </c>
      <c r="C288" s="95">
        <v>351357.51400000002</v>
      </c>
      <c r="D288" s="95"/>
      <c r="E288" s="95">
        <v>80532.755999999994</v>
      </c>
      <c r="F288" s="95">
        <v>81262.494999999995</v>
      </c>
      <c r="G288" s="95">
        <v>23228.272000000001</v>
      </c>
      <c r="H288" s="95">
        <v>0</v>
      </c>
      <c r="I288" s="95">
        <v>188779.24100000001</v>
      </c>
      <c r="J288" s="95">
        <v>0</v>
      </c>
      <c r="K288" s="95">
        <v>62.481000000000002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3841.1570000000002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104011.35</v>
      </c>
      <c r="C291" s="95">
        <v>15522.54</v>
      </c>
      <c r="D291" s="95">
        <v>0</v>
      </c>
      <c r="E291" s="95">
        <v>119533.88</v>
      </c>
    </row>
    <row r="292" spans="1:5">
      <c r="A292" s="95" t="s">
        <v>702</v>
      </c>
      <c r="B292" s="95">
        <v>15.14</v>
      </c>
      <c r="C292" s="95">
        <v>2.2599999999999998</v>
      </c>
      <c r="D292" s="95">
        <v>0</v>
      </c>
      <c r="E292" s="95">
        <v>17.399999999999999</v>
      </c>
    </row>
    <row r="293" spans="1:5">
      <c r="A293" s="95" t="s">
        <v>703</v>
      </c>
      <c r="B293" s="95">
        <v>15.14</v>
      </c>
      <c r="C293" s="95">
        <v>2.2599999999999998</v>
      </c>
      <c r="D293" s="95">
        <v>0</v>
      </c>
      <c r="E293" s="95">
        <v>17.399999999999999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2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4429.17</v>
      </c>
      <c r="C2" s="95">
        <v>644.62</v>
      </c>
      <c r="D2" s="95">
        <v>644.62</v>
      </c>
    </row>
    <row r="3" spans="1:7">
      <c r="A3" s="95" t="s">
        <v>372</v>
      </c>
      <c r="B3" s="95">
        <v>4429.17</v>
      </c>
      <c r="C3" s="95">
        <v>644.62</v>
      </c>
      <c r="D3" s="95">
        <v>644.62</v>
      </c>
    </row>
    <row r="4" spans="1:7">
      <c r="A4" s="95" t="s">
        <v>373</v>
      </c>
      <c r="B4" s="95">
        <v>11838.03</v>
      </c>
      <c r="C4" s="95">
        <v>1722.9</v>
      </c>
      <c r="D4" s="95">
        <v>1722.9</v>
      </c>
    </row>
    <row r="5" spans="1:7">
      <c r="A5" s="95" t="s">
        <v>374</v>
      </c>
      <c r="B5" s="95">
        <v>11838.03</v>
      </c>
      <c r="C5" s="95">
        <v>1722.9</v>
      </c>
      <c r="D5" s="95">
        <v>1722.9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466.1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670.7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193.63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0.45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106.59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79.73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3495.45</v>
      </c>
      <c r="C28" s="95">
        <v>933.72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524</v>
      </c>
      <c r="C146" s="95">
        <v>15.4</v>
      </c>
      <c r="D146" s="95">
        <v>15.4</v>
      </c>
      <c r="E146" s="95">
        <v>3.18</v>
      </c>
      <c r="F146" s="95">
        <v>0.26200000000000001</v>
      </c>
      <c r="G146" s="95">
        <v>0.318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525</v>
      </c>
      <c r="C147" s="95">
        <v>12.6</v>
      </c>
      <c r="D147" s="95">
        <v>12.6</v>
      </c>
      <c r="E147" s="95">
        <v>3.18</v>
      </c>
      <c r="F147" s="95">
        <v>0.26200000000000001</v>
      </c>
      <c r="G147" s="95">
        <v>0.318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524</v>
      </c>
      <c r="C148" s="95">
        <v>74.2</v>
      </c>
      <c r="D148" s="95">
        <v>74.2</v>
      </c>
      <c r="E148" s="95">
        <v>3.18</v>
      </c>
      <c r="F148" s="95">
        <v>0.26200000000000001</v>
      </c>
      <c r="G148" s="95">
        <v>0.318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525</v>
      </c>
      <c r="C149" s="95">
        <v>4.2</v>
      </c>
      <c r="D149" s="95">
        <v>4.2</v>
      </c>
      <c r="E149" s="95">
        <v>3.18</v>
      </c>
      <c r="F149" s="95">
        <v>0.26200000000000001</v>
      </c>
      <c r="G149" s="95">
        <v>0.318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526</v>
      </c>
      <c r="C150" s="95">
        <v>15.4</v>
      </c>
      <c r="D150" s="95">
        <v>15.4</v>
      </c>
      <c r="E150" s="95">
        <v>3.18</v>
      </c>
      <c r="F150" s="95">
        <v>0.40200000000000002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525</v>
      </c>
      <c r="C151" s="95">
        <v>12.6</v>
      </c>
      <c r="D151" s="95">
        <v>12.6</v>
      </c>
      <c r="E151" s="95">
        <v>3.18</v>
      </c>
      <c r="F151" s="95">
        <v>0.26200000000000001</v>
      </c>
      <c r="G151" s="95">
        <v>0.318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526</v>
      </c>
      <c r="C152" s="95">
        <v>74.2</v>
      </c>
      <c r="D152" s="95">
        <v>74.2</v>
      </c>
      <c r="E152" s="95">
        <v>3.18</v>
      </c>
      <c r="F152" s="95">
        <v>0.40200000000000002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524</v>
      </c>
      <c r="C153" s="95">
        <v>15.4</v>
      </c>
      <c r="D153" s="95">
        <v>15.4</v>
      </c>
      <c r="E153" s="95">
        <v>3.18</v>
      </c>
      <c r="F153" s="95">
        <v>0.26200000000000001</v>
      </c>
      <c r="G153" s="95">
        <v>0.318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525</v>
      </c>
      <c r="C154" s="95">
        <v>12.6</v>
      </c>
      <c r="D154" s="95">
        <v>12.6</v>
      </c>
      <c r="E154" s="95">
        <v>3.18</v>
      </c>
      <c r="F154" s="95">
        <v>0.26200000000000001</v>
      </c>
      <c r="G154" s="95">
        <v>0.318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524</v>
      </c>
      <c r="C155" s="95">
        <v>74.2</v>
      </c>
      <c r="D155" s="95">
        <v>74.2</v>
      </c>
      <c r="E155" s="95">
        <v>3.18</v>
      </c>
      <c r="F155" s="95">
        <v>0.26200000000000001</v>
      </c>
      <c r="G155" s="95">
        <v>0.318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525</v>
      </c>
      <c r="C156" s="95">
        <v>4.2</v>
      </c>
      <c r="D156" s="95">
        <v>4.2</v>
      </c>
      <c r="E156" s="95">
        <v>3.18</v>
      </c>
      <c r="F156" s="95">
        <v>0.26200000000000001</v>
      </c>
      <c r="G156" s="95">
        <v>0.318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526</v>
      </c>
      <c r="C157" s="95">
        <v>15.4</v>
      </c>
      <c r="D157" s="95">
        <v>15.4</v>
      </c>
      <c r="E157" s="95">
        <v>3.18</v>
      </c>
      <c r="F157" s="95">
        <v>0.40200000000000002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525</v>
      </c>
      <c r="C158" s="95">
        <v>12.6</v>
      </c>
      <c r="D158" s="95">
        <v>12.6</v>
      </c>
      <c r="E158" s="95">
        <v>3.18</v>
      </c>
      <c r="F158" s="95">
        <v>0.26200000000000001</v>
      </c>
      <c r="G158" s="95">
        <v>0.318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526</v>
      </c>
      <c r="C159" s="95">
        <v>74.2</v>
      </c>
      <c r="D159" s="95">
        <v>74.2</v>
      </c>
      <c r="E159" s="95">
        <v>3.18</v>
      </c>
      <c r="F159" s="95">
        <v>0.40200000000000002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524</v>
      </c>
      <c r="C160" s="95">
        <v>15.4</v>
      </c>
      <c r="D160" s="95">
        <v>15.4</v>
      </c>
      <c r="E160" s="95">
        <v>3.18</v>
      </c>
      <c r="F160" s="95">
        <v>0.26200000000000001</v>
      </c>
      <c r="G160" s="95">
        <v>0.318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525</v>
      </c>
      <c r="C161" s="95">
        <v>12.6</v>
      </c>
      <c r="D161" s="95">
        <v>12.6</v>
      </c>
      <c r="E161" s="95">
        <v>3.18</v>
      </c>
      <c r="F161" s="95">
        <v>0.26200000000000001</v>
      </c>
      <c r="G161" s="95">
        <v>0.318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524</v>
      </c>
      <c r="C162" s="95">
        <v>74.2</v>
      </c>
      <c r="D162" s="95">
        <v>74.2</v>
      </c>
      <c r="E162" s="95">
        <v>3.18</v>
      </c>
      <c r="F162" s="95">
        <v>0.26200000000000001</v>
      </c>
      <c r="G162" s="95">
        <v>0.318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525</v>
      </c>
      <c r="C163" s="95">
        <v>4.2</v>
      </c>
      <c r="D163" s="95">
        <v>4.2</v>
      </c>
      <c r="E163" s="95">
        <v>3.18</v>
      </c>
      <c r="F163" s="95">
        <v>0.26200000000000001</v>
      </c>
      <c r="G163" s="95">
        <v>0.318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526</v>
      </c>
      <c r="C164" s="95">
        <v>15.4</v>
      </c>
      <c r="D164" s="95">
        <v>15.4</v>
      </c>
      <c r="E164" s="95">
        <v>3.18</v>
      </c>
      <c r="F164" s="95">
        <v>0.40200000000000002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525</v>
      </c>
      <c r="C165" s="95">
        <v>12.6</v>
      </c>
      <c r="D165" s="95">
        <v>12.6</v>
      </c>
      <c r="E165" s="95">
        <v>3.18</v>
      </c>
      <c r="F165" s="95">
        <v>0.26200000000000001</v>
      </c>
      <c r="G165" s="95">
        <v>0.318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526</v>
      </c>
      <c r="C166" s="95">
        <v>49</v>
      </c>
      <c r="D166" s="95">
        <v>49</v>
      </c>
      <c r="E166" s="95">
        <v>3.18</v>
      </c>
      <c r="F166" s="95">
        <v>0.40200000000000002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526</v>
      </c>
      <c r="C167" s="95">
        <v>25.2</v>
      </c>
      <c r="D167" s="95">
        <v>25.2</v>
      </c>
      <c r="E167" s="95">
        <v>3.18</v>
      </c>
      <c r="F167" s="95">
        <v>0.40200000000000002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525</v>
      </c>
      <c r="C168" s="95">
        <v>12.6</v>
      </c>
      <c r="D168" s="95">
        <v>12.6</v>
      </c>
      <c r="E168" s="95">
        <v>3.18</v>
      </c>
      <c r="F168" s="95">
        <v>0.26200000000000001</v>
      </c>
      <c r="G168" s="95">
        <v>0.318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524</v>
      </c>
      <c r="C169" s="95">
        <v>26.6</v>
      </c>
      <c r="D169" s="95">
        <v>26.6</v>
      </c>
      <c r="E169" s="95">
        <v>3.18</v>
      </c>
      <c r="F169" s="95">
        <v>0.26200000000000001</v>
      </c>
      <c r="G169" s="95">
        <v>0.318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525</v>
      </c>
      <c r="C170" s="95">
        <v>14</v>
      </c>
      <c r="D170" s="95">
        <v>14</v>
      </c>
      <c r="E170" s="95">
        <v>3.18</v>
      </c>
      <c r="F170" s="95">
        <v>0.26200000000000001</v>
      </c>
      <c r="G170" s="95">
        <v>0.318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524</v>
      </c>
      <c r="C171" s="95">
        <v>29.4</v>
      </c>
      <c r="D171" s="95">
        <v>29.4</v>
      </c>
      <c r="E171" s="95">
        <v>3.18</v>
      </c>
      <c r="F171" s="95">
        <v>0.26200000000000001</v>
      </c>
      <c r="G171" s="95">
        <v>0.318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527</v>
      </c>
      <c r="C172" s="95">
        <v>29.4</v>
      </c>
      <c r="D172" s="95">
        <v>29.4</v>
      </c>
      <c r="E172" s="95">
        <v>3.18</v>
      </c>
      <c r="F172" s="95">
        <v>0.26200000000000001</v>
      </c>
      <c r="G172" s="95">
        <v>0.318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527</v>
      </c>
      <c r="C173" s="95">
        <v>23.8</v>
      </c>
      <c r="D173" s="95">
        <v>23.8</v>
      </c>
      <c r="E173" s="95">
        <v>3.18</v>
      </c>
      <c r="F173" s="95">
        <v>0.26200000000000001</v>
      </c>
      <c r="G173" s="95">
        <v>0.318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527</v>
      </c>
      <c r="C183" s="95">
        <v>11.2</v>
      </c>
      <c r="D183" s="95">
        <v>11.2</v>
      </c>
      <c r="E183" s="95">
        <v>3.18</v>
      </c>
      <c r="F183" s="95">
        <v>0.26200000000000001</v>
      </c>
      <c r="G183" s="95">
        <v>0.318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527</v>
      </c>
      <c r="C184" s="95">
        <v>21</v>
      </c>
      <c r="D184" s="95">
        <v>21</v>
      </c>
      <c r="E184" s="95">
        <v>3.18</v>
      </c>
      <c r="F184" s="95">
        <v>0.26200000000000001</v>
      </c>
      <c r="G184" s="95">
        <v>0.318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526</v>
      </c>
      <c r="C185" s="95">
        <v>29.4</v>
      </c>
      <c r="D185" s="95">
        <v>29.4</v>
      </c>
      <c r="E185" s="95">
        <v>3.18</v>
      </c>
      <c r="F185" s="95">
        <v>0.40200000000000002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527</v>
      </c>
      <c r="C186" s="95">
        <v>29.4</v>
      </c>
      <c r="D186" s="95">
        <v>29.4</v>
      </c>
      <c r="E186" s="95">
        <v>3.18</v>
      </c>
      <c r="F186" s="95">
        <v>0.26200000000000001</v>
      </c>
      <c r="G186" s="95">
        <v>0.318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526</v>
      </c>
      <c r="C187" s="95">
        <v>26.6</v>
      </c>
      <c r="D187" s="95">
        <v>26.6</v>
      </c>
      <c r="E187" s="95">
        <v>3.18</v>
      </c>
      <c r="F187" s="95">
        <v>0.40200000000000002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3.23</v>
      </c>
      <c r="F188" s="95">
        <v>0.314</v>
      </c>
      <c r="G188" s="95">
        <v>0.43099999999999999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0.40200000000000002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3.26</v>
      </c>
      <c r="F190" s="95">
        <v>0.26400000000000001</v>
      </c>
      <c r="G190" s="95">
        <v>0.32200000000000001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1086550.1100000001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239791.01</v>
      </c>
      <c r="D196" s="95">
        <v>191510.35</v>
      </c>
      <c r="E196" s="95">
        <v>48280.66</v>
      </c>
      <c r="F196" s="95">
        <v>0.8</v>
      </c>
      <c r="G196" s="95">
        <v>4.59</v>
      </c>
    </row>
    <row r="197" spans="1:7">
      <c r="A197" s="95" t="s">
        <v>273</v>
      </c>
      <c r="B197" s="95" t="s">
        <v>647</v>
      </c>
      <c r="C197" s="95">
        <v>190974.31</v>
      </c>
      <c r="D197" s="95">
        <v>152522.63</v>
      </c>
      <c r="E197" s="95">
        <v>38451.67</v>
      </c>
      <c r="F197" s="95">
        <v>0.8</v>
      </c>
      <c r="G197" s="95">
        <v>4.8600000000000003</v>
      </c>
    </row>
    <row r="198" spans="1:7">
      <c r="A198" s="95" t="s">
        <v>274</v>
      </c>
      <c r="B198" s="95" t="s">
        <v>647</v>
      </c>
      <c r="C198" s="95">
        <v>194575.86</v>
      </c>
      <c r="D198" s="95">
        <v>155399.03</v>
      </c>
      <c r="E198" s="95">
        <v>39176.83</v>
      </c>
      <c r="F198" s="95">
        <v>0.8</v>
      </c>
      <c r="G198" s="95">
        <v>4.8600000000000003</v>
      </c>
    </row>
    <row r="199" spans="1:7">
      <c r="A199" s="95" t="s">
        <v>275</v>
      </c>
      <c r="B199" s="95" t="s">
        <v>647</v>
      </c>
      <c r="C199" s="95">
        <v>268244.53999999998</v>
      </c>
      <c r="D199" s="95">
        <v>214234.91</v>
      </c>
      <c r="E199" s="95">
        <v>54009.63</v>
      </c>
      <c r="F199" s="95">
        <v>0.8</v>
      </c>
      <c r="G199" s="95">
        <v>4.5599999999999996</v>
      </c>
    </row>
    <row r="200" spans="1:7">
      <c r="A200" s="95" t="s">
        <v>276</v>
      </c>
      <c r="B200" s="95" t="s">
        <v>521</v>
      </c>
      <c r="C200" s="95">
        <v>52906.1</v>
      </c>
      <c r="D200" s="95">
        <v>42253.73</v>
      </c>
      <c r="E200" s="95">
        <v>10652.36</v>
      </c>
      <c r="F200" s="95">
        <v>0.8</v>
      </c>
      <c r="G200" s="95">
        <v>3.47</v>
      </c>
    </row>
    <row r="201" spans="1:7">
      <c r="A201" s="95" t="s">
        <v>277</v>
      </c>
      <c r="B201" s="95" t="s">
        <v>521</v>
      </c>
      <c r="C201" s="95">
        <v>56446.26</v>
      </c>
      <c r="D201" s="95">
        <v>45081.1</v>
      </c>
      <c r="E201" s="95">
        <v>11365.16</v>
      </c>
      <c r="F201" s="95">
        <v>0.8</v>
      </c>
      <c r="G201" s="95">
        <v>3.47</v>
      </c>
    </row>
    <row r="202" spans="1:7">
      <c r="A202" s="95" t="s">
        <v>278</v>
      </c>
      <c r="B202" s="95" t="s">
        <v>521</v>
      </c>
      <c r="C202" s="95">
        <v>56331.82</v>
      </c>
      <c r="D202" s="95">
        <v>44989.71</v>
      </c>
      <c r="E202" s="95">
        <v>11342.12</v>
      </c>
      <c r="F202" s="95">
        <v>0.8</v>
      </c>
      <c r="G202" s="95">
        <v>3.47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43125.13</v>
      </c>
      <c r="D231" s="95">
        <v>0.8</v>
      </c>
    </row>
    <row r="232" spans="1:8">
      <c r="A232" s="95" t="s">
        <v>286</v>
      </c>
      <c r="B232" s="95" t="s">
        <v>618</v>
      </c>
      <c r="C232" s="95">
        <v>95017.83</v>
      </c>
      <c r="D232" s="95">
        <v>0.78</v>
      </c>
    </row>
    <row r="233" spans="1:8">
      <c r="A233" s="95" t="s">
        <v>287</v>
      </c>
      <c r="B233" s="95" t="s">
        <v>618</v>
      </c>
      <c r="C233" s="95">
        <v>91019.4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</v>
      </c>
      <c r="D239" s="95">
        <v>1388.3</v>
      </c>
      <c r="E239" s="95">
        <v>14.49</v>
      </c>
      <c r="F239" s="95">
        <v>33268.25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11.54</v>
      </c>
      <c r="F240" s="95">
        <v>26495.5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11.75</v>
      </c>
      <c r="F241" s="95">
        <v>26995.17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16.2</v>
      </c>
      <c r="F242" s="95">
        <v>36977.29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0.56999999999999995</v>
      </c>
      <c r="D243" s="95">
        <v>622</v>
      </c>
      <c r="E243" s="95">
        <v>3.2</v>
      </c>
      <c r="F243" s="95">
        <v>3495.29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0.56999999999999995</v>
      </c>
      <c r="D244" s="95">
        <v>622</v>
      </c>
      <c r="E244" s="95">
        <v>3.41</v>
      </c>
      <c r="F244" s="95">
        <v>3729.18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0.56999999999999995</v>
      </c>
      <c r="D245" s="95">
        <v>622</v>
      </c>
      <c r="E245" s="95">
        <v>3.4</v>
      </c>
      <c r="F245" s="95">
        <v>3721.62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6037.4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29806.6469</v>
      </c>
      <c r="C255" s="95">
        <v>25.824400000000001</v>
      </c>
      <c r="D255" s="95">
        <v>221.32689999999999</v>
      </c>
      <c r="E255" s="95">
        <v>0</v>
      </c>
      <c r="F255" s="95">
        <v>1E-4</v>
      </c>
      <c r="G255" s="96">
        <v>1335260</v>
      </c>
      <c r="H255" s="95">
        <v>10991.3904</v>
      </c>
    </row>
    <row r="256" spans="1:8">
      <c r="A256" s="95" t="s">
        <v>656</v>
      </c>
      <c r="B256" s="95">
        <v>26268.638999999999</v>
      </c>
      <c r="C256" s="95">
        <v>22.745200000000001</v>
      </c>
      <c r="D256" s="95">
        <v>197.54069999999999</v>
      </c>
      <c r="E256" s="95">
        <v>0</v>
      </c>
      <c r="F256" s="95">
        <v>1E-4</v>
      </c>
      <c r="G256" s="96">
        <v>1191770</v>
      </c>
      <c r="H256" s="95">
        <v>9694.3089999999993</v>
      </c>
    </row>
    <row r="257" spans="1:19">
      <c r="A257" s="95" t="s">
        <v>657</v>
      </c>
      <c r="B257" s="95">
        <v>30942.252100000002</v>
      </c>
      <c r="C257" s="95">
        <v>26.76</v>
      </c>
      <c r="D257" s="95">
        <v>238.40639999999999</v>
      </c>
      <c r="E257" s="95">
        <v>0</v>
      </c>
      <c r="F257" s="95">
        <v>1E-4</v>
      </c>
      <c r="G257" s="96">
        <v>1438340</v>
      </c>
      <c r="H257" s="95">
        <v>11436.534100000001</v>
      </c>
    </row>
    <row r="258" spans="1:19">
      <c r="A258" s="95" t="s">
        <v>658</v>
      </c>
      <c r="B258" s="95">
        <v>28485.463599999999</v>
      </c>
      <c r="C258" s="95">
        <v>24.582000000000001</v>
      </c>
      <c r="D258" s="95">
        <v>229.0009</v>
      </c>
      <c r="E258" s="95">
        <v>0</v>
      </c>
      <c r="F258" s="95">
        <v>1E-4</v>
      </c>
      <c r="G258" s="96">
        <v>1381630</v>
      </c>
      <c r="H258" s="95">
        <v>10557.539699999999</v>
      </c>
    </row>
    <row r="259" spans="1:19">
      <c r="A259" s="95" t="s">
        <v>343</v>
      </c>
      <c r="B259" s="95">
        <v>31483.683199999999</v>
      </c>
      <c r="C259" s="95">
        <v>27.127400000000002</v>
      </c>
      <c r="D259" s="95">
        <v>260.62439999999998</v>
      </c>
      <c r="E259" s="95">
        <v>0</v>
      </c>
      <c r="F259" s="95">
        <v>1E-4</v>
      </c>
      <c r="G259" s="96">
        <v>1572460</v>
      </c>
      <c r="H259" s="95">
        <v>11691.7106</v>
      </c>
    </row>
    <row r="260" spans="1:19">
      <c r="A260" s="95" t="s">
        <v>659</v>
      </c>
      <c r="B260" s="95">
        <v>31373.568599999999</v>
      </c>
      <c r="C260" s="95">
        <v>27.0075</v>
      </c>
      <c r="D260" s="95">
        <v>264.19069999999999</v>
      </c>
      <c r="E260" s="95">
        <v>0</v>
      </c>
      <c r="F260" s="95">
        <v>1E-4</v>
      </c>
      <c r="G260" s="96">
        <v>1593990</v>
      </c>
      <c r="H260" s="95">
        <v>11664.480100000001</v>
      </c>
    </row>
    <row r="261" spans="1:19">
      <c r="A261" s="95" t="s">
        <v>660</v>
      </c>
      <c r="B261" s="95">
        <v>24947.7199</v>
      </c>
      <c r="C261" s="95">
        <v>21.516300000000001</v>
      </c>
      <c r="D261" s="95">
        <v>202.84219999999999</v>
      </c>
      <c r="E261" s="95">
        <v>0</v>
      </c>
      <c r="F261" s="95">
        <v>1E-4</v>
      </c>
      <c r="G261" s="96">
        <v>1223820</v>
      </c>
      <c r="H261" s="95">
        <v>9253.3114000000005</v>
      </c>
    </row>
    <row r="262" spans="1:19">
      <c r="A262" s="95" t="s">
        <v>661</v>
      </c>
      <c r="B262" s="95">
        <v>27412.831999999999</v>
      </c>
      <c r="C262" s="95">
        <v>23.629000000000001</v>
      </c>
      <c r="D262" s="95">
        <v>225.2861</v>
      </c>
      <c r="E262" s="95">
        <v>0</v>
      </c>
      <c r="F262" s="95">
        <v>1E-4</v>
      </c>
      <c r="G262" s="96">
        <v>1359240</v>
      </c>
      <c r="H262" s="95">
        <v>10174.9661</v>
      </c>
    </row>
    <row r="263" spans="1:19">
      <c r="A263" s="95" t="s">
        <v>662</v>
      </c>
      <c r="B263" s="95">
        <v>30257.839199999999</v>
      </c>
      <c r="C263" s="95">
        <v>26.011800000000001</v>
      </c>
      <c r="D263" s="95">
        <v>261.09649999999999</v>
      </c>
      <c r="E263" s="95">
        <v>0</v>
      </c>
      <c r="F263" s="95">
        <v>1E-4</v>
      </c>
      <c r="G263" s="96">
        <v>1575350</v>
      </c>
      <c r="H263" s="95">
        <v>11268.8842</v>
      </c>
    </row>
    <row r="264" spans="1:19">
      <c r="A264" s="95" t="s">
        <v>663</v>
      </c>
      <c r="B264" s="95">
        <v>30988.0772</v>
      </c>
      <c r="C264" s="95">
        <v>26.670400000000001</v>
      </c>
      <c r="D264" s="95">
        <v>261.8707</v>
      </c>
      <c r="E264" s="95">
        <v>0</v>
      </c>
      <c r="F264" s="95">
        <v>1E-4</v>
      </c>
      <c r="G264" s="96">
        <v>1580000</v>
      </c>
      <c r="H264" s="95">
        <v>11523.9828</v>
      </c>
    </row>
    <row r="265" spans="1:19">
      <c r="A265" s="95" t="s">
        <v>664</v>
      </c>
      <c r="B265" s="95">
        <v>30315.208699999999</v>
      </c>
      <c r="C265" s="95">
        <v>26.180499999999999</v>
      </c>
      <c r="D265" s="95">
        <v>240.2363</v>
      </c>
      <c r="E265" s="95">
        <v>0</v>
      </c>
      <c r="F265" s="95">
        <v>1E-4</v>
      </c>
      <c r="G265" s="96">
        <v>1449410</v>
      </c>
      <c r="H265" s="95">
        <v>11225.096299999999</v>
      </c>
    </row>
    <row r="266" spans="1:19">
      <c r="A266" s="95" t="s">
        <v>665</v>
      </c>
      <c r="B266" s="95">
        <v>29315.243999999999</v>
      </c>
      <c r="C266" s="95">
        <v>25.367799999999999</v>
      </c>
      <c r="D266" s="95">
        <v>223.19659999999999</v>
      </c>
      <c r="E266" s="95">
        <v>0</v>
      </c>
      <c r="F266" s="95">
        <v>1E-4</v>
      </c>
      <c r="G266" s="96">
        <v>1346570</v>
      </c>
      <c r="H266" s="95">
        <v>10827.019200000001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351597.17440000002</v>
      </c>
      <c r="C268" s="95">
        <v>303.42219999999998</v>
      </c>
      <c r="D268" s="95">
        <v>2825.6185999999998</v>
      </c>
      <c r="E268" s="95">
        <v>0</v>
      </c>
      <c r="F268" s="95">
        <v>1.4E-3</v>
      </c>
      <c r="G268" s="96">
        <v>17047800</v>
      </c>
      <c r="H268" s="95">
        <v>130309.2239</v>
      </c>
    </row>
    <row r="269" spans="1:19">
      <c r="A269" s="95" t="s">
        <v>667</v>
      </c>
      <c r="B269" s="95">
        <v>24947.7199</v>
      </c>
      <c r="C269" s="95">
        <v>21.516300000000001</v>
      </c>
      <c r="D269" s="95">
        <v>197.54069999999999</v>
      </c>
      <c r="E269" s="95">
        <v>0</v>
      </c>
      <c r="F269" s="95">
        <v>1E-4</v>
      </c>
      <c r="G269" s="96">
        <v>1191770</v>
      </c>
      <c r="H269" s="95">
        <v>9253.3114000000005</v>
      </c>
    </row>
    <row r="270" spans="1:19">
      <c r="A270" s="95" t="s">
        <v>668</v>
      </c>
      <c r="B270" s="95">
        <v>31483.683199999999</v>
      </c>
      <c r="C270" s="95">
        <v>27.127400000000002</v>
      </c>
      <c r="D270" s="95">
        <v>264.19069999999999</v>
      </c>
      <c r="E270" s="95">
        <v>0</v>
      </c>
      <c r="F270" s="95">
        <v>1E-4</v>
      </c>
      <c r="G270" s="96">
        <v>1593990</v>
      </c>
      <c r="H270" s="95">
        <v>11691.7106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273779000000</v>
      </c>
      <c r="C273" s="95">
        <v>263263.473</v>
      </c>
      <c r="D273" s="95" t="s">
        <v>740</v>
      </c>
      <c r="E273" s="95">
        <v>80532.755999999994</v>
      </c>
      <c r="F273" s="95">
        <v>81262.494999999995</v>
      </c>
      <c r="G273" s="95">
        <v>14459.375</v>
      </c>
      <c r="H273" s="95">
        <v>0</v>
      </c>
      <c r="I273" s="95">
        <v>84546.89</v>
      </c>
      <c r="J273" s="95">
        <v>0</v>
      </c>
      <c r="K273" s="95">
        <v>4.8719999999999999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2457.0859999999998</v>
      </c>
      <c r="R273" s="95">
        <v>0</v>
      </c>
      <c r="S273" s="95">
        <v>0</v>
      </c>
    </row>
    <row r="274" spans="1:19">
      <c r="A274" s="95" t="s">
        <v>656</v>
      </c>
      <c r="B274" s="96">
        <v>244358000000</v>
      </c>
      <c r="C274" s="95">
        <v>262741.74800000002</v>
      </c>
      <c r="D274" s="95" t="s">
        <v>741</v>
      </c>
      <c r="E274" s="95">
        <v>80532.755999999994</v>
      </c>
      <c r="F274" s="95">
        <v>81262.494999999995</v>
      </c>
      <c r="G274" s="95">
        <v>14403.540999999999</v>
      </c>
      <c r="H274" s="95">
        <v>0</v>
      </c>
      <c r="I274" s="95">
        <v>82695.781000000003</v>
      </c>
      <c r="J274" s="95">
        <v>0</v>
      </c>
      <c r="K274" s="95">
        <v>5.5090000000000003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3841.6660000000002</v>
      </c>
      <c r="R274" s="95">
        <v>0</v>
      </c>
      <c r="S274" s="95">
        <v>0</v>
      </c>
    </row>
    <row r="275" spans="1:19">
      <c r="A275" s="95" t="s">
        <v>657</v>
      </c>
      <c r="B275" s="96">
        <v>294914000000</v>
      </c>
      <c r="C275" s="95">
        <v>257721.00700000001</v>
      </c>
      <c r="D275" s="95" t="s">
        <v>742</v>
      </c>
      <c r="E275" s="95">
        <v>80532.755999999994</v>
      </c>
      <c r="F275" s="95">
        <v>81262.494999999995</v>
      </c>
      <c r="G275" s="95">
        <v>14490.651</v>
      </c>
      <c r="H275" s="95">
        <v>0</v>
      </c>
      <c r="I275" s="95">
        <v>77691.104000000007</v>
      </c>
      <c r="J275" s="95">
        <v>0</v>
      </c>
      <c r="K275" s="95">
        <v>7.351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3736.65</v>
      </c>
      <c r="R275" s="95">
        <v>0</v>
      </c>
      <c r="S275" s="95">
        <v>0</v>
      </c>
    </row>
    <row r="276" spans="1:19">
      <c r="A276" s="95" t="s">
        <v>658</v>
      </c>
      <c r="B276" s="96">
        <v>283287000000</v>
      </c>
      <c r="C276" s="95">
        <v>274134.853</v>
      </c>
      <c r="D276" s="95" t="s">
        <v>743</v>
      </c>
      <c r="E276" s="95">
        <v>80532.755999999994</v>
      </c>
      <c r="F276" s="95">
        <v>77263.149000000005</v>
      </c>
      <c r="G276" s="95">
        <v>14250.014999999999</v>
      </c>
      <c r="H276" s="95">
        <v>0</v>
      </c>
      <c r="I276" s="95">
        <v>99524.02</v>
      </c>
      <c r="J276" s="95">
        <v>0</v>
      </c>
      <c r="K276" s="95">
        <v>1.986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2562.9259999999999</v>
      </c>
      <c r="R276" s="95">
        <v>0</v>
      </c>
      <c r="S276" s="95">
        <v>0</v>
      </c>
    </row>
    <row r="277" spans="1:19">
      <c r="A277" s="95" t="s">
        <v>343</v>
      </c>
      <c r="B277" s="96">
        <v>322413000000</v>
      </c>
      <c r="C277" s="95">
        <v>294021.95299999998</v>
      </c>
      <c r="D277" s="95" t="s">
        <v>744</v>
      </c>
      <c r="E277" s="95">
        <v>80532.755999999994</v>
      </c>
      <c r="F277" s="95">
        <v>81262.494999999995</v>
      </c>
      <c r="G277" s="95">
        <v>15913.142</v>
      </c>
      <c r="H277" s="95">
        <v>0</v>
      </c>
      <c r="I277" s="95">
        <v>112469.73</v>
      </c>
      <c r="J277" s="95">
        <v>0</v>
      </c>
      <c r="K277" s="95">
        <v>2.1059999999999999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3841.7240000000002</v>
      </c>
      <c r="R277" s="95">
        <v>0</v>
      </c>
      <c r="S277" s="95">
        <v>0</v>
      </c>
    </row>
    <row r="278" spans="1:19">
      <c r="A278" s="95" t="s">
        <v>659</v>
      </c>
      <c r="B278" s="96">
        <v>326828000000</v>
      </c>
      <c r="C278" s="95">
        <v>283789.26299999998</v>
      </c>
      <c r="D278" s="95" t="s">
        <v>745</v>
      </c>
      <c r="E278" s="95">
        <v>80532.755999999994</v>
      </c>
      <c r="F278" s="95">
        <v>81262.494999999995</v>
      </c>
      <c r="G278" s="95">
        <v>15188.835999999999</v>
      </c>
      <c r="H278" s="95">
        <v>0</v>
      </c>
      <c r="I278" s="95">
        <v>102953.731</v>
      </c>
      <c r="J278" s="95">
        <v>0</v>
      </c>
      <c r="K278" s="95">
        <v>9.5579999999999998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3841.8870000000002</v>
      </c>
      <c r="R278" s="95">
        <v>0</v>
      </c>
      <c r="S278" s="95">
        <v>0</v>
      </c>
    </row>
    <row r="279" spans="1:19">
      <c r="A279" s="95" t="s">
        <v>660</v>
      </c>
      <c r="B279" s="96">
        <v>250929000000</v>
      </c>
      <c r="C279" s="95">
        <v>214364.10200000001</v>
      </c>
      <c r="D279" s="95" t="s">
        <v>746</v>
      </c>
      <c r="E279" s="95">
        <v>44740.42</v>
      </c>
      <c r="F279" s="95">
        <v>47274.637999999999</v>
      </c>
      <c r="G279" s="95">
        <v>14621.27</v>
      </c>
      <c r="H279" s="95">
        <v>0</v>
      </c>
      <c r="I279" s="95">
        <v>103980.423</v>
      </c>
      <c r="J279" s="95">
        <v>0</v>
      </c>
      <c r="K279" s="95">
        <v>1.8260000000000001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3745.5259999999998</v>
      </c>
      <c r="R279" s="95">
        <v>0</v>
      </c>
      <c r="S279" s="95">
        <v>0</v>
      </c>
    </row>
    <row r="280" spans="1:19">
      <c r="A280" s="95" t="s">
        <v>661</v>
      </c>
      <c r="B280" s="96">
        <v>278695000000</v>
      </c>
      <c r="C280" s="95">
        <v>231929.856</v>
      </c>
      <c r="D280" s="95" t="s">
        <v>747</v>
      </c>
      <c r="E280" s="95">
        <v>44740.42</v>
      </c>
      <c r="F280" s="95">
        <v>47274.637999999999</v>
      </c>
      <c r="G280" s="95">
        <v>15129.672</v>
      </c>
      <c r="H280" s="95">
        <v>0</v>
      </c>
      <c r="I280" s="95">
        <v>121037.492</v>
      </c>
      <c r="J280" s="95">
        <v>0</v>
      </c>
      <c r="K280" s="95">
        <v>2.5590000000000002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3745.0749999999998</v>
      </c>
      <c r="R280" s="95">
        <v>0</v>
      </c>
      <c r="S280" s="95">
        <v>0</v>
      </c>
    </row>
    <row r="281" spans="1:19">
      <c r="A281" s="95" t="s">
        <v>662</v>
      </c>
      <c r="B281" s="96">
        <v>323005000000</v>
      </c>
      <c r="C281" s="95">
        <v>295534.05</v>
      </c>
      <c r="D281" s="95" t="s">
        <v>748</v>
      </c>
      <c r="E281" s="95">
        <v>80532.755999999994</v>
      </c>
      <c r="F281" s="95">
        <v>80410.297999999995</v>
      </c>
      <c r="G281" s="95">
        <v>16932.043000000001</v>
      </c>
      <c r="H281" s="95">
        <v>0</v>
      </c>
      <c r="I281" s="95">
        <v>115094.871</v>
      </c>
      <c r="J281" s="95">
        <v>0</v>
      </c>
      <c r="K281" s="95">
        <v>8.9999999999999993E-3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2564.0729999999999</v>
      </c>
      <c r="R281" s="95">
        <v>0</v>
      </c>
      <c r="S281" s="95">
        <v>0</v>
      </c>
    </row>
    <row r="282" spans="1:19">
      <c r="A282" s="95" t="s">
        <v>663</v>
      </c>
      <c r="B282" s="96">
        <v>323959000000</v>
      </c>
      <c r="C282" s="95">
        <v>285228.41600000003</v>
      </c>
      <c r="D282" s="95" t="s">
        <v>749</v>
      </c>
      <c r="E282" s="95">
        <v>80532.755999999994</v>
      </c>
      <c r="F282" s="95">
        <v>80410.297999999995</v>
      </c>
      <c r="G282" s="95">
        <v>15312.253000000001</v>
      </c>
      <c r="H282" s="95">
        <v>0</v>
      </c>
      <c r="I282" s="95">
        <v>105194.18</v>
      </c>
      <c r="J282" s="95">
        <v>0</v>
      </c>
      <c r="K282" s="95">
        <v>2.85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3776.0790000000002</v>
      </c>
      <c r="R282" s="95">
        <v>0</v>
      </c>
      <c r="S282" s="95">
        <v>0</v>
      </c>
    </row>
    <row r="283" spans="1:19">
      <c r="A283" s="95" t="s">
        <v>664</v>
      </c>
      <c r="B283" s="96">
        <v>297183000000</v>
      </c>
      <c r="C283" s="95">
        <v>270152.03200000001</v>
      </c>
      <c r="D283" s="95" t="s">
        <v>750</v>
      </c>
      <c r="E283" s="95">
        <v>80532.755999999994</v>
      </c>
      <c r="F283" s="95">
        <v>80410.297999999995</v>
      </c>
      <c r="G283" s="95">
        <v>15557.078</v>
      </c>
      <c r="H283" s="95">
        <v>0</v>
      </c>
      <c r="I283" s="95">
        <v>91084.112999999998</v>
      </c>
      <c r="J283" s="95">
        <v>0</v>
      </c>
      <c r="K283" s="95">
        <v>4.7590000000000003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2563.0279999999998</v>
      </c>
      <c r="R283" s="95">
        <v>0</v>
      </c>
      <c r="S283" s="95">
        <v>0</v>
      </c>
    </row>
    <row r="284" spans="1:19">
      <c r="A284" s="95" t="s">
        <v>665</v>
      </c>
      <c r="B284" s="96">
        <v>276097000000</v>
      </c>
      <c r="C284" s="95">
        <v>264346.679</v>
      </c>
      <c r="D284" s="95" t="s">
        <v>751</v>
      </c>
      <c r="E284" s="95">
        <v>80532.755999999994</v>
      </c>
      <c r="F284" s="95">
        <v>80410.297999999995</v>
      </c>
      <c r="G284" s="95">
        <v>14532.141</v>
      </c>
      <c r="H284" s="95">
        <v>0</v>
      </c>
      <c r="I284" s="95">
        <v>86409.625</v>
      </c>
      <c r="J284" s="95">
        <v>0</v>
      </c>
      <c r="K284" s="95">
        <v>4.8339999999999996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2457.0250000000001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3495450000000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244358000000</v>
      </c>
      <c r="C287" s="95">
        <v>214364.10200000001</v>
      </c>
      <c r="D287" s="95"/>
      <c r="E287" s="95">
        <v>44740.42</v>
      </c>
      <c r="F287" s="95">
        <v>47274.637999999999</v>
      </c>
      <c r="G287" s="95">
        <v>14250.014999999999</v>
      </c>
      <c r="H287" s="95">
        <v>0</v>
      </c>
      <c r="I287" s="95">
        <v>77691.104000000007</v>
      </c>
      <c r="J287" s="95">
        <v>0</v>
      </c>
      <c r="K287" s="95">
        <v>8.9999999999999993E-3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2457.0250000000001</v>
      </c>
      <c r="R287" s="95">
        <v>0</v>
      </c>
      <c r="S287" s="95">
        <v>0</v>
      </c>
    </row>
    <row r="288" spans="1:19">
      <c r="A288" s="95" t="s">
        <v>668</v>
      </c>
      <c r="B288" s="96">
        <v>326828000000</v>
      </c>
      <c r="C288" s="95">
        <v>295534.05</v>
      </c>
      <c r="D288" s="95"/>
      <c r="E288" s="95">
        <v>80532.755999999994</v>
      </c>
      <c r="F288" s="95">
        <v>81262.494999999995</v>
      </c>
      <c r="G288" s="95">
        <v>16932.043000000001</v>
      </c>
      <c r="H288" s="95">
        <v>0</v>
      </c>
      <c r="I288" s="95">
        <v>121037.492</v>
      </c>
      <c r="J288" s="95">
        <v>0</v>
      </c>
      <c r="K288" s="95">
        <v>9.5579999999999998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3841.8870000000002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125082.09</v>
      </c>
      <c r="C291" s="95">
        <v>7909.2</v>
      </c>
      <c r="D291" s="95">
        <v>0</v>
      </c>
      <c r="E291" s="95">
        <v>132991.29</v>
      </c>
    </row>
    <row r="292" spans="1:5">
      <c r="A292" s="95" t="s">
        <v>702</v>
      </c>
      <c r="B292" s="95">
        <v>18.2</v>
      </c>
      <c r="C292" s="95">
        <v>1.1499999999999999</v>
      </c>
      <c r="D292" s="95">
        <v>0</v>
      </c>
      <c r="E292" s="95">
        <v>19.36</v>
      </c>
    </row>
    <row r="293" spans="1:5">
      <c r="A293" s="95" t="s">
        <v>703</v>
      </c>
      <c r="B293" s="95">
        <v>18.2</v>
      </c>
      <c r="C293" s="95">
        <v>1.1499999999999999</v>
      </c>
      <c r="D293" s="95">
        <v>0</v>
      </c>
      <c r="E293" s="95">
        <v>19.36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S293"/>
  <sheetViews>
    <sheetView workbookViewId="0"/>
  </sheetViews>
  <sheetFormatPr defaultRowHeight="10.5"/>
  <cols>
    <col min="1" max="1" width="58.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8" width="38.33203125" customWidth="1"/>
    <col min="9" max="9" width="45.5" bestFit="1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5.1640625" bestFit="1" customWidth="1"/>
    <col min="26" max="26" width="42.6640625" bestFit="1" customWidth="1"/>
    <col min="27" max="27" width="48.1640625" bestFit="1" customWidth="1"/>
  </cols>
  <sheetData>
    <row r="1" spans="1:7">
      <c r="A1" s="58"/>
      <c r="B1" s="95" t="s">
        <v>550</v>
      </c>
      <c r="C1" s="95" t="s">
        <v>551</v>
      </c>
      <c r="D1" s="95" t="s">
        <v>552</v>
      </c>
    </row>
    <row r="2" spans="1:7">
      <c r="A2" s="95" t="s">
        <v>371</v>
      </c>
      <c r="B2" s="95">
        <v>5056.3</v>
      </c>
      <c r="C2" s="95">
        <v>735.89</v>
      </c>
      <c r="D2" s="95">
        <v>735.89</v>
      </c>
    </row>
    <row r="3" spans="1:7">
      <c r="A3" s="95" t="s">
        <v>372</v>
      </c>
      <c r="B3" s="95">
        <v>5056.3</v>
      </c>
      <c r="C3" s="95">
        <v>735.89</v>
      </c>
      <c r="D3" s="95">
        <v>735.89</v>
      </c>
    </row>
    <row r="4" spans="1:7">
      <c r="A4" s="95" t="s">
        <v>373</v>
      </c>
      <c r="B4" s="95">
        <v>14972.94</v>
      </c>
      <c r="C4" s="95">
        <v>2179.15</v>
      </c>
      <c r="D4" s="95">
        <v>2179.15</v>
      </c>
    </row>
    <row r="5" spans="1:7">
      <c r="A5" s="95" t="s">
        <v>374</v>
      </c>
      <c r="B5" s="95">
        <v>14972.94</v>
      </c>
      <c r="C5" s="95">
        <v>2179.15</v>
      </c>
      <c r="D5" s="95">
        <v>2179.15</v>
      </c>
    </row>
    <row r="7" spans="1:7">
      <c r="A7" s="58"/>
      <c r="B7" s="95" t="s">
        <v>553</v>
      </c>
    </row>
    <row r="8" spans="1:7">
      <c r="A8" s="95" t="s">
        <v>375</v>
      </c>
      <c r="B8" s="95">
        <v>6871</v>
      </c>
    </row>
    <row r="9" spans="1:7">
      <c r="A9" s="95" t="s">
        <v>376</v>
      </c>
      <c r="B9" s="95">
        <v>6871</v>
      </c>
    </row>
    <row r="10" spans="1:7">
      <c r="A10" s="95" t="s">
        <v>554</v>
      </c>
      <c r="B10" s="95">
        <v>0</v>
      </c>
    </row>
    <row r="12" spans="1:7">
      <c r="A12" s="58"/>
      <c r="B12" s="95" t="s">
        <v>575</v>
      </c>
      <c r="C12" s="95" t="s">
        <v>576</v>
      </c>
      <c r="D12" s="95" t="s">
        <v>577</v>
      </c>
      <c r="E12" s="95" t="s">
        <v>578</v>
      </c>
      <c r="F12" s="95" t="s">
        <v>579</v>
      </c>
      <c r="G12" s="95" t="s">
        <v>580</v>
      </c>
    </row>
    <row r="13" spans="1:7">
      <c r="A13" s="95" t="s">
        <v>72</v>
      </c>
      <c r="B13" s="95">
        <v>0</v>
      </c>
      <c r="C13" s="95">
        <v>794.36</v>
      </c>
      <c r="D13" s="95">
        <v>0</v>
      </c>
      <c r="E13" s="95">
        <v>0</v>
      </c>
      <c r="F13" s="95">
        <v>0</v>
      </c>
      <c r="G13" s="95">
        <v>0</v>
      </c>
    </row>
    <row r="14" spans="1:7">
      <c r="A14" s="95" t="s">
        <v>73</v>
      </c>
      <c r="B14" s="95">
        <v>906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</row>
    <row r="15" spans="1:7">
      <c r="A15" s="95" t="s">
        <v>81</v>
      </c>
      <c r="B15" s="95">
        <v>1233.1300000000001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</row>
    <row r="16" spans="1:7">
      <c r="A16" s="95" t="s">
        <v>82</v>
      </c>
      <c r="B16" s="95">
        <v>61.66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</row>
    <row r="17" spans="1:10">
      <c r="A17" s="95" t="s">
        <v>83</v>
      </c>
      <c r="B17" s="95">
        <v>1256.1300000000001</v>
      </c>
      <c r="C17" s="95">
        <v>361.03</v>
      </c>
      <c r="D17" s="95">
        <v>0</v>
      </c>
      <c r="E17" s="95">
        <v>0</v>
      </c>
      <c r="F17" s="95">
        <v>0</v>
      </c>
      <c r="G17" s="95">
        <v>0</v>
      </c>
    </row>
    <row r="18" spans="1:10">
      <c r="A18" s="95" t="s">
        <v>84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</row>
    <row r="19" spans="1:10">
      <c r="A19" s="95" t="s">
        <v>85</v>
      </c>
      <c r="B19" s="95">
        <v>267.14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</row>
    <row r="20" spans="1:10">
      <c r="A20" s="95" t="s">
        <v>86</v>
      </c>
      <c r="B20" s="95">
        <v>0.79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</row>
    <row r="21" spans="1:10">
      <c r="A21" s="95" t="s">
        <v>87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</row>
    <row r="22" spans="1:10">
      <c r="A22" s="95" t="s">
        <v>88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</row>
    <row r="23" spans="1:10">
      <c r="A23" s="95" t="s">
        <v>67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</row>
    <row r="24" spans="1:10">
      <c r="A24" s="95" t="s">
        <v>89</v>
      </c>
      <c r="B24" s="95">
        <v>0</v>
      </c>
      <c r="C24" s="95">
        <v>97.5</v>
      </c>
      <c r="D24" s="95">
        <v>0</v>
      </c>
      <c r="E24" s="95">
        <v>0</v>
      </c>
      <c r="F24" s="95">
        <v>0</v>
      </c>
      <c r="G24" s="95">
        <v>921.12</v>
      </c>
    </row>
    <row r="25" spans="1:10">
      <c r="A25" s="95" t="s">
        <v>90</v>
      </c>
      <c r="B25" s="95">
        <v>78.56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</row>
    <row r="26" spans="1:10">
      <c r="A26" s="95" t="s">
        <v>91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</row>
    <row r="27" spans="1:10">
      <c r="A27" s="95"/>
      <c r="B27" s="95"/>
      <c r="C27" s="95"/>
      <c r="D27" s="95"/>
      <c r="E27" s="95"/>
      <c r="F27" s="95"/>
      <c r="G27" s="95"/>
    </row>
    <row r="28" spans="1:10">
      <c r="A28" s="95" t="s">
        <v>92</v>
      </c>
      <c r="B28" s="95">
        <v>3803.41</v>
      </c>
      <c r="C28" s="95">
        <v>1252.8900000000001</v>
      </c>
      <c r="D28" s="95">
        <v>0</v>
      </c>
      <c r="E28" s="95">
        <v>0</v>
      </c>
      <c r="F28" s="95">
        <v>0</v>
      </c>
      <c r="G28" s="95">
        <v>921.12</v>
      </c>
    </row>
    <row r="30" spans="1:10">
      <c r="A30" s="58"/>
      <c r="B30" s="95" t="s">
        <v>553</v>
      </c>
      <c r="C30" s="95" t="s">
        <v>2</v>
      </c>
      <c r="D30" s="95" t="s">
        <v>581</v>
      </c>
      <c r="E30" s="95" t="s">
        <v>582</v>
      </c>
      <c r="F30" s="95" t="s">
        <v>583</v>
      </c>
      <c r="G30" s="95" t="s">
        <v>584</v>
      </c>
      <c r="H30" s="95" t="s">
        <v>585</v>
      </c>
      <c r="I30" s="95" t="s">
        <v>586</v>
      </c>
      <c r="J30" s="95" t="s">
        <v>587</v>
      </c>
    </row>
    <row r="31" spans="1:10">
      <c r="A31" s="95" t="s">
        <v>571</v>
      </c>
      <c r="B31" s="95">
        <v>99</v>
      </c>
      <c r="C31" s="95" t="s">
        <v>3</v>
      </c>
      <c r="D31" s="95">
        <v>396</v>
      </c>
      <c r="E31" s="95">
        <v>1</v>
      </c>
      <c r="F31" s="95">
        <v>80</v>
      </c>
      <c r="G31" s="95">
        <v>28</v>
      </c>
      <c r="H31" s="95">
        <v>15.06</v>
      </c>
      <c r="I31" s="95">
        <v>4</v>
      </c>
      <c r="J31" s="95">
        <v>15</v>
      </c>
    </row>
    <row r="32" spans="1:10">
      <c r="A32" s="95" t="s">
        <v>221</v>
      </c>
      <c r="B32" s="95">
        <v>477</v>
      </c>
      <c r="C32" s="95" t="s">
        <v>3</v>
      </c>
      <c r="D32" s="95">
        <v>1908</v>
      </c>
      <c r="E32" s="95">
        <v>1</v>
      </c>
      <c r="F32" s="95">
        <v>212</v>
      </c>
      <c r="G32" s="95">
        <v>74.2</v>
      </c>
      <c r="H32" s="95">
        <v>15.06</v>
      </c>
      <c r="I32" s="95">
        <v>4</v>
      </c>
      <c r="J32" s="95">
        <v>15</v>
      </c>
    </row>
    <row r="33" spans="1:10">
      <c r="A33" s="95" t="s">
        <v>222</v>
      </c>
      <c r="B33" s="95">
        <v>192</v>
      </c>
      <c r="C33" s="95" t="s">
        <v>3</v>
      </c>
      <c r="D33" s="95">
        <v>768</v>
      </c>
      <c r="E33" s="95">
        <v>1</v>
      </c>
      <c r="F33" s="95">
        <v>12</v>
      </c>
      <c r="G33" s="95">
        <v>4.2</v>
      </c>
      <c r="H33" s="95">
        <v>5.38</v>
      </c>
      <c r="I33" s="95">
        <v>10</v>
      </c>
      <c r="J33" s="95">
        <v>4</v>
      </c>
    </row>
    <row r="34" spans="1:10">
      <c r="A34" s="95" t="s">
        <v>223</v>
      </c>
      <c r="B34" s="95">
        <v>99</v>
      </c>
      <c r="C34" s="95" t="s">
        <v>3</v>
      </c>
      <c r="D34" s="95">
        <v>396</v>
      </c>
      <c r="E34" s="95">
        <v>1</v>
      </c>
      <c r="F34" s="95">
        <v>80</v>
      </c>
      <c r="G34" s="95">
        <v>28</v>
      </c>
      <c r="H34" s="95">
        <v>15.06</v>
      </c>
      <c r="I34" s="95">
        <v>4</v>
      </c>
      <c r="J34" s="95">
        <v>15</v>
      </c>
    </row>
    <row r="35" spans="1:10">
      <c r="A35" s="95" t="s">
        <v>224</v>
      </c>
      <c r="B35" s="95">
        <v>477</v>
      </c>
      <c r="C35" s="95" t="s">
        <v>3</v>
      </c>
      <c r="D35" s="95">
        <v>1908</v>
      </c>
      <c r="E35" s="95">
        <v>1</v>
      </c>
      <c r="F35" s="95">
        <v>212</v>
      </c>
      <c r="G35" s="95">
        <v>74.2</v>
      </c>
      <c r="H35" s="95">
        <v>15.06</v>
      </c>
      <c r="I35" s="95">
        <v>4</v>
      </c>
      <c r="J35" s="95">
        <v>15</v>
      </c>
    </row>
    <row r="36" spans="1:10">
      <c r="A36" s="95" t="s">
        <v>225</v>
      </c>
      <c r="B36" s="95">
        <v>99</v>
      </c>
      <c r="C36" s="95" t="s">
        <v>3</v>
      </c>
      <c r="D36" s="95">
        <v>396</v>
      </c>
      <c r="E36" s="95">
        <v>1</v>
      </c>
      <c r="F36" s="95">
        <v>80</v>
      </c>
      <c r="G36" s="95">
        <v>28</v>
      </c>
      <c r="H36" s="95">
        <v>15.06</v>
      </c>
      <c r="I36" s="95">
        <v>4</v>
      </c>
      <c r="J36" s="95">
        <v>15</v>
      </c>
    </row>
    <row r="37" spans="1:10">
      <c r="A37" s="95" t="s">
        <v>226</v>
      </c>
      <c r="B37" s="95">
        <v>477</v>
      </c>
      <c r="C37" s="95" t="s">
        <v>3</v>
      </c>
      <c r="D37" s="95">
        <v>1908</v>
      </c>
      <c r="E37" s="95">
        <v>1</v>
      </c>
      <c r="F37" s="95">
        <v>212</v>
      </c>
      <c r="G37" s="95">
        <v>74.2</v>
      </c>
      <c r="H37" s="95">
        <v>15.06</v>
      </c>
      <c r="I37" s="95">
        <v>4</v>
      </c>
      <c r="J37" s="95">
        <v>15</v>
      </c>
    </row>
    <row r="38" spans="1:10">
      <c r="A38" s="95" t="s">
        <v>227</v>
      </c>
      <c r="B38" s="95">
        <v>192</v>
      </c>
      <c r="C38" s="95" t="s">
        <v>3</v>
      </c>
      <c r="D38" s="95">
        <v>768</v>
      </c>
      <c r="E38" s="95">
        <v>1</v>
      </c>
      <c r="F38" s="95">
        <v>12</v>
      </c>
      <c r="G38" s="95">
        <v>4.2</v>
      </c>
      <c r="H38" s="95">
        <v>5.38</v>
      </c>
      <c r="I38" s="95">
        <v>10</v>
      </c>
      <c r="J38" s="95">
        <v>4</v>
      </c>
    </row>
    <row r="39" spans="1:10">
      <c r="A39" s="95" t="s">
        <v>228</v>
      </c>
      <c r="B39" s="95">
        <v>99</v>
      </c>
      <c r="C39" s="95" t="s">
        <v>3</v>
      </c>
      <c r="D39" s="95">
        <v>396</v>
      </c>
      <c r="E39" s="95">
        <v>1</v>
      </c>
      <c r="F39" s="95">
        <v>80</v>
      </c>
      <c r="G39" s="95">
        <v>28</v>
      </c>
      <c r="H39" s="95">
        <v>15.06</v>
      </c>
      <c r="I39" s="95">
        <v>4</v>
      </c>
      <c r="J39" s="95">
        <v>15</v>
      </c>
    </row>
    <row r="40" spans="1:10">
      <c r="A40" s="95" t="s">
        <v>229</v>
      </c>
      <c r="B40" s="95">
        <v>477</v>
      </c>
      <c r="C40" s="95" t="s">
        <v>3</v>
      </c>
      <c r="D40" s="95">
        <v>1908</v>
      </c>
      <c r="E40" s="95">
        <v>1</v>
      </c>
      <c r="F40" s="95">
        <v>212</v>
      </c>
      <c r="G40" s="95">
        <v>74.2</v>
      </c>
      <c r="H40" s="95">
        <v>15.06</v>
      </c>
      <c r="I40" s="95">
        <v>4</v>
      </c>
      <c r="J40" s="95">
        <v>15</v>
      </c>
    </row>
    <row r="41" spans="1:10">
      <c r="A41" s="95" t="s">
        <v>230</v>
      </c>
      <c r="B41" s="95">
        <v>99</v>
      </c>
      <c r="C41" s="95" t="s">
        <v>3</v>
      </c>
      <c r="D41" s="95">
        <v>396</v>
      </c>
      <c r="E41" s="95">
        <v>1</v>
      </c>
      <c r="F41" s="95">
        <v>80</v>
      </c>
      <c r="G41" s="95">
        <v>28</v>
      </c>
      <c r="H41" s="95">
        <v>15.06</v>
      </c>
      <c r="I41" s="95">
        <v>4</v>
      </c>
      <c r="J41" s="95">
        <v>15</v>
      </c>
    </row>
    <row r="42" spans="1:10">
      <c r="A42" s="95" t="s">
        <v>231</v>
      </c>
      <c r="B42" s="95">
        <v>477</v>
      </c>
      <c r="C42" s="95" t="s">
        <v>3</v>
      </c>
      <c r="D42" s="95">
        <v>1908</v>
      </c>
      <c r="E42" s="95">
        <v>1</v>
      </c>
      <c r="F42" s="95">
        <v>212</v>
      </c>
      <c r="G42" s="95">
        <v>74.2</v>
      </c>
      <c r="H42" s="95">
        <v>15.06</v>
      </c>
      <c r="I42" s="95">
        <v>4</v>
      </c>
      <c r="J42" s="95">
        <v>15</v>
      </c>
    </row>
    <row r="43" spans="1:10">
      <c r="A43" s="95" t="s">
        <v>232</v>
      </c>
      <c r="B43" s="95">
        <v>192</v>
      </c>
      <c r="C43" s="95" t="s">
        <v>3</v>
      </c>
      <c r="D43" s="95">
        <v>768</v>
      </c>
      <c r="E43" s="95">
        <v>1</v>
      </c>
      <c r="F43" s="95">
        <v>12</v>
      </c>
      <c r="G43" s="95">
        <v>4.2</v>
      </c>
      <c r="H43" s="95">
        <v>5.38</v>
      </c>
      <c r="I43" s="95">
        <v>10</v>
      </c>
      <c r="J43" s="95">
        <v>4</v>
      </c>
    </row>
    <row r="44" spans="1:10">
      <c r="A44" s="95" t="s">
        <v>233</v>
      </c>
      <c r="B44" s="95">
        <v>99</v>
      </c>
      <c r="C44" s="95" t="s">
        <v>3</v>
      </c>
      <c r="D44" s="95">
        <v>396</v>
      </c>
      <c r="E44" s="95">
        <v>1</v>
      </c>
      <c r="F44" s="95">
        <v>80</v>
      </c>
      <c r="G44" s="95">
        <v>28</v>
      </c>
      <c r="H44" s="95">
        <v>15.06</v>
      </c>
      <c r="I44" s="95">
        <v>4</v>
      </c>
      <c r="J44" s="95">
        <v>15</v>
      </c>
    </row>
    <row r="45" spans="1:10">
      <c r="A45" s="95" t="s">
        <v>234</v>
      </c>
      <c r="B45" s="95">
        <v>315</v>
      </c>
      <c r="C45" s="95" t="s">
        <v>3</v>
      </c>
      <c r="D45" s="95">
        <v>1260</v>
      </c>
      <c r="E45" s="95">
        <v>1</v>
      </c>
      <c r="F45" s="95">
        <v>140</v>
      </c>
      <c r="G45" s="95">
        <v>49</v>
      </c>
      <c r="H45" s="95">
        <v>15.06</v>
      </c>
      <c r="I45" s="95">
        <v>4</v>
      </c>
      <c r="J45" s="95">
        <v>15</v>
      </c>
    </row>
    <row r="46" spans="1:10">
      <c r="A46" s="95" t="s">
        <v>235</v>
      </c>
      <c r="B46" s="95">
        <v>162</v>
      </c>
      <c r="C46" s="95" t="s">
        <v>3</v>
      </c>
      <c r="D46" s="95">
        <v>648</v>
      </c>
      <c r="E46" s="95">
        <v>1</v>
      </c>
      <c r="F46" s="95">
        <v>72</v>
      </c>
      <c r="G46" s="95">
        <v>25.2</v>
      </c>
      <c r="H46" s="95">
        <v>15.06</v>
      </c>
      <c r="I46" s="95">
        <v>3.33</v>
      </c>
      <c r="J46" s="95">
        <v>20</v>
      </c>
    </row>
    <row r="47" spans="1:10">
      <c r="A47" s="95" t="s">
        <v>236</v>
      </c>
      <c r="B47" s="95">
        <v>546</v>
      </c>
      <c r="C47" s="95" t="s">
        <v>3</v>
      </c>
      <c r="D47" s="95">
        <v>2184</v>
      </c>
      <c r="E47" s="95">
        <v>1</v>
      </c>
      <c r="F47" s="95">
        <v>36</v>
      </c>
      <c r="G47" s="95">
        <v>12.6</v>
      </c>
      <c r="H47" s="95">
        <v>5.38</v>
      </c>
      <c r="I47" s="95"/>
      <c r="J47" s="95">
        <v>4</v>
      </c>
    </row>
    <row r="48" spans="1:10">
      <c r="A48" s="95" t="s">
        <v>237</v>
      </c>
      <c r="B48" s="95">
        <v>171</v>
      </c>
      <c r="C48" s="95" t="s">
        <v>3</v>
      </c>
      <c r="D48" s="95">
        <v>684</v>
      </c>
      <c r="E48" s="95">
        <v>1</v>
      </c>
      <c r="F48" s="95">
        <v>76</v>
      </c>
      <c r="G48" s="95">
        <v>26.6</v>
      </c>
      <c r="H48" s="95">
        <v>14</v>
      </c>
      <c r="I48" s="95"/>
      <c r="J48" s="95">
        <v>4</v>
      </c>
    </row>
    <row r="49" spans="1:10">
      <c r="A49" s="95" t="s">
        <v>238</v>
      </c>
      <c r="B49" s="95">
        <v>252</v>
      </c>
      <c r="C49" s="95" t="s">
        <v>3</v>
      </c>
      <c r="D49" s="95">
        <v>1008</v>
      </c>
      <c r="E49" s="95">
        <v>1</v>
      </c>
      <c r="F49" s="95">
        <v>0</v>
      </c>
      <c r="G49" s="95">
        <v>0</v>
      </c>
      <c r="H49" s="95">
        <v>16.14</v>
      </c>
      <c r="I49" s="95">
        <v>100</v>
      </c>
      <c r="J49" s="95">
        <v>10</v>
      </c>
    </row>
    <row r="50" spans="1:10">
      <c r="A50" s="95" t="s">
        <v>239</v>
      </c>
      <c r="B50" s="95">
        <v>190</v>
      </c>
      <c r="C50" s="95" t="s">
        <v>3</v>
      </c>
      <c r="D50" s="95">
        <v>760</v>
      </c>
      <c r="E50" s="95">
        <v>1</v>
      </c>
      <c r="F50" s="95">
        <v>40</v>
      </c>
      <c r="G50" s="95">
        <v>14</v>
      </c>
      <c r="H50" s="95">
        <v>9.68</v>
      </c>
      <c r="I50" s="95">
        <v>100</v>
      </c>
      <c r="J50" s="95">
        <v>4</v>
      </c>
    </row>
    <row r="51" spans="1:10">
      <c r="A51" s="95" t="s">
        <v>240</v>
      </c>
      <c r="B51" s="95">
        <v>441</v>
      </c>
      <c r="C51" s="95" t="s">
        <v>3</v>
      </c>
      <c r="D51" s="95">
        <v>1764</v>
      </c>
      <c r="E51" s="95">
        <v>1</v>
      </c>
      <c r="F51" s="95">
        <v>168</v>
      </c>
      <c r="G51" s="95">
        <v>58.8</v>
      </c>
      <c r="H51" s="95">
        <v>11.84</v>
      </c>
      <c r="I51" s="95">
        <v>20</v>
      </c>
      <c r="J51" s="95">
        <v>10.8</v>
      </c>
    </row>
    <row r="52" spans="1:10">
      <c r="A52" s="95" t="s">
        <v>241</v>
      </c>
      <c r="B52" s="95">
        <v>357</v>
      </c>
      <c r="C52" s="95" t="s">
        <v>3</v>
      </c>
      <c r="D52" s="95">
        <v>1428</v>
      </c>
      <c r="E52" s="95">
        <v>1</v>
      </c>
      <c r="F52" s="95">
        <v>68</v>
      </c>
      <c r="G52" s="95">
        <v>37.18</v>
      </c>
      <c r="H52" s="95">
        <v>15.06</v>
      </c>
      <c r="I52" s="95">
        <v>3.33</v>
      </c>
      <c r="J52" s="95">
        <v>5</v>
      </c>
    </row>
    <row r="53" spans="1:10">
      <c r="A53" s="95" t="s">
        <v>242</v>
      </c>
      <c r="B53" s="95">
        <v>168</v>
      </c>
      <c r="C53" s="95" t="s">
        <v>3</v>
      </c>
      <c r="D53" s="95">
        <v>672</v>
      </c>
      <c r="E53" s="95">
        <v>1</v>
      </c>
      <c r="F53" s="95">
        <v>32</v>
      </c>
      <c r="G53" s="95">
        <v>11.2</v>
      </c>
      <c r="H53" s="95">
        <v>12.91</v>
      </c>
      <c r="I53" s="95">
        <v>6.67</v>
      </c>
      <c r="J53" s="95">
        <v>1629.354</v>
      </c>
    </row>
    <row r="54" spans="1:10">
      <c r="A54" s="95" t="s">
        <v>243</v>
      </c>
      <c r="B54" s="95">
        <v>315</v>
      </c>
      <c r="C54" s="95" t="s">
        <v>3</v>
      </c>
      <c r="D54" s="95">
        <v>1260</v>
      </c>
      <c r="E54" s="95">
        <v>1</v>
      </c>
      <c r="F54" s="95">
        <v>144</v>
      </c>
      <c r="G54" s="95">
        <v>50.4</v>
      </c>
      <c r="H54" s="95">
        <v>15.06</v>
      </c>
      <c r="I54" s="95">
        <v>1.39</v>
      </c>
      <c r="J54" s="95">
        <v>25.39</v>
      </c>
    </row>
    <row r="55" spans="1:10">
      <c r="A55" s="95" t="s">
        <v>244</v>
      </c>
      <c r="B55" s="95">
        <v>399</v>
      </c>
      <c r="C55" s="95" t="s">
        <v>3</v>
      </c>
      <c r="D55" s="95">
        <v>1596</v>
      </c>
      <c r="E55" s="95">
        <v>1</v>
      </c>
      <c r="F55" s="95">
        <v>160</v>
      </c>
      <c r="G55" s="95">
        <v>56</v>
      </c>
      <c r="H55" s="95">
        <v>14</v>
      </c>
      <c r="I55" s="95">
        <v>4.3499999999999996</v>
      </c>
      <c r="J55" s="95">
        <v>15</v>
      </c>
    </row>
    <row r="56" spans="1:10">
      <c r="A56" s="95" t="s">
        <v>289</v>
      </c>
      <c r="B56" s="95">
        <v>6871</v>
      </c>
      <c r="C56" s="95"/>
      <c r="D56" s="95">
        <v>27484</v>
      </c>
      <c r="E56" s="95"/>
      <c r="F56" s="95">
        <v>2512</v>
      </c>
      <c r="G56" s="95">
        <v>892.56</v>
      </c>
      <c r="H56" s="95">
        <v>13.023</v>
      </c>
      <c r="I56" s="95">
        <v>4.8899999999999997</v>
      </c>
      <c r="J56" s="95">
        <v>51.7194</v>
      </c>
    </row>
    <row r="57" spans="1:10">
      <c r="A57" s="95" t="s">
        <v>588</v>
      </c>
      <c r="B57" s="95">
        <v>6871</v>
      </c>
      <c r="C57" s="95"/>
      <c r="D57" s="95">
        <v>27484</v>
      </c>
      <c r="E57" s="95"/>
      <c r="F57" s="95">
        <v>2512</v>
      </c>
      <c r="G57" s="95">
        <v>892.56</v>
      </c>
      <c r="H57" s="95">
        <v>13.023</v>
      </c>
      <c r="I57" s="95">
        <v>4.8899999999999997</v>
      </c>
      <c r="J57" s="95">
        <v>51.7194</v>
      </c>
    </row>
    <row r="58" spans="1:10">
      <c r="A58" s="95" t="s">
        <v>589</v>
      </c>
      <c r="B58" s="95">
        <v>0</v>
      </c>
      <c r="C58" s="95"/>
      <c r="D58" s="95">
        <v>0</v>
      </c>
      <c r="E58" s="95"/>
      <c r="F58" s="95">
        <v>0</v>
      </c>
      <c r="G58" s="95">
        <v>0</v>
      </c>
      <c r="H58" s="95"/>
      <c r="I58" s="95"/>
      <c r="J58" s="95"/>
    </row>
    <row r="60" spans="1:10">
      <c r="A60" s="58"/>
      <c r="B60" s="95" t="s">
        <v>53</v>
      </c>
      <c r="C60" s="95" t="s">
        <v>377</v>
      </c>
      <c r="D60" s="95" t="s">
        <v>555</v>
      </c>
      <c r="E60" s="95" t="s">
        <v>556</v>
      </c>
      <c r="F60" s="95" t="s">
        <v>557</v>
      </c>
      <c r="G60" s="95" t="s">
        <v>558</v>
      </c>
      <c r="H60" s="95" t="s">
        <v>559</v>
      </c>
      <c r="I60" s="95" t="s">
        <v>378</v>
      </c>
    </row>
    <row r="61" spans="1:10">
      <c r="A61" s="95" t="s">
        <v>379</v>
      </c>
      <c r="B61" s="95" t="s">
        <v>380</v>
      </c>
      <c r="C61" s="95">
        <v>0.3</v>
      </c>
      <c r="D61" s="95">
        <v>0.70399999999999996</v>
      </c>
      <c r="E61" s="95">
        <v>0.79</v>
      </c>
      <c r="F61" s="95">
        <v>44</v>
      </c>
      <c r="G61" s="95">
        <v>180</v>
      </c>
      <c r="H61" s="95">
        <v>90</v>
      </c>
      <c r="I61" s="95" t="s">
        <v>381</v>
      </c>
    </row>
    <row r="62" spans="1:10">
      <c r="A62" s="95" t="s">
        <v>382</v>
      </c>
      <c r="B62" s="95" t="s">
        <v>380</v>
      </c>
      <c r="C62" s="95">
        <v>0.3</v>
      </c>
      <c r="D62" s="95">
        <v>0.70399999999999996</v>
      </c>
      <c r="E62" s="95">
        <v>0.79</v>
      </c>
      <c r="F62" s="95">
        <v>36</v>
      </c>
      <c r="G62" s="95">
        <v>270</v>
      </c>
      <c r="H62" s="95">
        <v>90</v>
      </c>
      <c r="I62" s="95" t="s">
        <v>383</v>
      </c>
    </row>
    <row r="63" spans="1:10">
      <c r="A63" s="95" t="s">
        <v>384</v>
      </c>
      <c r="B63" s="95" t="s">
        <v>385</v>
      </c>
      <c r="C63" s="95">
        <v>0.3</v>
      </c>
      <c r="D63" s="95">
        <v>1.8620000000000001</v>
      </c>
      <c r="E63" s="95">
        <v>3.4</v>
      </c>
      <c r="F63" s="95">
        <v>99</v>
      </c>
      <c r="G63" s="95">
        <v>270</v>
      </c>
      <c r="H63" s="95">
        <v>180</v>
      </c>
      <c r="I63" s="95"/>
    </row>
    <row r="64" spans="1:10">
      <c r="A64" s="95" t="s">
        <v>386</v>
      </c>
      <c r="B64" s="95" t="s">
        <v>387</v>
      </c>
      <c r="C64" s="95">
        <v>0.3</v>
      </c>
      <c r="D64" s="95">
        <v>0.35699999999999998</v>
      </c>
      <c r="E64" s="95">
        <v>0.38</v>
      </c>
      <c r="F64" s="95">
        <v>99</v>
      </c>
      <c r="G64" s="95">
        <v>90</v>
      </c>
      <c r="H64" s="95">
        <v>0</v>
      </c>
      <c r="I64" s="95"/>
    </row>
    <row r="65" spans="1:9">
      <c r="A65" s="95" t="s">
        <v>388</v>
      </c>
      <c r="B65" s="95" t="s">
        <v>380</v>
      </c>
      <c r="C65" s="95">
        <v>0.3</v>
      </c>
      <c r="D65" s="95">
        <v>0.70399999999999996</v>
      </c>
      <c r="E65" s="95">
        <v>0.79</v>
      </c>
      <c r="F65" s="95">
        <v>212</v>
      </c>
      <c r="G65" s="95">
        <v>180</v>
      </c>
      <c r="H65" s="95">
        <v>90</v>
      </c>
      <c r="I65" s="95" t="s">
        <v>381</v>
      </c>
    </row>
    <row r="66" spans="1:9">
      <c r="A66" s="95" t="s">
        <v>389</v>
      </c>
      <c r="B66" s="95" t="s">
        <v>385</v>
      </c>
      <c r="C66" s="95">
        <v>0.3</v>
      </c>
      <c r="D66" s="95">
        <v>1.8620000000000001</v>
      </c>
      <c r="E66" s="95">
        <v>3.4</v>
      </c>
      <c r="F66" s="95">
        <v>477</v>
      </c>
      <c r="G66" s="95">
        <v>270</v>
      </c>
      <c r="H66" s="95">
        <v>180</v>
      </c>
      <c r="I66" s="95"/>
    </row>
    <row r="67" spans="1:9">
      <c r="A67" s="95" t="s">
        <v>390</v>
      </c>
      <c r="B67" s="95" t="s">
        <v>387</v>
      </c>
      <c r="C67" s="95">
        <v>0.3</v>
      </c>
      <c r="D67" s="95">
        <v>0.35699999999999998</v>
      </c>
      <c r="E67" s="95">
        <v>0.38</v>
      </c>
      <c r="F67" s="95">
        <v>477</v>
      </c>
      <c r="G67" s="95">
        <v>90</v>
      </c>
      <c r="H67" s="95">
        <v>0</v>
      </c>
      <c r="I67" s="95"/>
    </row>
    <row r="68" spans="1:9">
      <c r="A68" s="95" t="s">
        <v>391</v>
      </c>
      <c r="B68" s="95" t="s">
        <v>380</v>
      </c>
      <c r="C68" s="95">
        <v>0.3</v>
      </c>
      <c r="D68" s="95">
        <v>0.70399999999999996</v>
      </c>
      <c r="E68" s="95">
        <v>0.79</v>
      </c>
      <c r="F68" s="95">
        <v>12</v>
      </c>
      <c r="G68" s="95">
        <v>270</v>
      </c>
      <c r="H68" s="95">
        <v>90</v>
      </c>
      <c r="I68" s="95" t="s">
        <v>383</v>
      </c>
    </row>
    <row r="69" spans="1:9">
      <c r="A69" s="95" t="s">
        <v>392</v>
      </c>
      <c r="B69" s="95" t="s">
        <v>385</v>
      </c>
      <c r="C69" s="95">
        <v>0.3</v>
      </c>
      <c r="D69" s="95">
        <v>1.8620000000000001</v>
      </c>
      <c r="E69" s="95">
        <v>3.4</v>
      </c>
      <c r="F69" s="95">
        <v>192</v>
      </c>
      <c r="G69" s="95">
        <v>270</v>
      </c>
      <c r="H69" s="95">
        <v>180</v>
      </c>
      <c r="I69" s="95"/>
    </row>
    <row r="70" spans="1:9">
      <c r="A70" s="95" t="s">
        <v>393</v>
      </c>
      <c r="B70" s="95" t="s">
        <v>387</v>
      </c>
      <c r="C70" s="95">
        <v>0.3</v>
      </c>
      <c r="D70" s="95">
        <v>0.35699999999999998</v>
      </c>
      <c r="E70" s="95">
        <v>0.38</v>
      </c>
      <c r="F70" s="95">
        <v>192</v>
      </c>
      <c r="G70" s="95">
        <v>90</v>
      </c>
      <c r="H70" s="95">
        <v>0</v>
      </c>
      <c r="I70" s="95"/>
    </row>
    <row r="71" spans="1:9">
      <c r="A71" s="95" t="s">
        <v>394</v>
      </c>
      <c r="B71" s="95" t="s">
        <v>380</v>
      </c>
      <c r="C71" s="95">
        <v>0.3</v>
      </c>
      <c r="D71" s="95">
        <v>0.70399999999999996</v>
      </c>
      <c r="E71" s="95">
        <v>0.79</v>
      </c>
      <c r="F71" s="95">
        <v>44</v>
      </c>
      <c r="G71" s="95">
        <v>0</v>
      </c>
      <c r="H71" s="95">
        <v>90</v>
      </c>
      <c r="I71" s="95" t="s">
        <v>395</v>
      </c>
    </row>
    <row r="72" spans="1:9">
      <c r="A72" s="95" t="s">
        <v>396</v>
      </c>
      <c r="B72" s="95" t="s">
        <v>380</v>
      </c>
      <c r="C72" s="95">
        <v>0.3</v>
      </c>
      <c r="D72" s="95">
        <v>0.70399999999999996</v>
      </c>
      <c r="E72" s="95">
        <v>0.79</v>
      </c>
      <c r="F72" s="95">
        <v>36</v>
      </c>
      <c r="G72" s="95">
        <v>270</v>
      </c>
      <c r="H72" s="95">
        <v>90</v>
      </c>
      <c r="I72" s="95" t="s">
        <v>383</v>
      </c>
    </row>
    <row r="73" spans="1:9">
      <c r="A73" s="95" t="s">
        <v>397</v>
      </c>
      <c r="B73" s="95" t="s">
        <v>385</v>
      </c>
      <c r="C73" s="95">
        <v>0.3</v>
      </c>
      <c r="D73" s="95">
        <v>1.8620000000000001</v>
      </c>
      <c r="E73" s="95">
        <v>3.4</v>
      </c>
      <c r="F73" s="95">
        <v>99</v>
      </c>
      <c r="G73" s="95">
        <v>270</v>
      </c>
      <c r="H73" s="95">
        <v>180</v>
      </c>
      <c r="I73" s="95"/>
    </row>
    <row r="74" spans="1:9">
      <c r="A74" s="95" t="s">
        <v>398</v>
      </c>
      <c r="B74" s="95" t="s">
        <v>387</v>
      </c>
      <c r="C74" s="95">
        <v>0.3</v>
      </c>
      <c r="D74" s="95">
        <v>0.35699999999999998</v>
      </c>
      <c r="E74" s="95">
        <v>0.38</v>
      </c>
      <c r="F74" s="95">
        <v>99</v>
      </c>
      <c r="G74" s="95">
        <v>90</v>
      </c>
      <c r="H74" s="95">
        <v>0</v>
      </c>
      <c r="I74" s="95"/>
    </row>
    <row r="75" spans="1:9">
      <c r="A75" s="95" t="s">
        <v>399</v>
      </c>
      <c r="B75" s="95" t="s">
        <v>380</v>
      </c>
      <c r="C75" s="95">
        <v>0.3</v>
      </c>
      <c r="D75" s="95">
        <v>0.70399999999999996</v>
      </c>
      <c r="E75" s="95">
        <v>0.79</v>
      </c>
      <c r="F75" s="95">
        <v>212</v>
      </c>
      <c r="G75" s="95">
        <v>0</v>
      </c>
      <c r="H75" s="95">
        <v>90</v>
      </c>
      <c r="I75" s="95" t="s">
        <v>395</v>
      </c>
    </row>
    <row r="76" spans="1:9">
      <c r="A76" s="95" t="s">
        <v>400</v>
      </c>
      <c r="B76" s="95" t="s">
        <v>385</v>
      </c>
      <c r="C76" s="95">
        <v>0.3</v>
      </c>
      <c r="D76" s="95">
        <v>1.8620000000000001</v>
      </c>
      <c r="E76" s="95">
        <v>3.4</v>
      </c>
      <c r="F76" s="95">
        <v>477</v>
      </c>
      <c r="G76" s="95">
        <v>270</v>
      </c>
      <c r="H76" s="95">
        <v>180</v>
      </c>
      <c r="I76" s="95"/>
    </row>
    <row r="77" spans="1:9">
      <c r="A77" s="95" t="s">
        <v>401</v>
      </c>
      <c r="B77" s="95" t="s">
        <v>387</v>
      </c>
      <c r="C77" s="95">
        <v>0.3</v>
      </c>
      <c r="D77" s="95">
        <v>0.35699999999999998</v>
      </c>
      <c r="E77" s="95">
        <v>0.38</v>
      </c>
      <c r="F77" s="95">
        <v>477</v>
      </c>
      <c r="G77" s="95">
        <v>90</v>
      </c>
      <c r="H77" s="95">
        <v>0</v>
      </c>
      <c r="I77" s="95"/>
    </row>
    <row r="78" spans="1:9">
      <c r="A78" s="95" t="s">
        <v>402</v>
      </c>
      <c r="B78" s="95" t="s">
        <v>380</v>
      </c>
      <c r="C78" s="95">
        <v>0.3</v>
      </c>
      <c r="D78" s="95">
        <v>0.70399999999999996</v>
      </c>
      <c r="E78" s="95">
        <v>0.79</v>
      </c>
      <c r="F78" s="95">
        <v>44</v>
      </c>
      <c r="G78" s="95">
        <v>180</v>
      </c>
      <c r="H78" s="95">
        <v>90</v>
      </c>
      <c r="I78" s="95" t="s">
        <v>381</v>
      </c>
    </row>
    <row r="79" spans="1:9">
      <c r="A79" s="95" t="s">
        <v>403</v>
      </c>
      <c r="B79" s="95" t="s">
        <v>380</v>
      </c>
      <c r="C79" s="95">
        <v>0.3</v>
      </c>
      <c r="D79" s="95">
        <v>0.70399999999999996</v>
      </c>
      <c r="E79" s="95">
        <v>0.79</v>
      </c>
      <c r="F79" s="95">
        <v>36</v>
      </c>
      <c r="G79" s="95">
        <v>270</v>
      </c>
      <c r="H79" s="95">
        <v>90</v>
      </c>
      <c r="I79" s="95" t="s">
        <v>383</v>
      </c>
    </row>
    <row r="80" spans="1:9">
      <c r="A80" s="95" t="s">
        <v>404</v>
      </c>
      <c r="B80" s="95" t="s">
        <v>385</v>
      </c>
      <c r="C80" s="95">
        <v>0.3</v>
      </c>
      <c r="D80" s="95">
        <v>1.8620000000000001</v>
      </c>
      <c r="E80" s="95">
        <v>3.4</v>
      </c>
      <c r="F80" s="95">
        <v>99</v>
      </c>
      <c r="G80" s="95">
        <v>270</v>
      </c>
      <c r="H80" s="95">
        <v>180</v>
      </c>
      <c r="I80" s="95"/>
    </row>
    <row r="81" spans="1:9">
      <c r="A81" s="95" t="s">
        <v>405</v>
      </c>
      <c r="B81" s="95" t="s">
        <v>387</v>
      </c>
      <c r="C81" s="95">
        <v>0.3</v>
      </c>
      <c r="D81" s="95">
        <v>0.35699999999999998</v>
      </c>
      <c r="E81" s="95">
        <v>0.38</v>
      </c>
      <c r="F81" s="95">
        <v>99</v>
      </c>
      <c r="G81" s="95">
        <v>90</v>
      </c>
      <c r="H81" s="95">
        <v>0</v>
      </c>
      <c r="I81" s="95"/>
    </row>
    <row r="82" spans="1:9">
      <c r="A82" s="95" t="s">
        <v>406</v>
      </c>
      <c r="B82" s="95" t="s">
        <v>380</v>
      </c>
      <c r="C82" s="95">
        <v>0.3</v>
      </c>
      <c r="D82" s="95">
        <v>0.70399999999999996</v>
      </c>
      <c r="E82" s="95">
        <v>0.79</v>
      </c>
      <c r="F82" s="95">
        <v>212</v>
      </c>
      <c r="G82" s="95">
        <v>180</v>
      </c>
      <c r="H82" s="95">
        <v>90</v>
      </c>
      <c r="I82" s="95" t="s">
        <v>381</v>
      </c>
    </row>
    <row r="83" spans="1:9">
      <c r="A83" s="95" t="s">
        <v>407</v>
      </c>
      <c r="B83" s="95" t="s">
        <v>385</v>
      </c>
      <c r="C83" s="95">
        <v>0.3</v>
      </c>
      <c r="D83" s="95">
        <v>1.8620000000000001</v>
      </c>
      <c r="E83" s="95">
        <v>3.4</v>
      </c>
      <c r="F83" s="95">
        <v>477</v>
      </c>
      <c r="G83" s="95">
        <v>270</v>
      </c>
      <c r="H83" s="95">
        <v>180</v>
      </c>
      <c r="I83" s="95"/>
    </row>
    <row r="84" spans="1:9">
      <c r="A84" s="95" t="s">
        <v>408</v>
      </c>
      <c r="B84" s="95" t="s">
        <v>387</v>
      </c>
      <c r="C84" s="95">
        <v>0.3</v>
      </c>
      <c r="D84" s="95">
        <v>0.35699999999999998</v>
      </c>
      <c r="E84" s="95">
        <v>0.38</v>
      </c>
      <c r="F84" s="95">
        <v>477</v>
      </c>
      <c r="G84" s="95">
        <v>90</v>
      </c>
      <c r="H84" s="95">
        <v>0</v>
      </c>
      <c r="I84" s="95"/>
    </row>
    <row r="85" spans="1:9">
      <c r="A85" s="95" t="s">
        <v>409</v>
      </c>
      <c r="B85" s="95" t="s">
        <v>380</v>
      </c>
      <c r="C85" s="95">
        <v>0.3</v>
      </c>
      <c r="D85" s="95">
        <v>0.70399999999999996</v>
      </c>
      <c r="E85" s="95">
        <v>0.79</v>
      </c>
      <c r="F85" s="95">
        <v>12</v>
      </c>
      <c r="G85" s="95">
        <v>270</v>
      </c>
      <c r="H85" s="95">
        <v>90</v>
      </c>
      <c r="I85" s="95" t="s">
        <v>383</v>
      </c>
    </row>
    <row r="86" spans="1:9">
      <c r="A86" s="95" t="s">
        <v>410</v>
      </c>
      <c r="B86" s="95" t="s">
        <v>385</v>
      </c>
      <c r="C86" s="95">
        <v>0.3</v>
      </c>
      <c r="D86" s="95">
        <v>1.8620000000000001</v>
      </c>
      <c r="E86" s="95">
        <v>3.4</v>
      </c>
      <c r="F86" s="95">
        <v>192</v>
      </c>
      <c r="G86" s="95">
        <v>270</v>
      </c>
      <c r="H86" s="95">
        <v>180</v>
      </c>
      <c r="I86" s="95"/>
    </row>
    <row r="87" spans="1:9">
      <c r="A87" s="95" t="s">
        <v>411</v>
      </c>
      <c r="B87" s="95" t="s">
        <v>387</v>
      </c>
      <c r="C87" s="95">
        <v>0.3</v>
      </c>
      <c r="D87" s="95">
        <v>0.35699999999999998</v>
      </c>
      <c r="E87" s="95">
        <v>0.38</v>
      </c>
      <c r="F87" s="95">
        <v>192</v>
      </c>
      <c r="G87" s="95">
        <v>90</v>
      </c>
      <c r="H87" s="95">
        <v>0</v>
      </c>
      <c r="I87" s="95"/>
    </row>
    <row r="88" spans="1:9">
      <c r="A88" s="95" t="s">
        <v>412</v>
      </c>
      <c r="B88" s="95" t="s">
        <v>380</v>
      </c>
      <c r="C88" s="95">
        <v>0.3</v>
      </c>
      <c r="D88" s="95">
        <v>0.70399999999999996</v>
      </c>
      <c r="E88" s="95">
        <v>0.79</v>
      </c>
      <c r="F88" s="95">
        <v>44</v>
      </c>
      <c r="G88" s="95">
        <v>0</v>
      </c>
      <c r="H88" s="95">
        <v>90</v>
      </c>
      <c r="I88" s="95" t="s">
        <v>395</v>
      </c>
    </row>
    <row r="89" spans="1:9">
      <c r="A89" s="95" t="s">
        <v>413</v>
      </c>
      <c r="B89" s="95" t="s">
        <v>380</v>
      </c>
      <c r="C89" s="95">
        <v>0.3</v>
      </c>
      <c r="D89" s="95">
        <v>0.70399999999999996</v>
      </c>
      <c r="E89" s="95">
        <v>0.79</v>
      </c>
      <c r="F89" s="95">
        <v>36</v>
      </c>
      <c r="G89" s="95">
        <v>270</v>
      </c>
      <c r="H89" s="95">
        <v>90</v>
      </c>
      <c r="I89" s="95" t="s">
        <v>383</v>
      </c>
    </row>
    <row r="90" spans="1:9">
      <c r="A90" s="95" t="s">
        <v>414</v>
      </c>
      <c r="B90" s="95" t="s">
        <v>385</v>
      </c>
      <c r="C90" s="95">
        <v>0.3</v>
      </c>
      <c r="D90" s="95">
        <v>1.8620000000000001</v>
      </c>
      <c r="E90" s="95">
        <v>3.4</v>
      </c>
      <c r="F90" s="95">
        <v>99</v>
      </c>
      <c r="G90" s="95">
        <v>270</v>
      </c>
      <c r="H90" s="95">
        <v>180</v>
      </c>
      <c r="I90" s="95"/>
    </row>
    <row r="91" spans="1:9">
      <c r="A91" s="95" t="s">
        <v>415</v>
      </c>
      <c r="B91" s="95" t="s">
        <v>387</v>
      </c>
      <c r="C91" s="95">
        <v>0.3</v>
      </c>
      <c r="D91" s="95">
        <v>0.35699999999999998</v>
      </c>
      <c r="E91" s="95">
        <v>0.38</v>
      </c>
      <c r="F91" s="95">
        <v>99</v>
      </c>
      <c r="G91" s="95">
        <v>90</v>
      </c>
      <c r="H91" s="95">
        <v>0</v>
      </c>
      <c r="I91" s="95"/>
    </row>
    <row r="92" spans="1:9">
      <c r="A92" s="95" t="s">
        <v>416</v>
      </c>
      <c r="B92" s="95" t="s">
        <v>380</v>
      </c>
      <c r="C92" s="95">
        <v>0.3</v>
      </c>
      <c r="D92" s="95">
        <v>0.70399999999999996</v>
      </c>
      <c r="E92" s="95">
        <v>0.79</v>
      </c>
      <c r="F92" s="95">
        <v>212</v>
      </c>
      <c r="G92" s="95">
        <v>0</v>
      </c>
      <c r="H92" s="95">
        <v>90</v>
      </c>
      <c r="I92" s="95" t="s">
        <v>395</v>
      </c>
    </row>
    <row r="93" spans="1:9">
      <c r="A93" s="95" t="s">
        <v>417</v>
      </c>
      <c r="B93" s="95" t="s">
        <v>385</v>
      </c>
      <c r="C93" s="95">
        <v>0.3</v>
      </c>
      <c r="D93" s="95">
        <v>1.8620000000000001</v>
      </c>
      <c r="E93" s="95">
        <v>3.4</v>
      </c>
      <c r="F93" s="95">
        <v>477</v>
      </c>
      <c r="G93" s="95">
        <v>270</v>
      </c>
      <c r="H93" s="95">
        <v>180</v>
      </c>
      <c r="I93" s="95"/>
    </row>
    <row r="94" spans="1:9">
      <c r="A94" s="95" t="s">
        <v>418</v>
      </c>
      <c r="B94" s="95" t="s">
        <v>387</v>
      </c>
      <c r="C94" s="95">
        <v>0.3</v>
      </c>
      <c r="D94" s="95">
        <v>0.35699999999999998</v>
      </c>
      <c r="E94" s="95">
        <v>0.38</v>
      </c>
      <c r="F94" s="95">
        <v>477</v>
      </c>
      <c r="G94" s="95">
        <v>90</v>
      </c>
      <c r="H94" s="95">
        <v>0</v>
      </c>
      <c r="I94" s="95"/>
    </row>
    <row r="95" spans="1:9">
      <c r="A95" s="95" t="s">
        <v>419</v>
      </c>
      <c r="B95" s="95" t="s">
        <v>380</v>
      </c>
      <c r="C95" s="95">
        <v>0.3</v>
      </c>
      <c r="D95" s="95">
        <v>0.70399999999999996</v>
      </c>
      <c r="E95" s="95">
        <v>0.79</v>
      </c>
      <c r="F95" s="95">
        <v>44</v>
      </c>
      <c r="G95" s="95">
        <v>180</v>
      </c>
      <c r="H95" s="95">
        <v>90</v>
      </c>
      <c r="I95" s="95" t="s">
        <v>381</v>
      </c>
    </row>
    <row r="96" spans="1:9">
      <c r="A96" s="95" t="s">
        <v>420</v>
      </c>
      <c r="B96" s="95" t="s">
        <v>380</v>
      </c>
      <c r="C96" s="95">
        <v>0.3</v>
      </c>
      <c r="D96" s="95">
        <v>0.70399999999999996</v>
      </c>
      <c r="E96" s="95">
        <v>0.79</v>
      </c>
      <c r="F96" s="95">
        <v>36</v>
      </c>
      <c r="G96" s="95">
        <v>270</v>
      </c>
      <c r="H96" s="95">
        <v>90</v>
      </c>
      <c r="I96" s="95" t="s">
        <v>383</v>
      </c>
    </row>
    <row r="97" spans="1:9">
      <c r="A97" s="95" t="s">
        <v>421</v>
      </c>
      <c r="B97" s="95" t="s">
        <v>385</v>
      </c>
      <c r="C97" s="95">
        <v>0.3</v>
      </c>
      <c r="D97" s="95">
        <v>1.8620000000000001</v>
      </c>
      <c r="E97" s="95">
        <v>3.4</v>
      </c>
      <c r="F97" s="95">
        <v>99</v>
      </c>
      <c r="G97" s="95">
        <v>270</v>
      </c>
      <c r="H97" s="95">
        <v>180</v>
      </c>
      <c r="I97" s="95"/>
    </row>
    <row r="98" spans="1:9">
      <c r="A98" s="95" t="s">
        <v>422</v>
      </c>
      <c r="B98" s="95" t="s">
        <v>387</v>
      </c>
      <c r="C98" s="95">
        <v>0.3</v>
      </c>
      <c r="D98" s="95">
        <v>0.35699999999999998</v>
      </c>
      <c r="E98" s="95">
        <v>0.38</v>
      </c>
      <c r="F98" s="95">
        <v>99</v>
      </c>
      <c r="G98" s="95">
        <v>90</v>
      </c>
      <c r="H98" s="95">
        <v>0</v>
      </c>
      <c r="I98" s="95"/>
    </row>
    <row r="99" spans="1:9">
      <c r="A99" s="95" t="s">
        <v>423</v>
      </c>
      <c r="B99" s="95" t="s">
        <v>380</v>
      </c>
      <c r="C99" s="95">
        <v>0.3</v>
      </c>
      <c r="D99" s="95">
        <v>0.70399999999999996</v>
      </c>
      <c r="E99" s="95">
        <v>0.79</v>
      </c>
      <c r="F99" s="95">
        <v>212</v>
      </c>
      <c r="G99" s="95">
        <v>180</v>
      </c>
      <c r="H99" s="95">
        <v>90</v>
      </c>
      <c r="I99" s="95" t="s">
        <v>381</v>
      </c>
    </row>
    <row r="100" spans="1:9">
      <c r="A100" s="95" t="s">
        <v>424</v>
      </c>
      <c r="B100" s="95" t="s">
        <v>385</v>
      </c>
      <c r="C100" s="95">
        <v>0.3</v>
      </c>
      <c r="D100" s="95">
        <v>1.8620000000000001</v>
      </c>
      <c r="E100" s="95">
        <v>3.4</v>
      </c>
      <c r="F100" s="95">
        <v>477</v>
      </c>
      <c r="G100" s="95">
        <v>270</v>
      </c>
      <c r="H100" s="95">
        <v>180</v>
      </c>
      <c r="I100" s="95"/>
    </row>
    <row r="101" spans="1:9">
      <c r="A101" s="95" t="s">
        <v>425</v>
      </c>
      <c r="B101" s="95" t="s">
        <v>387</v>
      </c>
      <c r="C101" s="95">
        <v>0.3</v>
      </c>
      <c r="D101" s="95">
        <v>0.35699999999999998</v>
      </c>
      <c r="E101" s="95">
        <v>0.38</v>
      </c>
      <c r="F101" s="95">
        <v>477</v>
      </c>
      <c r="G101" s="95">
        <v>90</v>
      </c>
      <c r="H101" s="95">
        <v>0</v>
      </c>
      <c r="I101" s="95"/>
    </row>
    <row r="102" spans="1:9">
      <c r="A102" s="95" t="s">
        <v>426</v>
      </c>
      <c r="B102" s="95" t="s">
        <v>380</v>
      </c>
      <c r="C102" s="95">
        <v>0.3</v>
      </c>
      <c r="D102" s="95">
        <v>0.70399999999999996</v>
      </c>
      <c r="E102" s="95">
        <v>0.79</v>
      </c>
      <c r="F102" s="95">
        <v>12</v>
      </c>
      <c r="G102" s="95">
        <v>270</v>
      </c>
      <c r="H102" s="95">
        <v>90</v>
      </c>
      <c r="I102" s="95" t="s">
        <v>383</v>
      </c>
    </row>
    <row r="103" spans="1:9">
      <c r="A103" s="95" t="s">
        <v>427</v>
      </c>
      <c r="B103" s="95" t="s">
        <v>385</v>
      </c>
      <c r="C103" s="95">
        <v>0.3</v>
      </c>
      <c r="D103" s="95">
        <v>1.8620000000000001</v>
      </c>
      <c r="E103" s="95">
        <v>3.4</v>
      </c>
      <c r="F103" s="95">
        <v>192</v>
      </c>
      <c r="G103" s="95">
        <v>270</v>
      </c>
      <c r="H103" s="95">
        <v>180</v>
      </c>
      <c r="I103" s="95"/>
    </row>
    <row r="104" spans="1:9">
      <c r="A104" s="95" t="s">
        <v>428</v>
      </c>
      <c r="B104" s="95" t="s">
        <v>387</v>
      </c>
      <c r="C104" s="95">
        <v>0.3</v>
      </c>
      <c r="D104" s="95">
        <v>0.35699999999999998</v>
      </c>
      <c r="E104" s="95">
        <v>0.38</v>
      </c>
      <c r="F104" s="95">
        <v>192</v>
      </c>
      <c r="G104" s="95">
        <v>90</v>
      </c>
      <c r="H104" s="95">
        <v>0</v>
      </c>
      <c r="I104" s="95"/>
    </row>
    <row r="105" spans="1:9">
      <c r="A105" s="95" t="s">
        <v>429</v>
      </c>
      <c r="B105" s="95" t="s">
        <v>380</v>
      </c>
      <c r="C105" s="95">
        <v>0.3</v>
      </c>
      <c r="D105" s="95">
        <v>0.70399999999999996</v>
      </c>
      <c r="E105" s="95">
        <v>0.79</v>
      </c>
      <c r="F105" s="95">
        <v>44</v>
      </c>
      <c r="G105" s="95">
        <v>0</v>
      </c>
      <c r="H105" s="95">
        <v>90</v>
      </c>
      <c r="I105" s="95" t="s">
        <v>395</v>
      </c>
    </row>
    <row r="106" spans="1:9">
      <c r="A106" s="95" t="s">
        <v>430</v>
      </c>
      <c r="B106" s="95" t="s">
        <v>380</v>
      </c>
      <c r="C106" s="95">
        <v>0.3</v>
      </c>
      <c r="D106" s="95">
        <v>0.70399999999999996</v>
      </c>
      <c r="E106" s="95">
        <v>0.79</v>
      </c>
      <c r="F106" s="95">
        <v>36</v>
      </c>
      <c r="G106" s="95">
        <v>270</v>
      </c>
      <c r="H106" s="95">
        <v>90</v>
      </c>
      <c r="I106" s="95" t="s">
        <v>383</v>
      </c>
    </row>
    <row r="107" spans="1:9">
      <c r="A107" s="95" t="s">
        <v>431</v>
      </c>
      <c r="B107" s="95" t="s">
        <v>385</v>
      </c>
      <c r="C107" s="95">
        <v>0.3</v>
      </c>
      <c r="D107" s="95">
        <v>1.8620000000000001</v>
      </c>
      <c r="E107" s="95">
        <v>3.4</v>
      </c>
      <c r="F107" s="95">
        <v>99</v>
      </c>
      <c r="G107" s="95">
        <v>270</v>
      </c>
      <c r="H107" s="95">
        <v>180</v>
      </c>
      <c r="I107" s="95"/>
    </row>
    <row r="108" spans="1:9">
      <c r="A108" s="95" t="s">
        <v>432</v>
      </c>
      <c r="B108" s="95" t="s">
        <v>387</v>
      </c>
      <c r="C108" s="95">
        <v>0.3</v>
      </c>
      <c r="D108" s="95">
        <v>0.35699999999999998</v>
      </c>
      <c r="E108" s="95">
        <v>0.38</v>
      </c>
      <c r="F108" s="95">
        <v>99</v>
      </c>
      <c r="G108" s="95">
        <v>90</v>
      </c>
      <c r="H108" s="95">
        <v>0</v>
      </c>
      <c r="I108" s="95"/>
    </row>
    <row r="109" spans="1:9">
      <c r="A109" s="95" t="s">
        <v>433</v>
      </c>
      <c r="B109" s="95" t="s">
        <v>380</v>
      </c>
      <c r="C109" s="95">
        <v>0.3</v>
      </c>
      <c r="D109" s="95">
        <v>0.70399999999999996</v>
      </c>
      <c r="E109" s="95">
        <v>0.79</v>
      </c>
      <c r="F109" s="95">
        <v>140</v>
      </c>
      <c r="G109" s="95">
        <v>0</v>
      </c>
      <c r="H109" s="95">
        <v>90</v>
      </c>
      <c r="I109" s="95" t="s">
        <v>395</v>
      </c>
    </row>
    <row r="110" spans="1:9">
      <c r="A110" s="95" t="s">
        <v>434</v>
      </c>
      <c r="B110" s="95" t="s">
        <v>385</v>
      </c>
      <c r="C110" s="95">
        <v>0.3</v>
      </c>
      <c r="D110" s="95">
        <v>1.8620000000000001</v>
      </c>
      <c r="E110" s="95">
        <v>3.4</v>
      </c>
      <c r="F110" s="95">
        <v>315</v>
      </c>
      <c r="G110" s="95">
        <v>270</v>
      </c>
      <c r="H110" s="95">
        <v>180</v>
      </c>
      <c r="I110" s="95"/>
    </row>
    <row r="111" spans="1:9">
      <c r="A111" s="95" t="s">
        <v>435</v>
      </c>
      <c r="B111" s="95" t="s">
        <v>387</v>
      </c>
      <c r="C111" s="95">
        <v>0.3</v>
      </c>
      <c r="D111" s="95">
        <v>0.35699999999999998</v>
      </c>
      <c r="E111" s="95">
        <v>0.38</v>
      </c>
      <c r="F111" s="95">
        <v>315</v>
      </c>
      <c r="G111" s="95">
        <v>90</v>
      </c>
      <c r="H111" s="95">
        <v>0</v>
      </c>
      <c r="I111" s="95"/>
    </row>
    <row r="112" spans="1:9">
      <c r="A112" s="95" t="s">
        <v>436</v>
      </c>
      <c r="B112" s="95" t="s">
        <v>380</v>
      </c>
      <c r="C112" s="95">
        <v>0.3</v>
      </c>
      <c r="D112" s="95">
        <v>0.70399999999999996</v>
      </c>
      <c r="E112" s="95">
        <v>0.79</v>
      </c>
      <c r="F112" s="95">
        <v>72</v>
      </c>
      <c r="G112" s="95">
        <v>0</v>
      </c>
      <c r="H112" s="95">
        <v>90</v>
      </c>
      <c r="I112" s="95" t="s">
        <v>395</v>
      </c>
    </row>
    <row r="113" spans="1:9">
      <c r="A113" s="95" t="s">
        <v>437</v>
      </c>
      <c r="B113" s="95" t="s">
        <v>385</v>
      </c>
      <c r="C113" s="95">
        <v>0.3</v>
      </c>
      <c r="D113" s="95">
        <v>1.8620000000000001</v>
      </c>
      <c r="E113" s="95">
        <v>3.4</v>
      </c>
      <c r="F113" s="95">
        <v>162</v>
      </c>
      <c r="G113" s="95">
        <v>270</v>
      </c>
      <c r="H113" s="95">
        <v>180</v>
      </c>
      <c r="I113" s="95"/>
    </row>
    <row r="114" spans="1:9">
      <c r="A114" s="95" t="s">
        <v>438</v>
      </c>
      <c r="B114" s="95" t="s">
        <v>387</v>
      </c>
      <c r="C114" s="95">
        <v>0.3</v>
      </c>
      <c r="D114" s="95">
        <v>0.35699999999999998</v>
      </c>
      <c r="E114" s="95">
        <v>0.38</v>
      </c>
      <c r="F114" s="95">
        <v>162</v>
      </c>
      <c r="G114" s="95">
        <v>90</v>
      </c>
      <c r="H114" s="95">
        <v>0</v>
      </c>
      <c r="I114" s="95"/>
    </row>
    <row r="115" spans="1:9">
      <c r="A115" s="95" t="s">
        <v>439</v>
      </c>
      <c r="B115" s="95" t="s">
        <v>380</v>
      </c>
      <c r="C115" s="95">
        <v>0.3</v>
      </c>
      <c r="D115" s="95">
        <v>0.70399999999999996</v>
      </c>
      <c r="E115" s="95">
        <v>0.79</v>
      </c>
      <c r="F115" s="95">
        <v>36</v>
      </c>
      <c r="G115" s="95">
        <v>270</v>
      </c>
      <c r="H115" s="95">
        <v>90</v>
      </c>
      <c r="I115" s="95" t="s">
        <v>383</v>
      </c>
    </row>
    <row r="116" spans="1:9">
      <c r="A116" s="95" t="s">
        <v>440</v>
      </c>
      <c r="B116" s="95" t="s">
        <v>385</v>
      </c>
      <c r="C116" s="95">
        <v>0.3</v>
      </c>
      <c r="D116" s="95">
        <v>1.8620000000000001</v>
      </c>
      <c r="E116" s="95">
        <v>3.4</v>
      </c>
      <c r="F116" s="95">
        <v>546</v>
      </c>
      <c r="G116" s="95">
        <v>270</v>
      </c>
      <c r="H116" s="95">
        <v>180</v>
      </c>
      <c r="I116" s="95"/>
    </row>
    <row r="117" spans="1:9">
      <c r="A117" s="95" t="s">
        <v>441</v>
      </c>
      <c r="B117" s="95" t="s">
        <v>387</v>
      </c>
      <c r="C117" s="95">
        <v>0.3</v>
      </c>
      <c r="D117" s="95">
        <v>0.35699999999999998</v>
      </c>
      <c r="E117" s="95">
        <v>0.38</v>
      </c>
      <c r="F117" s="95">
        <v>546</v>
      </c>
      <c r="G117" s="95">
        <v>90</v>
      </c>
      <c r="H117" s="95">
        <v>0</v>
      </c>
      <c r="I117" s="95"/>
    </row>
    <row r="118" spans="1:9">
      <c r="A118" s="95" t="s">
        <v>442</v>
      </c>
      <c r="B118" s="95" t="s">
        <v>380</v>
      </c>
      <c r="C118" s="95">
        <v>0.3</v>
      </c>
      <c r="D118" s="95">
        <v>0.70399999999999996</v>
      </c>
      <c r="E118" s="95">
        <v>0.79</v>
      </c>
      <c r="F118" s="95">
        <v>76</v>
      </c>
      <c r="G118" s="95">
        <v>180</v>
      </c>
      <c r="H118" s="95">
        <v>90</v>
      </c>
      <c r="I118" s="95" t="s">
        <v>381</v>
      </c>
    </row>
    <row r="119" spans="1:9">
      <c r="A119" s="95" t="s">
        <v>443</v>
      </c>
      <c r="B119" s="95" t="s">
        <v>385</v>
      </c>
      <c r="C119" s="95">
        <v>0.3</v>
      </c>
      <c r="D119" s="95">
        <v>1.8620000000000001</v>
      </c>
      <c r="E119" s="95">
        <v>3.4</v>
      </c>
      <c r="F119" s="95">
        <v>171</v>
      </c>
      <c r="G119" s="95">
        <v>270</v>
      </c>
      <c r="H119" s="95">
        <v>180</v>
      </c>
      <c r="I119" s="95"/>
    </row>
    <row r="120" spans="1:9">
      <c r="A120" s="95" t="s">
        <v>444</v>
      </c>
      <c r="B120" s="95" t="s">
        <v>387</v>
      </c>
      <c r="C120" s="95">
        <v>0.3</v>
      </c>
      <c r="D120" s="95">
        <v>0.35699999999999998</v>
      </c>
      <c r="E120" s="95">
        <v>0.38</v>
      </c>
      <c r="F120" s="95">
        <v>171</v>
      </c>
      <c r="G120" s="95">
        <v>90</v>
      </c>
      <c r="H120" s="95">
        <v>0</v>
      </c>
      <c r="I120" s="95"/>
    </row>
    <row r="121" spans="1:9">
      <c r="A121" s="95" t="s">
        <v>445</v>
      </c>
      <c r="B121" s="95" t="s">
        <v>385</v>
      </c>
      <c r="C121" s="95">
        <v>0.3</v>
      </c>
      <c r="D121" s="95">
        <v>1.8620000000000001</v>
      </c>
      <c r="E121" s="95">
        <v>3.4</v>
      </c>
      <c r="F121" s="95">
        <v>252</v>
      </c>
      <c r="G121" s="95">
        <v>270</v>
      </c>
      <c r="H121" s="95">
        <v>180</v>
      </c>
      <c r="I121" s="95"/>
    </row>
    <row r="122" spans="1:9">
      <c r="A122" s="95" t="s">
        <v>446</v>
      </c>
      <c r="B122" s="95" t="s">
        <v>387</v>
      </c>
      <c r="C122" s="95">
        <v>0.3</v>
      </c>
      <c r="D122" s="95">
        <v>0.35699999999999998</v>
      </c>
      <c r="E122" s="95">
        <v>0.38</v>
      </c>
      <c r="F122" s="95">
        <v>252</v>
      </c>
      <c r="G122" s="95">
        <v>90</v>
      </c>
      <c r="H122" s="95">
        <v>0</v>
      </c>
      <c r="I122" s="95"/>
    </row>
    <row r="123" spans="1:9">
      <c r="A123" s="95" t="s">
        <v>447</v>
      </c>
      <c r="B123" s="95" t="s">
        <v>380</v>
      </c>
      <c r="C123" s="95">
        <v>0.3</v>
      </c>
      <c r="D123" s="95">
        <v>0.70399999999999996</v>
      </c>
      <c r="E123" s="95">
        <v>0.79</v>
      </c>
      <c r="F123" s="95">
        <v>40</v>
      </c>
      <c r="G123" s="95">
        <v>270</v>
      </c>
      <c r="H123" s="95">
        <v>90</v>
      </c>
      <c r="I123" s="95" t="s">
        <v>383</v>
      </c>
    </row>
    <row r="124" spans="1:9">
      <c r="A124" s="95" t="s">
        <v>448</v>
      </c>
      <c r="B124" s="95" t="s">
        <v>385</v>
      </c>
      <c r="C124" s="95">
        <v>0.3</v>
      </c>
      <c r="D124" s="95">
        <v>1.8620000000000001</v>
      </c>
      <c r="E124" s="95">
        <v>3.4</v>
      </c>
      <c r="F124" s="95">
        <v>190</v>
      </c>
      <c r="G124" s="95">
        <v>270</v>
      </c>
      <c r="H124" s="95">
        <v>180</v>
      </c>
      <c r="I124" s="95"/>
    </row>
    <row r="125" spans="1:9">
      <c r="A125" s="95" t="s">
        <v>449</v>
      </c>
      <c r="B125" s="95" t="s">
        <v>387</v>
      </c>
      <c r="C125" s="95">
        <v>0.3</v>
      </c>
      <c r="D125" s="95">
        <v>0.35699999999999998</v>
      </c>
      <c r="E125" s="95">
        <v>0.38</v>
      </c>
      <c r="F125" s="95">
        <v>190</v>
      </c>
      <c r="G125" s="95">
        <v>90</v>
      </c>
      <c r="H125" s="95">
        <v>0</v>
      </c>
      <c r="I125" s="95"/>
    </row>
    <row r="126" spans="1:9">
      <c r="A126" s="95" t="s">
        <v>450</v>
      </c>
      <c r="B126" s="95" t="s">
        <v>380</v>
      </c>
      <c r="C126" s="95">
        <v>0.3</v>
      </c>
      <c r="D126" s="95">
        <v>0.70399999999999996</v>
      </c>
      <c r="E126" s="95">
        <v>0.79</v>
      </c>
      <c r="F126" s="95">
        <v>84</v>
      </c>
      <c r="G126" s="95">
        <v>180</v>
      </c>
      <c r="H126" s="95">
        <v>90</v>
      </c>
      <c r="I126" s="95" t="s">
        <v>381</v>
      </c>
    </row>
    <row r="127" spans="1:9">
      <c r="A127" s="95" t="s">
        <v>451</v>
      </c>
      <c r="B127" s="95" t="s">
        <v>380</v>
      </c>
      <c r="C127" s="95">
        <v>0.3</v>
      </c>
      <c r="D127" s="95">
        <v>0.70399999999999996</v>
      </c>
      <c r="E127" s="95">
        <v>0.79</v>
      </c>
      <c r="F127" s="95">
        <v>84</v>
      </c>
      <c r="G127" s="95">
        <v>90</v>
      </c>
      <c r="H127" s="95">
        <v>90</v>
      </c>
      <c r="I127" s="95" t="s">
        <v>452</v>
      </c>
    </row>
    <row r="128" spans="1:9">
      <c r="A128" s="95" t="s">
        <v>453</v>
      </c>
      <c r="B128" s="95" t="s">
        <v>385</v>
      </c>
      <c r="C128" s="95">
        <v>0.3</v>
      </c>
      <c r="D128" s="95">
        <v>1.8620000000000001</v>
      </c>
      <c r="E128" s="95">
        <v>3.4</v>
      </c>
      <c r="F128" s="95">
        <v>441</v>
      </c>
      <c r="G128" s="95">
        <v>270</v>
      </c>
      <c r="H128" s="95">
        <v>180</v>
      </c>
      <c r="I128" s="95"/>
    </row>
    <row r="129" spans="1:9">
      <c r="A129" s="95" t="s">
        <v>454</v>
      </c>
      <c r="B129" s="95" t="s">
        <v>387</v>
      </c>
      <c r="C129" s="95">
        <v>0.3</v>
      </c>
      <c r="D129" s="95">
        <v>0.35699999999999998</v>
      </c>
      <c r="E129" s="95">
        <v>0.38</v>
      </c>
      <c r="F129" s="95">
        <v>441</v>
      </c>
      <c r="G129" s="95">
        <v>90</v>
      </c>
      <c r="H129" s="95">
        <v>0</v>
      </c>
      <c r="I129" s="95"/>
    </row>
    <row r="130" spans="1:9">
      <c r="A130" s="95" t="s">
        <v>455</v>
      </c>
      <c r="B130" s="95" t="s">
        <v>380</v>
      </c>
      <c r="C130" s="95">
        <v>0.3</v>
      </c>
      <c r="D130" s="95">
        <v>0.70399999999999996</v>
      </c>
      <c r="E130" s="95">
        <v>0.79</v>
      </c>
      <c r="F130" s="95">
        <v>68</v>
      </c>
      <c r="G130" s="95">
        <v>90</v>
      </c>
      <c r="H130" s="95">
        <v>90</v>
      </c>
      <c r="I130" s="95" t="s">
        <v>452</v>
      </c>
    </row>
    <row r="131" spans="1:9">
      <c r="A131" s="95" t="s">
        <v>456</v>
      </c>
      <c r="B131" s="95" t="s">
        <v>385</v>
      </c>
      <c r="C131" s="95">
        <v>0.3</v>
      </c>
      <c r="D131" s="95">
        <v>1.8620000000000001</v>
      </c>
      <c r="E131" s="95">
        <v>3.4</v>
      </c>
      <c r="F131" s="95">
        <v>357</v>
      </c>
      <c r="G131" s="95">
        <v>270</v>
      </c>
      <c r="H131" s="95">
        <v>180</v>
      </c>
      <c r="I131" s="95"/>
    </row>
    <row r="132" spans="1:9">
      <c r="A132" s="95" t="s">
        <v>457</v>
      </c>
      <c r="B132" s="95" t="s">
        <v>387</v>
      </c>
      <c r="C132" s="95">
        <v>0.3</v>
      </c>
      <c r="D132" s="95">
        <v>0.35699999999999998</v>
      </c>
      <c r="E132" s="95">
        <v>0.38</v>
      </c>
      <c r="F132" s="95">
        <v>357</v>
      </c>
      <c r="G132" s="95">
        <v>90</v>
      </c>
      <c r="H132" s="95">
        <v>0</v>
      </c>
      <c r="I132" s="95"/>
    </row>
    <row r="133" spans="1:9">
      <c r="A133" s="95" t="s">
        <v>458</v>
      </c>
      <c r="B133" s="95" t="s">
        <v>380</v>
      </c>
      <c r="C133" s="95">
        <v>0.3</v>
      </c>
      <c r="D133" s="95">
        <v>0.70399999999999996</v>
      </c>
      <c r="E133" s="95">
        <v>0.79</v>
      </c>
      <c r="F133" s="95">
        <v>32</v>
      </c>
      <c r="G133" s="95">
        <v>90</v>
      </c>
      <c r="H133" s="95">
        <v>90</v>
      </c>
      <c r="I133" s="95" t="s">
        <v>452</v>
      </c>
    </row>
    <row r="134" spans="1:9">
      <c r="A134" s="95" t="s">
        <v>459</v>
      </c>
      <c r="B134" s="95" t="s">
        <v>385</v>
      </c>
      <c r="C134" s="95">
        <v>0.3</v>
      </c>
      <c r="D134" s="95">
        <v>1.8620000000000001</v>
      </c>
      <c r="E134" s="95">
        <v>3.4</v>
      </c>
      <c r="F134" s="95">
        <v>168</v>
      </c>
      <c r="G134" s="95">
        <v>270</v>
      </c>
      <c r="H134" s="95">
        <v>180</v>
      </c>
      <c r="I134" s="95"/>
    </row>
    <row r="135" spans="1:9">
      <c r="A135" s="95" t="s">
        <v>460</v>
      </c>
      <c r="B135" s="95" t="s">
        <v>387</v>
      </c>
      <c r="C135" s="95">
        <v>0.3</v>
      </c>
      <c r="D135" s="95">
        <v>0.35699999999999998</v>
      </c>
      <c r="E135" s="95">
        <v>0.38</v>
      </c>
      <c r="F135" s="95">
        <v>168</v>
      </c>
      <c r="G135" s="95">
        <v>90</v>
      </c>
      <c r="H135" s="95">
        <v>0</v>
      </c>
      <c r="I135" s="95"/>
    </row>
    <row r="136" spans="1:9">
      <c r="A136" s="95" t="s">
        <v>461</v>
      </c>
      <c r="B136" s="95" t="s">
        <v>380</v>
      </c>
      <c r="C136" s="95">
        <v>0.3</v>
      </c>
      <c r="D136" s="95">
        <v>0.70399999999999996</v>
      </c>
      <c r="E136" s="95">
        <v>0.79</v>
      </c>
      <c r="F136" s="95">
        <v>60</v>
      </c>
      <c r="G136" s="95">
        <v>90</v>
      </c>
      <c r="H136" s="95">
        <v>90</v>
      </c>
      <c r="I136" s="95" t="s">
        <v>452</v>
      </c>
    </row>
    <row r="137" spans="1:9">
      <c r="A137" s="95" t="s">
        <v>462</v>
      </c>
      <c r="B137" s="95" t="s">
        <v>380</v>
      </c>
      <c r="C137" s="95">
        <v>0.3</v>
      </c>
      <c r="D137" s="95">
        <v>0.70399999999999996</v>
      </c>
      <c r="E137" s="95">
        <v>0.79</v>
      </c>
      <c r="F137" s="95">
        <v>84</v>
      </c>
      <c r="G137" s="95">
        <v>0</v>
      </c>
      <c r="H137" s="95">
        <v>90</v>
      </c>
      <c r="I137" s="95" t="s">
        <v>395</v>
      </c>
    </row>
    <row r="138" spans="1:9">
      <c r="A138" s="95" t="s">
        <v>463</v>
      </c>
      <c r="B138" s="95" t="s">
        <v>385</v>
      </c>
      <c r="C138" s="95">
        <v>0.3</v>
      </c>
      <c r="D138" s="95">
        <v>1.8620000000000001</v>
      </c>
      <c r="E138" s="95">
        <v>3.4</v>
      </c>
      <c r="F138" s="95">
        <v>315</v>
      </c>
      <c r="G138" s="95">
        <v>270</v>
      </c>
      <c r="H138" s="95">
        <v>180</v>
      </c>
      <c r="I138" s="95"/>
    </row>
    <row r="139" spans="1:9">
      <c r="A139" s="95" t="s">
        <v>464</v>
      </c>
      <c r="B139" s="95" t="s">
        <v>387</v>
      </c>
      <c r="C139" s="95">
        <v>0.3</v>
      </c>
      <c r="D139" s="95">
        <v>0.35699999999999998</v>
      </c>
      <c r="E139" s="95">
        <v>0.38</v>
      </c>
      <c r="F139" s="95">
        <v>315</v>
      </c>
      <c r="G139" s="95">
        <v>90</v>
      </c>
      <c r="H139" s="95">
        <v>0</v>
      </c>
      <c r="I139" s="95"/>
    </row>
    <row r="140" spans="1:9">
      <c r="A140" s="95" t="s">
        <v>465</v>
      </c>
      <c r="B140" s="95" t="s">
        <v>380</v>
      </c>
      <c r="C140" s="95">
        <v>0.3</v>
      </c>
      <c r="D140" s="95">
        <v>0.70399999999999996</v>
      </c>
      <c r="E140" s="95">
        <v>0.79</v>
      </c>
      <c r="F140" s="95">
        <v>84</v>
      </c>
      <c r="G140" s="95">
        <v>90</v>
      </c>
      <c r="H140" s="95">
        <v>90</v>
      </c>
      <c r="I140" s="95" t="s">
        <v>452</v>
      </c>
    </row>
    <row r="141" spans="1:9">
      <c r="A141" s="95" t="s">
        <v>466</v>
      </c>
      <c r="B141" s="95" t="s">
        <v>380</v>
      </c>
      <c r="C141" s="95">
        <v>0.3</v>
      </c>
      <c r="D141" s="95">
        <v>0.70399999999999996</v>
      </c>
      <c r="E141" s="95">
        <v>0.79</v>
      </c>
      <c r="F141" s="95">
        <v>76</v>
      </c>
      <c r="G141" s="95">
        <v>0</v>
      </c>
      <c r="H141" s="95">
        <v>90</v>
      </c>
      <c r="I141" s="95" t="s">
        <v>395</v>
      </c>
    </row>
    <row r="142" spans="1:9">
      <c r="A142" s="95" t="s">
        <v>467</v>
      </c>
      <c r="B142" s="95" t="s">
        <v>385</v>
      </c>
      <c r="C142" s="95">
        <v>0.3</v>
      </c>
      <c r="D142" s="95">
        <v>1.8620000000000001</v>
      </c>
      <c r="E142" s="95">
        <v>3.4</v>
      </c>
      <c r="F142" s="95">
        <v>399</v>
      </c>
      <c r="G142" s="95">
        <v>270</v>
      </c>
      <c r="H142" s="95">
        <v>180</v>
      </c>
      <c r="I142" s="95"/>
    </row>
    <row r="143" spans="1:9">
      <c r="A143" s="95" t="s">
        <v>468</v>
      </c>
      <c r="B143" s="95" t="s">
        <v>387</v>
      </c>
      <c r="C143" s="95">
        <v>0.3</v>
      </c>
      <c r="D143" s="95">
        <v>0.35699999999999998</v>
      </c>
      <c r="E143" s="95">
        <v>0.38</v>
      </c>
      <c r="F143" s="95">
        <v>399</v>
      </c>
      <c r="G143" s="95">
        <v>90</v>
      </c>
      <c r="H143" s="95">
        <v>0</v>
      </c>
      <c r="I143" s="95"/>
    </row>
    <row r="145" spans="1:11">
      <c r="A145" s="58"/>
      <c r="B145" s="95" t="s">
        <v>53</v>
      </c>
      <c r="C145" s="95" t="s">
        <v>560</v>
      </c>
      <c r="D145" s="95" t="s">
        <v>561</v>
      </c>
      <c r="E145" s="95" t="s">
        <v>562</v>
      </c>
      <c r="F145" s="95" t="s">
        <v>47</v>
      </c>
      <c r="G145" s="95" t="s">
        <v>469</v>
      </c>
      <c r="H145" s="95" t="s">
        <v>470</v>
      </c>
      <c r="I145" s="95" t="s">
        <v>471</v>
      </c>
      <c r="J145" s="95" t="s">
        <v>558</v>
      </c>
      <c r="K145" s="95" t="s">
        <v>378</v>
      </c>
    </row>
    <row r="146" spans="1:11">
      <c r="A146" s="95" t="s">
        <v>472</v>
      </c>
      <c r="B146" s="95" t="s">
        <v>524</v>
      </c>
      <c r="C146" s="95">
        <v>15.4</v>
      </c>
      <c r="D146" s="95">
        <v>15.4</v>
      </c>
      <c r="E146" s="95">
        <v>3.18</v>
      </c>
      <c r="F146" s="95">
        <v>0.26200000000000001</v>
      </c>
      <c r="G146" s="95">
        <v>0.318</v>
      </c>
      <c r="H146" s="95" t="s">
        <v>474</v>
      </c>
      <c r="I146" s="95" t="s">
        <v>379</v>
      </c>
      <c r="J146" s="95">
        <v>180</v>
      </c>
      <c r="K146" s="95" t="s">
        <v>381</v>
      </c>
    </row>
    <row r="147" spans="1:11">
      <c r="A147" s="95" t="s">
        <v>475</v>
      </c>
      <c r="B147" s="95" t="s">
        <v>525</v>
      </c>
      <c r="C147" s="95">
        <v>12.6</v>
      </c>
      <c r="D147" s="95">
        <v>12.6</v>
      </c>
      <c r="E147" s="95">
        <v>3.18</v>
      </c>
      <c r="F147" s="95">
        <v>0.26200000000000001</v>
      </c>
      <c r="G147" s="95">
        <v>0.318</v>
      </c>
      <c r="H147" s="95" t="s">
        <v>474</v>
      </c>
      <c r="I147" s="95" t="s">
        <v>382</v>
      </c>
      <c r="J147" s="95">
        <v>270</v>
      </c>
      <c r="K147" s="95" t="s">
        <v>383</v>
      </c>
    </row>
    <row r="148" spans="1:11">
      <c r="A148" s="95" t="s">
        <v>477</v>
      </c>
      <c r="B148" s="95" t="s">
        <v>524</v>
      </c>
      <c r="C148" s="95">
        <v>74.2</v>
      </c>
      <c r="D148" s="95">
        <v>74.2</v>
      </c>
      <c r="E148" s="95">
        <v>3.18</v>
      </c>
      <c r="F148" s="95">
        <v>0.26200000000000001</v>
      </c>
      <c r="G148" s="95">
        <v>0.318</v>
      </c>
      <c r="H148" s="95" t="s">
        <v>474</v>
      </c>
      <c r="I148" s="95" t="s">
        <v>388</v>
      </c>
      <c r="J148" s="95">
        <v>180</v>
      </c>
      <c r="K148" s="95" t="s">
        <v>381</v>
      </c>
    </row>
    <row r="149" spans="1:11">
      <c r="A149" s="95" t="s">
        <v>478</v>
      </c>
      <c r="B149" s="95" t="s">
        <v>525</v>
      </c>
      <c r="C149" s="95">
        <v>4.2</v>
      </c>
      <c r="D149" s="95">
        <v>4.2</v>
      </c>
      <c r="E149" s="95">
        <v>3.18</v>
      </c>
      <c r="F149" s="95">
        <v>0.26200000000000001</v>
      </c>
      <c r="G149" s="95">
        <v>0.318</v>
      </c>
      <c r="H149" s="95" t="s">
        <v>474</v>
      </c>
      <c r="I149" s="95" t="s">
        <v>391</v>
      </c>
      <c r="J149" s="95">
        <v>270</v>
      </c>
      <c r="K149" s="95" t="s">
        <v>383</v>
      </c>
    </row>
    <row r="150" spans="1:11">
      <c r="A150" s="95" t="s">
        <v>479</v>
      </c>
      <c r="B150" s="95" t="s">
        <v>526</v>
      </c>
      <c r="C150" s="95">
        <v>15.4</v>
      </c>
      <c r="D150" s="95">
        <v>15.4</v>
      </c>
      <c r="E150" s="95">
        <v>3.18</v>
      </c>
      <c r="F150" s="95">
        <v>0.40200000000000002</v>
      </c>
      <c r="G150" s="95">
        <v>0.622</v>
      </c>
      <c r="H150" s="95" t="s">
        <v>474</v>
      </c>
      <c r="I150" s="95" t="s">
        <v>394</v>
      </c>
      <c r="J150" s="95">
        <v>0</v>
      </c>
      <c r="K150" s="95" t="s">
        <v>395</v>
      </c>
    </row>
    <row r="151" spans="1:11">
      <c r="A151" s="95" t="s">
        <v>481</v>
      </c>
      <c r="B151" s="95" t="s">
        <v>525</v>
      </c>
      <c r="C151" s="95">
        <v>12.6</v>
      </c>
      <c r="D151" s="95">
        <v>12.6</v>
      </c>
      <c r="E151" s="95">
        <v>3.18</v>
      </c>
      <c r="F151" s="95">
        <v>0.26200000000000001</v>
      </c>
      <c r="G151" s="95">
        <v>0.318</v>
      </c>
      <c r="H151" s="95" t="s">
        <v>474</v>
      </c>
      <c r="I151" s="95" t="s">
        <v>396</v>
      </c>
      <c r="J151" s="95">
        <v>270</v>
      </c>
      <c r="K151" s="95" t="s">
        <v>383</v>
      </c>
    </row>
    <row r="152" spans="1:11">
      <c r="A152" s="95" t="s">
        <v>482</v>
      </c>
      <c r="B152" s="95" t="s">
        <v>526</v>
      </c>
      <c r="C152" s="95">
        <v>74.2</v>
      </c>
      <c r="D152" s="95">
        <v>74.2</v>
      </c>
      <c r="E152" s="95">
        <v>3.18</v>
      </c>
      <c r="F152" s="95">
        <v>0.40200000000000002</v>
      </c>
      <c r="G152" s="95">
        <v>0.622</v>
      </c>
      <c r="H152" s="95" t="s">
        <v>474</v>
      </c>
      <c r="I152" s="95" t="s">
        <v>399</v>
      </c>
      <c r="J152" s="95">
        <v>0</v>
      </c>
      <c r="K152" s="95" t="s">
        <v>395</v>
      </c>
    </row>
    <row r="153" spans="1:11">
      <c r="A153" s="95" t="s">
        <v>483</v>
      </c>
      <c r="B153" s="95" t="s">
        <v>524</v>
      </c>
      <c r="C153" s="95">
        <v>15.4</v>
      </c>
      <c r="D153" s="95">
        <v>15.4</v>
      </c>
      <c r="E153" s="95">
        <v>3.18</v>
      </c>
      <c r="F153" s="95">
        <v>0.26200000000000001</v>
      </c>
      <c r="G153" s="95">
        <v>0.318</v>
      </c>
      <c r="H153" s="95" t="s">
        <v>474</v>
      </c>
      <c r="I153" s="95" t="s">
        <v>402</v>
      </c>
      <c r="J153" s="95">
        <v>180</v>
      </c>
      <c r="K153" s="95" t="s">
        <v>381</v>
      </c>
    </row>
    <row r="154" spans="1:11">
      <c r="A154" s="95" t="s">
        <v>484</v>
      </c>
      <c r="B154" s="95" t="s">
        <v>525</v>
      </c>
      <c r="C154" s="95">
        <v>12.6</v>
      </c>
      <c r="D154" s="95">
        <v>12.6</v>
      </c>
      <c r="E154" s="95">
        <v>3.18</v>
      </c>
      <c r="F154" s="95">
        <v>0.26200000000000001</v>
      </c>
      <c r="G154" s="95">
        <v>0.318</v>
      </c>
      <c r="H154" s="95" t="s">
        <v>474</v>
      </c>
      <c r="I154" s="95" t="s">
        <v>403</v>
      </c>
      <c r="J154" s="95">
        <v>270</v>
      </c>
      <c r="K154" s="95" t="s">
        <v>383</v>
      </c>
    </row>
    <row r="155" spans="1:11">
      <c r="A155" s="95" t="s">
        <v>485</v>
      </c>
      <c r="B155" s="95" t="s">
        <v>524</v>
      </c>
      <c r="C155" s="95">
        <v>74.2</v>
      </c>
      <c r="D155" s="95">
        <v>74.2</v>
      </c>
      <c r="E155" s="95">
        <v>3.18</v>
      </c>
      <c r="F155" s="95">
        <v>0.26200000000000001</v>
      </c>
      <c r="G155" s="95">
        <v>0.318</v>
      </c>
      <c r="H155" s="95" t="s">
        <v>474</v>
      </c>
      <c r="I155" s="95" t="s">
        <v>406</v>
      </c>
      <c r="J155" s="95">
        <v>180</v>
      </c>
      <c r="K155" s="95" t="s">
        <v>381</v>
      </c>
    </row>
    <row r="156" spans="1:11">
      <c r="A156" s="95" t="s">
        <v>486</v>
      </c>
      <c r="B156" s="95" t="s">
        <v>525</v>
      </c>
      <c r="C156" s="95">
        <v>4.2</v>
      </c>
      <c r="D156" s="95">
        <v>4.2</v>
      </c>
      <c r="E156" s="95">
        <v>3.18</v>
      </c>
      <c r="F156" s="95">
        <v>0.26200000000000001</v>
      </c>
      <c r="G156" s="95">
        <v>0.318</v>
      </c>
      <c r="H156" s="95" t="s">
        <v>474</v>
      </c>
      <c r="I156" s="95" t="s">
        <v>409</v>
      </c>
      <c r="J156" s="95">
        <v>270</v>
      </c>
      <c r="K156" s="95" t="s">
        <v>383</v>
      </c>
    </row>
    <row r="157" spans="1:11">
      <c r="A157" s="95" t="s">
        <v>487</v>
      </c>
      <c r="B157" s="95" t="s">
        <v>526</v>
      </c>
      <c r="C157" s="95">
        <v>15.4</v>
      </c>
      <c r="D157" s="95">
        <v>15.4</v>
      </c>
      <c r="E157" s="95">
        <v>3.18</v>
      </c>
      <c r="F157" s="95">
        <v>0.40200000000000002</v>
      </c>
      <c r="G157" s="95">
        <v>0.622</v>
      </c>
      <c r="H157" s="95" t="s">
        <v>474</v>
      </c>
      <c r="I157" s="95" t="s">
        <v>412</v>
      </c>
      <c r="J157" s="95">
        <v>0</v>
      </c>
      <c r="K157" s="95" t="s">
        <v>395</v>
      </c>
    </row>
    <row r="158" spans="1:11">
      <c r="A158" s="95" t="s">
        <v>488</v>
      </c>
      <c r="B158" s="95" t="s">
        <v>525</v>
      </c>
      <c r="C158" s="95">
        <v>12.6</v>
      </c>
      <c r="D158" s="95">
        <v>12.6</v>
      </c>
      <c r="E158" s="95">
        <v>3.18</v>
      </c>
      <c r="F158" s="95">
        <v>0.26200000000000001</v>
      </c>
      <c r="G158" s="95">
        <v>0.318</v>
      </c>
      <c r="H158" s="95" t="s">
        <v>474</v>
      </c>
      <c r="I158" s="95" t="s">
        <v>413</v>
      </c>
      <c r="J158" s="95">
        <v>270</v>
      </c>
      <c r="K158" s="95" t="s">
        <v>383</v>
      </c>
    </row>
    <row r="159" spans="1:11">
      <c r="A159" s="95" t="s">
        <v>489</v>
      </c>
      <c r="B159" s="95" t="s">
        <v>526</v>
      </c>
      <c r="C159" s="95">
        <v>74.2</v>
      </c>
      <c r="D159" s="95">
        <v>74.2</v>
      </c>
      <c r="E159" s="95">
        <v>3.18</v>
      </c>
      <c r="F159" s="95">
        <v>0.40200000000000002</v>
      </c>
      <c r="G159" s="95">
        <v>0.622</v>
      </c>
      <c r="H159" s="95" t="s">
        <v>474</v>
      </c>
      <c r="I159" s="95" t="s">
        <v>416</v>
      </c>
      <c r="J159" s="95">
        <v>0</v>
      </c>
      <c r="K159" s="95" t="s">
        <v>395</v>
      </c>
    </row>
    <row r="160" spans="1:11">
      <c r="A160" s="95" t="s">
        <v>490</v>
      </c>
      <c r="B160" s="95" t="s">
        <v>524</v>
      </c>
      <c r="C160" s="95">
        <v>15.4</v>
      </c>
      <c r="D160" s="95">
        <v>15.4</v>
      </c>
      <c r="E160" s="95">
        <v>3.18</v>
      </c>
      <c r="F160" s="95">
        <v>0.26200000000000001</v>
      </c>
      <c r="G160" s="95">
        <v>0.318</v>
      </c>
      <c r="H160" s="95" t="s">
        <v>474</v>
      </c>
      <c r="I160" s="95" t="s">
        <v>419</v>
      </c>
      <c r="J160" s="95">
        <v>180</v>
      </c>
      <c r="K160" s="95" t="s">
        <v>381</v>
      </c>
    </row>
    <row r="161" spans="1:11">
      <c r="A161" s="95" t="s">
        <v>491</v>
      </c>
      <c r="B161" s="95" t="s">
        <v>525</v>
      </c>
      <c r="C161" s="95">
        <v>12.6</v>
      </c>
      <c r="D161" s="95">
        <v>12.6</v>
      </c>
      <c r="E161" s="95">
        <v>3.18</v>
      </c>
      <c r="F161" s="95">
        <v>0.26200000000000001</v>
      </c>
      <c r="G161" s="95">
        <v>0.318</v>
      </c>
      <c r="H161" s="95" t="s">
        <v>474</v>
      </c>
      <c r="I161" s="95" t="s">
        <v>420</v>
      </c>
      <c r="J161" s="95">
        <v>270</v>
      </c>
      <c r="K161" s="95" t="s">
        <v>383</v>
      </c>
    </row>
    <row r="162" spans="1:11">
      <c r="A162" s="95" t="s">
        <v>492</v>
      </c>
      <c r="B162" s="95" t="s">
        <v>524</v>
      </c>
      <c r="C162" s="95">
        <v>74.2</v>
      </c>
      <c r="D162" s="95">
        <v>74.2</v>
      </c>
      <c r="E162" s="95">
        <v>3.18</v>
      </c>
      <c r="F162" s="95">
        <v>0.26200000000000001</v>
      </c>
      <c r="G162" s="95">
        <v>0.318</v>
      </c>
      <c r="H162" s="95" t="s">
        <v>474</v>
      </c>
      <c r="I162" s="95" t="s">
        <v>423</v>
      </c>
      <c r="J162" s="95">
        <v>180</v>
      </c>
      <c r="K162" s="95" t="s">
        <v>381</v>
      </c>
    </row>
    <row r="163" spans="1:11">
      <c r="A163" s="95" t="s">
        <v>493</v>
      </c>
      <c r="B163" s="95" t="s">
        <v>525</v>
      </c>
      <c r="C163" s="95">
        <v>4.2</v>
      </c>
      <c r="D163" s="95">
        <v>4.2</v>
      </c>
      <c r="E163" s="95">
        <v>3.18</v>
      </c>
      <c r="F163" s="95">
        <v>0.26200000000000001</v>
      </c>
      <c r="G163" s="95">
        <v>0.318</v>
      </c>
      <c r="H163" s="95" t="s">
        <v>474</v>
      </c>
      <c r="I163" s="95" t="s">
        <v>426</v>
      </c>
      <c r="J163" s="95">
        <v>270</v>
      </c>
      <c r="K163" s="95" t="s">
        <v>383</v>
      </c>
    </row>
    <row r="164" spans="1:11">
      <c r="A164" s="95" t="s">
        <v>494</v>
      </c>
      <c r="B164" s="95" t="s">
        <v>526</v>
      </c>
      <c r="C164" s="95">
        <v>15.4</v>
      </c>
      <c r="D164" s="95">
        <v>15.4</v>
      </c>
      <c r="E164" s="95">
        <v>3.18</v>
      </c>
      <c r="F164" s="95">
        <v>0.40200000000000002</v>
      </c>
      <c r="G164" s="95">
        <v>0.622</v>
      </c>
      <c r="H164" s="95" t="s">
        <v>474</v>
      </c>
      <c r="I164" s="95" t="s">
        <v>429</v>
      </c>
      <c r="J164" s="95">
        <v>0</v>
      </c>
      <c r="K164" s="95" t="s">
        <v>395</v>
      </c>
    </row>
    <row r="165" spans="1:11">
      <c r="A165" s="95" t="s">
        <v>495</v>
      </c>
      <c r="B165" s="95" t="s">
        <v>525</v>
      </c>
      <c r="C165" s="95">
        <v>12.6</v>
      </c>
      <c r="D165" s="95">
        <v>12.6</v>
      </c>
      <c r="E165" s="95">
        <v>3.18</v>
      </c>
      <c r="F165" s="95">
        <v>0.26200000000000001</v>
      </c>
      <c r="G165" s="95">
        <v>0.318</v>
      </c>
      <c r="H165" s="95" t="s">
        <v>474</v>
      </c>
      <c r="I165" s="95" t="s">
        <v>430</v>
      </c>
      <c r="J165" s="95">
        <v>270</v>
      </c>
      <c r="K165" s="95" t="s">
        <v>383</v>
      </c>
    </row>
    <row r="166" spans="1:11">
      <c r="A166" s="95" t="s">
        <v>496</v>
      </c>
      <c r="B166" s="95" t="s">
        <v>526</v>
      </c>
      <c r="C166" s="95">
        <v>49</v>
      </c>
      <c r="D166" s="95">
        <v>49</v>
      </c>
      <c r="E166" s="95">
        <v>3.18</v>
      </c>
      <c r="F166" s="95">
        <v>0.40200000000000002</v>
      </c>
      <c r="G166" s="95">
        <v>0.622</v>
      </c>
      <c r="H166" s="95" t="s">
        <v>474</v>
      </c>
      <c r="I166" s="95" t="s">
        <v>433</v>
      </c>
      <c r="J166" s="95">
        <v>0</v>
      </c>
      <c r="K166" s="95" t="s">
        <v>395</v>
      </c>
    </row>
    <row r="167" spans="1:11">
      <c r="A167" s="95" t="s">
        <v>497</v>
      </c>
      <c r="B167" s="95" t="s">
        <v>526</v>
      </c>
      <c r="C167" s="95">
        <v>25.2</v>
      </c>
      <c r="D167" s="95">
        <v>25.2</v>
      </c>
      <c r="E167" s="95">
        <v>3.18</v>
      </c>
      <c r="F167" s="95">
        <v>0.40200000000000002</v>
      </c>
      <c r="G167" s="95">
        <v>0.622</v>
      </c>
      <c r="H167" s="95" t="s">
        <v>474</v>
      </c>
      <c r="I167" s="95" t="s">
        <v>436</v>
      </c>
      <c r="J167" s="95">
        <v>0</v>
      </c>
      <c r="K167" s="95" t="s">
        <v>395</v>
      </c>
    </row>
    <row r="168" spans="1:11">
      <c r="A168" s="95" t="s">
        <v>498</v>
      </c>
      <c r="B168" s="95" t="s">
        <v>525</v>
      </c>
      <c r="C168" s="95">
        <v>12.6</v>
      </c>
      <c r="D168" s="95">
        <v>12.6</v>
      </c>
      <c r="E168" s="95">
        <v>3.18</v>
      </c>
      <c r="F168" s="95">
        <v>0.26200000000000001</v>
      </c>
      <c r="G168" s="95">
        <v>0.318</v>
      </c>
      <c r="H168" s="95" t="s">
        <v>474</v>
      </c>
      <c r="I168" s="95" t="s">
        <v>439</v>
      </c>
      <c r="J168" s="95">
        <v>270</v>
      </c>
      <c r="K168" s="95" t="s">
        <v>383</v>
      </c>
    </row>
    <row r="169" spans="1:11">
      <c r="A169" s="95" t="s">
        <v>499</v>
      </c>
      <c r="B169" s="95" t="s">
        <v>524</v>
      </c>
      <c r="C169" s="95">
        <v>26.6</v>
      </c>
      <c r="D169" s="95">
        <v>26.6</v>
      </c>
      <c r="E169" s="95">
        <v>3.18</v>
      </c>
      <c r="F169" s="95">
        <v>0.26200000000000001</v>
      </c>
      <c r="G169" s="95">
        <v>0.318</v>
      </c>
      <c r="H169" s="95" t="s">
        <v>474</v>
      </c>
      <c r="I169" s="95" t="s">
        <v>442</v>
      </c>
      <c r="J169" s="95">
        <v>180</v>
      </c>
      <c r="K169" s="95" t="s">
        <v>381</v>
      </c>
    </row>
    <row r="170" spans="1:11">
      <c r="A170" s="95" t="s">
        <v>500</v>
      </c>
      <c r="B170" s="95" t="s">
        <v>525</v>
      </c>
      <c r="C170" s="95">
        <v>14</v>
      </c>
      <c r="D170" s="95">
        <v>14</v>
      </c>
      <c r="E170" s="95">
        <v>3.18</v>
      </c>
      <c r="F170" s="95">
        <v>0.26200000000000001</v>
      </c>
      <c r="G170" s="95">
        <v>0.318</v>
      </c>
      <c r="H170" s="95" t="s">
        <v>474</v>
      </c>
      <c r="I170" s="95" t="s">
        <v>447</v>
      </c>
      <c r="J170" s="95">
        <v>270</v>
      </c>
      <c r="K170" s="95" t="s">
        <v>383</v>
      </c>
    </row>
    <row r="171" spans="1:11">
      <c r="A171" s="95" t="s">
        <v>501</v>
      </c>
      <c r="B171" s="95" t="s">
        <v>524</v>
      </c>
      <c r="C171" s="95">
        <v>29.4</v>
      </c>
      <c r="D171" s="95">
        <v>29.4</v>
      </c>
      <c r="E171" s="95">
        <v>3.18</v>
      </c>
      <c r="F171" s="95">
        <v>0.26200000000000001</v>
      </c>
      <c r="G171" s="95">
        <v>0.318</v>
      </c>
      <c r="H171" s="95" t="s">
        <v>474</v>
      </c>
      <c r="I171" s="95" t="s">
        <v>450</v>
      </c>
      <c r="J171" s="95">
        <v>180</v>
      </c>
      <c r="K171" s="95" t="s">
        <v>381</v>
      </c>
    </row>
    <row r="172" spans="1:11">
      <c r="A172" s="95" t="s">
        <v>502</v>
      </c>
      <c r="B172" s="95" t="s">
        <v>527</v>
      </c>
      <c r="C172" s="95">
        <v>29.4</v>
      </c>
      <c r="D172" s="95">
        <v>29.4</v>
      </c>
      <c r="E172" s="95">
        <v>3.18</v>
      </c>
      <c r="F172" s="95">
        <v>0.26200000000000001</v>
      </c>
      <c r="G172" s="95">
        <v>0.318</v>
      </c>
      <c r="H172" s="95" t="s">
        <v>474</v>
      </c>
      <c r="I172" s="95" t="s">
        <v>451</v>
      </c>
      <c r="J172" s="95">
        <v>90</v>
      </c>
      <c r="K172" s="95" t="s">
        <v>452</v>
      </c>
    </row>
    <row r="173" spans="1:11">
      <c r="A173" s="95" t="s">
        <v>504</v>
      </c>
      <c r="B173" s="95" t="s">
        <v>527</v>
      </c>
      <c r="C173" s="95">
        <v>23.8</v>
      </c>
      <c r="D173" s="95">
        <v>23.8</v>
      </c>
      <c r="E173" s="95">
        <v>3.18</v>
      </c>
      <c r="F173" s="95">
        <v>0.26200000000000001</v>
      </c>
      <c r="G173" s="95">
        <v>0.318</v>
      </c>
      <c r="H173" s="95" t="s">
        <v>474</v>
      </c>
      <c r="I173" s="95" t="s">
        <v>455</v>
      </c>
      <c r="J173" s="95">
        <v>90</v>
      </c>
      <c r="K173" s="95" t="s">
        <v>452</v>
      </c>
    </row>
    <row r="174" spans="1:11">
      <c r="A174" s="95" t="s">
        <v>505</v>
      </c>
      <c r="B174" s="95" t="s">
        <v>506</v>
      </c>
      <c r="C174" s="95">
        <v>1.49</v>
      </c>
      <c r="D174" s="95">
        <v>1.49</v>
      </c>
      <c r="E174" s="95">
        <v>6.53</v>
      </c>
      <c r="F174" s="95">
        <v>0.36</v>
      </c>
      <c r="G174" s="95">
        <v>0.45700000000000002</v>
      </c>
      <c r="H174" s="95" t="s">
        <v>474</v>
      </c>
      <c r="I174" s="95" t="s">
        <v>457</v>
      </c>
      <c r="J174" s="95">
        <v>90</v>
      </c>
      <c r="K174" s="95"/>
    </row>
    <row r="175" spans="1:11">
      <c r="A175" s="95" t="s">
        <v>507</v>
      </c>
      <c r="B175" s="95" t="s">
        <v>506</v>
      </c>
      <c r="C175" s="95">
        <v>1.49</v>
      </c>
      <c r="D175" s="95">
        <v>1.49</v>
      </c>
      <c r="E175" s="95">
        <v>6.53</v>
      </c>
      <c r="F175" s="95">
        <v>0.36</v>
      </c>
      <c r="G175" s="95">
        <v>0.45700000000000002</v>
      </c>
      <c r="H175" s="95" t="s">
        <v>474</v>
      </c>
      <c r="I175" s="95" t="s">
        <v>457</v>
      </c>
      <c r="J175" s="95">
        <v>90</v>
      </c>
      <c r="K175" s="95"/>
    </row>
    <row r="176" spans="1:11">
      <c r="A176" s="95" t="s">
        <v>508</v>
      </c>
      <c r="B176" s="95" t="s">
        <v>506</v>
      </c>
      <c r="C176" s="95">
        <v>1.49</v>
      </c>
      <c r="D176" s="95">
        <v>1.49</v>
      </c>
      <c r="E176" s="95">
        <v>6.53</v>
      </c>
      <c r="F176" s="95">
        <v>0.36</v>
      </c>
      <c r="G176" s="95">
        <v>0.45700000000000002</v>
      </c>
      <c r="H176" s="95" t="s">
        <v>474</v>
      </c>
      <c r="I176" s="95" t="s">
        <v>457</v>
      </c>
      <c r="J176" s="95">
        <v>90</v>
      </c>
      <c r="K176" s="95"/>
    </row>
    <row r="177" spans="1:11">
      <c r="A177" s="95" t="s">
        <v>509</v>
      </c>
      <c r="B177" s="95" t="s">
        <v>506</v>
      </c>
      <c r="C177" s="95">
        <v>1.49</v>
      </c>
      <c r="D177" s="95">
        <v>1.49</v>
      </c>
      <c r="E177" s="95">
        <v>6.53</v>
      </c>
      <c r="F177" s="95">
        <v>0.36</v>
      </c>
      <c r="G177" s="95">
        <v>0.45700000000000002</v>
      </c>
      <c r="H177" s="95" t="s">
        <v>474</v>
      </c>
      <c r="I177" s="95" t="s">
        <v>457</v>
      </c>
      <c r="J177" s="95">
        <v>90</v>
      </c>
      <c r="K177" s="95"/>
    </row>
    <row r="178" spans="1:11">
      <c r="A178" s="95" t="s">
        <v>510</v>
      </c>
      <c r="B178" s="95" t="s">
        <v>506</v>
      </c>
      <c r="C178" s="95">
        <v>1.49</v>
      </c>
      <c r="D178" s="95">
        <v>1.49</v>
      </c>
      <c r="E178" s="95">
        <v>6.53</v>
      </c>
      <c r="F178" s="95">
        <v>0.36</v>
      </c>
      <c r="G178" s="95">
        <v>0.45700000000000002</v>
      </c>
      <c r="H178" s="95" t="s">
        <v>474</v>
      </c>
      <c r="I178" s="95" t="s">
        <v>457</v>
      </c>
      <c r="J178" s="95">
        <v>90</v>
      </c>
      <c r="K178" s="95"/>
    </row>
    <row r="179" spans="1:11">
      <c r="A179" s="95" t="s">
        <v>511</v>
      </c>
      <c r="B179" s="95" t="s">
        <v>506</v>
      </c>
      <c r="C179" s="95">
        <v>1.49</v>
      </c>
      <c r="D179" s="95">
        <v>1.49</v>
      </c>
      <c r="E179" s="95">
        <v>6.53</v>
      </c>
      <c r="F179" s="95">
        <v>0.36</v>
      </c>
      <c r="G179" s="95">
        <v>0.45700000000000002</v>
      </c>
      <c r="H179" s="95" t="s">
        <v>474</v>
      </c>
      <c r="I179" s="95" t="s">
        <v>457</v>
      </c>
      <c r="J179" s="95">
        <v>90</v>
      </c>
      <c r="K179" s="95"/>
    </row>
    <row r="180" spans="1:11">
      <c r="A180" s="95" t="s">
        <v>512</v>
      </c>
      <c r="B180" s="95" t="s">
        <v>506</v>
      </c>
      <c r="C180" s="95">
        <v>1.49</v>
      </c>
      <c r="D180" s="95">
        <v>1.49</v>
      </c>
      <c r="E180" s="95">
        <v>6.53</v>
      </c>
      <c r="F180" s="95">
        <v>0.36</v>
      </c>
      <c r="G180" s="95">
        <v>0.45700000000000002</v>
      </c>
      <c r="H180" s="95" t="s">
        <v>474</v>
      </c>
      <c r="I180" s="95" t="s">
        <v>457</v>
      </c>
      <c r="J180" s="95">
        <v>90</v>
      </c>
      <c r="K180" s="95"/>
    </row>
    <row r="181" spans="1:11">
      <c r="A181" s="95" t="s">
        <v>513</v>
      </c>
      <c r="B181" s="95" t="s">
        <v>506</v>
      </c>
      <c r="C181" s="95">
        <v>1.49</v>
      </c>
      <c r="D181" s="95">
        <v>1.49</v>
      </c>
      <c r="E181" s="95">
        <v>6.53</v>
      </c>
      <c r="F181" s="95">
        <v>0.36</v>
      </c>
      <c r="G181" s="95">
        <v>0.45700000000000002</v>
      </c>
      <c r="H181" s="95" t="s">
        <v>474</v>
      </c>
      <c r="I181" s="95" t="s">
        <v>457</v>
      </c>
      <c r="J181" s="95">
        <v>90</v>
      </c>
      <c r="K181" s="95"/>
    </row>
    <row r="182" spans="1:11">
      <c r="A182" s="95" t="s">
        <v>514</v>
      </c>
      <c r="B182" s="95" t="s">
        <v>506</v>
      </c>
      <c r="C182" s="95">
        <v>1.49</v>
      </c>
      <c r="D182" s="95">
        <v>1.49</v>
      </c>
      <c r="E182" s="95">
        <v>6.53</v>
      </c>
      <c r="F182" s="95">
        <v>0.36</v>
      </c>
      <c r="G182" s="95">
        <v>0.45700000000000002</v>
      </c>
      <c r="H182" s="95" t="s">
        <v>474</v>
      </c>
      <c r="I182" s="95" t="s">
        <v>457</v>
      </c>
      <c r="J182" s="95">
        <v>90</v>
      </c>
      <c r="K182" s="95"/>
    </row>
    <row r="183" spans="1:11">
      <c r="A183" s="95" t="s">
        <v>515</v>
      </c>
      <c r="B183" s="95" t="s">
        <v>527</v>
      </c>
      <c r="C183" s="95">
        <v>11.2</v>
      </c>
      <c r="D183" s="95">
        <v>11.2</v>
      </c>
      <c r="E183" s="95">
        <v>3.18</v>
      </c>
      <c r="F183" s="95">
        <v>0.26200000000000001</v>
      </c>
      <c r="G183" s="95">
        <v>0.318</v>
      </c>
      <c r="H183" s="95" t="s">
        <v>474</v>
      </c>
      <c r="I183" s="95" t="s">
        <v>458</v>
      </c>
      <c r="J183" s="95">
        <v>90</v>
      </c>
      <c r="K183" s="95" t="s">
        <v>452</v>
      </c>
    </row>
    <row r="184" spans="1:11">
      <c r="A184" s="95" t="s">
        <v>516</v>
      </c>
      <c r="B184" s="95" t="s">
        <v>527</v>
      </c>
      <c r="C184" s="95">
        <v>21</v>
      </c>
      <c r="D184" s="95">
        <v>21</v>
      </c>
      <c r="E184" s="95">
        <v>3.18</v>
      </c>
      <c r="F184" s="95">
        <v>0.26200000000000001</v>
      </c>
      <c r="G184" s="95">
        <v>0.318</v>
      </c>
      <c r="H184" s="95" t="s">
        <v>474</v>
      </c>
      <c r="I184" s="95" t="s">
        <v>461</v>
      </c>
      <c r="J184" s="95">
        <v>90</v>
      </c>
      <c r="K184" s="95" t="s">
        <v>452</v>
      </c>
    </row>
    <row r="185" spans="1:11">
      <c r="A185" s="95" t="s">
        <v>517</v>
      </c>
      <c r="B185" s="95" t="s">
        <v>526</v>
      </c>
      <c r="C185" s="95">
        <v>29.4</v>
      </c>
      <c r="D185" s="95">
        <v>29.4</v>
      </c>
      <c r="E185" s="95">
        <v>3.18</v>
      </c>
      <c r="F185" s="95">
        <v>0.40200000000000002</v>
      </c>
      <c r="G185" s="95">
        <v>0.622</v>
      </c>
      <c r="H185" s="95" t="s">
        <v>474</v>
      </c>
      <c r="I185" s="95" t="s">
        <v>462</v>
      </c>
      <c r="J185" s="95">
        <v>0</v>
      </c>
      <c r="K185" s="95" t="s">
        <v>395</v>
      </c>
    </row>
    <row r="186" spans="1:11">
      <c r="A186" s="95" t="s">
        <v>518</v>
      </c>
      <c r="B186" s="95" t="s">
        <v>527</v>
      </c>
      <c r="C186" s="95">
        <v>29.4</v>
      </c>
      <c r="D186" s="95">
        <v>29.4</v>
      </c>
      <c r="E186" s="95">
        <v>3.18</v>
      </c>
      <c r="F186" s="95">
        <v>0.26200000000000001</v>
      </c>
      <c r="G186" s="95">
        <v>0.318</v>
      </c>
      <c r="H186" s="95" t="s">
        <v>474</v>
      </c>
      <c r="I186" s="95" t="s">
        <v>465</v>
      </c>
      <c r="J186" s="95">
        <v>90</v>
      </c>
      <c r="K186" s="95" t="s">
        <v>452</v>
      </c>
    </row>
    <row r="187" spans="1:11">
      <c r="A187" s="95" t="s">
        <v>519</v>
      </c>
      <c r="B187" s="95" t="s">
        <v>526</v>
      </c>
      <c r="C187" s="95">
        <v>26.6</v>
      </c>
      <c r="D187" s="95">
        <v>26.6</v>
      </c>
      <c r="E187" s="95">
        <v>3.18</v>
      </c>
      <c r="F187" s="95">
        <v>0.40200000000000002</v>
      </c>
      <c r="G187" s="95">
        <v>0.622</v>
      </c>
      <c r="H187" s="95" t="s">
        <v>474</v>
      </c>
      <c r="I187" s="95" t="s">
        <v>466</v>
      </c>
      <c r="J187" s="95">
        <v>0</v>
      </c>
      <c r="K187" s="95" t="s">
        <v>395</v>
      </c>
    </row>
    <row r="188" spans="1:11">
      <c r="A188" s="95" t="s">
        <v>563</v>
      </c>
      <c r="B188" s="95"/>
      <c r="C188" s="95"/>
      <c r="D188" s="95">
        <v>892.56</v>
      </c>
      <c r="E188" s="95">
        <v>3.23</v>
      </c>
      <c r="F188" s="95">
        <v>0.314</v>
      </c>
      <c r="G188" s="95">
        <v>0.43099999999999999</v>
      </c>
      <c r="H188" s="95"/>
      <c r="I188" s="95"/>
      <c r="J188" s="95"/>
      <c r="K188" s="95"/>
    </row>
    <row r="189" spans="1:11">
      <c r="A189" s="95" t="s">
        <v>564</v>
      </c>
      <c r="B189" s="95"/>
      <c r="C189" s="95"/>
      <c r="D189" s="95">
        <v>324.79000000000002</v>
      </c>
      <c r="E189" s="95">
        <v>3.18</v>
      </c>
      <c r="F189" s="95">
        <v>0.40200000000000002</v>
      </c>
      <c r="G189" s="95">
        <v>0.622</v>
      </c>
      <c r="H189" s="95"/>
      <c r="I189" s="95"/>
      <c r="J189" s="95"/>
      <c r="K189" s="95"/>
    </row>
    <row r="190" spans="1:11">
      <c r="A190" s="95" t="s">
        <v>565</v>
      </c>
      <c r="B190" s="95"/>
      <c r="C190" s="95"/>
      <c r="D190" s="95">
        <v>567.77</v>
      </c>
      <c r="E190" s="95">
        <v>3.26</v>
      </c>
      <c r="F190" s="95">
        <v>0.26400000000000001</v>
      </c>
      <c r="G190" s="95">
        <v>0.32200000000000001</v>
      </c>
      <c r="H190" s="95"/>
      <c r="I190" s="95"/>
      <c r="J190" s="95"/>
      <c r="K190" s="95"/>
    </row>
    <row r="192" spans="1:11">
      <c r="A192" s="58"/>
      <c r="B192" s="95" t="s">
        <v>119</v>
      </c>
      <c r="C192" s="95" t="s">
        <v>522</v>
      </c>
      <c r="D192" s="95" t="s">
        <v>566</v>
      </c>
    </row>
    <row r="193" spans="1:7">
      <c r="A193" s="95" t="s">
        <v>271</v>
      </c>
      <c r="B193" s="95" t="s">
        <v>520</v>
      </c>
      <c r="C193" s="95">
        <v>1269129.42</v>
      </c>
      <c r="D193" s="95">
        <v>0.79</v>
      </c>
    </row>
    <row r="195" spans="1:7">
      <c r="A195" s="58"/>
      <c r="B195" s="95" t="s">
        <v>119</v>
      </c>
      <c r="C195" s="95" t="s">
        <v>567</v>
      </c>
      <c r="D195" s="95" t="s">
        <v>568</v>
      </c>
      <c r="E195" s="95" t="s">
        <v>569</v>
      </c>
      <c r="F195" s="95" t="s">
        <v>570</v>
      </c>
      <c r="G195" s="95" t="s">
        <v>566</v>
      </c>
    </row>
    <row r="196" spans="1:7">
      <c r="A196" s="95" t="s">
        <v>272</v>
      </c>
      <c r="B196" s="95" t="s">
        <v>647</v>
      </c>
      <c r="C196" s="95">
        <v>291415.69</v>
      </c>
      <c r="D196" s="95">
        <v>232740.68</v>
      </c>
      <c r="E196" s="95">
        <v>58675.02</v>
      </c>
      <c r="F196" s="95">
        <v>0.8</v>
      </c>
      <c r="G196" s="95">
        <v>4.5599999999999996</v>
      </c>
    </row>
    <row r="197" spans="1:7">
      <c r="A197" s="95" t="s">
        <v>273</v>
      </c>
      <c r="B197" s="95" t="s">
        <v>647</v>
      </c>
      <c r="C197" s="95">
        <v>234063.5</v>
      </c>
      <c r="D197" s="95">
        <v>186936.05</v>
      </c>
      <c r="E197" s="95">
        <v>47127.46</v>
      </c>
      <c r="F197" s="95">
        <v>0.8</v>
      </c>
      <c r="G197" s="95">
        <v>4.59</v>
      </c>
    </row>
    <row r="198" spans="1:7">
      <c r="A198" s="95" t="s">
        <v>274</v>
      </c>
      <c r="B198" s="95" t="s">
        <v>647</v>
      </c>
      <c r="C198" s="95">
        <v>234774.76</v>
      </c>
      <c r="D198" s="95">
        <v>187504.09</v>
      </c>
      <c r="E198" s="95">
        <v>47270.66</v>
      </c>
      <c r="F198" s="95">
        <v>0.8</v>
      </c>
      <c r="G198" s="95">
        <v>4.58</v>
      </c>
    </row>
    <row r="199" spans="1:7">
      <c r="A199" s="95" t="s">
        <v>275</v>
      </c>
      <c r="B199" s="95" t="s">
        <v>647</v>
      </c>
      <c r="C199" s="95">
        <v>318290.61</v>
      </c>
      <c r="D199" s="95">
        <v>254204.47</v>
      </c>
      <c r="E199" s="95">
        <v>64086.14</v>
      </c>
      <c r="F199" s="95">
        <v>0.8</v>
      </c>
      <c r="G199" s="95">
        <v>4.54</v>
      </c>
    </row>
    <row r="200" spans="1:7">
      <c r="A200" s="95" t="s">
        <v>276</v>
      </c>
      <c r="B200" s="95" t="s">
        <v>521</v>
      </c>
      <c r="C200" s="95">
        <v>62853.13</v>
      </c>
      <c r="D200" s="95">
        <v>50197.98</v>
      </c>
      <c r="E200" s="95">
        <v>12655.15</v>
      </c>
      <c r="F200" s="95">
        <v>0.8</v>
      </c>
      <c r="G200" s="95">
        <v>4.37</v>
      </c>
    </row>
    <row r="201" spans="1:7">
      <c r="A201" s="95" t="s">
        <v>277</v>
      </c>
      <c r="B201" s="95" t="s">
        <v>521</v>
      </c>
      <c r="C201" s="95">
        <v>72060.039999999994</v>
      </c>
      <c r="D201" s="95">
        <v>53922.91</v>
      </c>
      <c r="E201" s="95">
        <v>18137.13</v>
      </c>
      <c r="F201" s="95">
        <v>0.75</v>
      </c>
      <c r="G201" s="95">
        <v>3.9</v>
      </c>
    </row>
    <row r="202" spans="1:7">
      <c r="A202" s="95" t="s">
        <v>278</v>
      </c>
      <c r="B202" s="95" t="s">
        <v>521</v>
      </c>
      <c r="C202" s="95">
        <v>73242.490000000005</v>
      </c>
      <c r="D202" s="95">
        <v>57663.93</v>
      </c>
      <c r="E202" s="95">
        <v>15578.56</v>
      </c>
      <c r="F202" s="95">
        <v>0.79</v>
      </c>
      <c r="G202" s="95">
        <v>4.1100000000000003</v>
      </c>
    </row>
    <row r="204" spans="1:7">
      <c r="A204" s="58"/>
      <c r="B204" s="95" t="s">
        <v>119</v>
      </c>
      <c r="C204" s="95" t="s">
        <v>567</v>
      </c>
      <c r="D204" s="95" t="s">
        <v>566</v>
      </c>
    </row>
    <row r="205" spans="1:7">
      <c r="A205" s="95" t="s">
        <v>590</v>
      </c>
      <c r="B205" s="95" t="s">
        <v>591</v>
      </c>
      <c r="C205" s="95">
        <v>-99999</v>
      </c>
      <c r="D205" s="95" t="s">
        <v>592</v>
      </c>
    </row>
    <row r="206" spans="1:7">
      <c r="A206" s="95" t="s">
        <v>593</v>
      </c>
      <c r="B206" s="95" t="s">
        <v>591</v>
      </c>
      <c r="C206" s="95">
        <v>-99999</v>
      </c>
      <c r="D206" s="95" t="s">
        <v>592</v>
      </c>
    </row>
    <row r="207" spans="1:7">
      <c r="A207" s="95" t="s">
        <v>594</v>
      </c>
      <c r="B207" s="95" t="s">
        <v>591</v>
      </c>
      <c r="C207" s="95">
        <v>-99999</v>
      </c>
      <c r="D207" s="95" t="s">
        <v>592</v>
      </c>
    </row>
    <row r="208" spans="1:7">
      <c r="A208" s="95" t="s">
        <v>595</v>
      </c>
      <c r="B208" s="95" t="s">
        <v>591</v>
      </c>
      <c r="C208" s="95">
        <v>-99999</v>
      </c>
      <c r="D208" s="95" t="s">
        <v>592</v>
      </c>
    </row>
    <row r="209" spans="1:4">
      <c r="A209" s="95" t="s">
        <v>596</v>
      </c>
      <c r="B209" s="95" t="s">
        <v>591</v>
      </c>
      <c r="C209" s="95">
        <v>-99999</v>
      </c>
      <c r="D209" s="95" t="s">
        <v>592</v>
      </c>
    </row>
    <row r="210" spans="1:4">
      <c r="A210" s="95" t="s">
        <v>597</v>
      </c>
      <c r="B210" s="95" t="s">
        <v>591</v>
      </c>
      <c r="C210" s="95">
        <v>-99999</v>
      </c>
      <c r="D210" s="95" t="s">
        <v>592</v>
      </c>
    </row>
    <row r="211" spans="1:4">
      <c r="A211" s="95" t="s">
        <v>598</v>
      </c>
      <c r="B211" s="95" t="s">
        <v>591</v>
      </c>
      <c r="C211" s="95">
        <v>-99999</v>
      </c>
      <c r="D211" s="95" t="s">
        <v>592</v>
      </c>
    </row>
    <row r="212" spans="1:4">
      <c r="A212" s="95" t="s">
        <v>599</v>
      </c>
      <c r="B212" s="95" t="s">
        <v>591</v>
      </c>
      <c r="C212" s="95">
        <v>-99999</v>
      </c>
      <c r="D212" s="95" t="s">
        <v>592</v>
      </c>
    </row>
    <row r="213" spans="1:4">
      <c r="A213" s="95" t="s">
        <v>600</v>
      </c>
      <c r="B213" s="95" t="s">
        <v>591</v>
      </c>
      <c r="C213" s="95">
        <v>-99999</v>
      </c>
      <c r="D213" s="95" t="s">
        <v>592</v>
      </c>
    </row>
    <row r="214" spans="1:4">
      <c r="A214" s="95" t="s">
        <v>601</v>
      </c>
      <c r="B214" s="95" t="s">
        <v>591</v>
      </c>
      <c r="C214" s="95">
        <v>-99999</v>
      </c>
      <c r="D214" s="95" t="s">
        <v>592</v>
      </c>
    </row>
    <row r="215" spans="1:4">
      <c r="A215" s="95" t="s">
        <v>602</v>
      </c>
      <c r="B215" s="95" t="s">
        <v>591</v>
      </c>
      <c r="C215" s="95">
        <v>-99999</v>
      </c>
      <c r="D215" s="95" t="s">
        <v>592</v>
      </c>
    </row>
    <row r="216" spans="1:4">
      <c r="A216" s="95" t="s">
        <v>603</v>
      </c>
      <c r="B216" s="95" t="s">
        <v>591</v>
      </c>
      <c r="C216" s="95">
        <v>-99999</v>
      </c>
      <c r="D216" s="95" t="s">
        <v>592</v>
      </c>
    </row>
    <row r="217" spans="1:4">
      <c r="A217" s="95" t="s">
        <v>604</v>
      </c>
      <c r="B217" s="95" t="s">
        <v>591</v>
      </c>
      <c r="C217" s="95">
        <v>-99999</v>
      </c>
      <c r="D217" s="95" t="s">
        <v>592</v>
      </c>
    </row>
    <row r="218" spans="1:4">
      <c r="A218" s="95" t="s">
        <v>605</v>
      </c>
      <c r="B218" s="95" t="s">
        <v>591</v>
      </c>
      <c r="C218" s="95">
        <v>-99999</v>
      </c>
      <c r="D218" s="95" t="s">
        <v>592</v>
      </c>
    </row>
    <row r="219" spans="1:4">
      <c r="A219" s="95" t="s">
        <v>606</v>
      </c>
      <c r="B219" s="95" t="s">
        <v>591</v>
      </c>
      <c r="C219" s="95">
        <v>-99999</v>
      </c>
      <c r="D219" s="95" t="s">
        <v>592</v>
      </c>
    </row>
    <row r="220" spans="1:4">
      <c r="A220" s="95" t="s">
        <v>607</v>
      </c>
      <c r="B220" s="95" t="s">
        <v>591</v>
      </c>
      <c r="C220" s="95">
        <v>-99999</v>
      </c>
      <c r="D220" s="95" t="s">
        <v>592</v>
      </c>
    </row>
    <row r="221" spans="1:4">
      <c r="A221" s="95" t="s">
        <v>608</v>
      </c>
      <c r="B221" s="95" t="s">
        <v>591</v>
      </c>
      <c r="C221" s="95">
        <v>-99999</v>
      </c>
      <c r="D221" s="95" t="s">
        <v>592</v>
      </c>
    </row>
    <row r="222" spans="1:4">
      <c r="A222" s="95" t="s">
        <v>609</v>
      </c>
      <c r="B222" s="95" t="s">
        <v>591</v>
      </c>
      <c r="C222" s="95">
        <v>-99999</v>
      </c>
      <c r="D222" s="95" t="s">
        <v>592</v>
      </c>
    </row>
    <row r="223" spans="1:4">
      <c r="A223" s="95" t="s">
        <v>610</v>
      </c>
      <c r="B223" s="95" t="s">
        <v>591</v>
      </c>
      <c r="C223" s="95">
        <v>-99999</v>
      </c>
      <c r="D223" s="95" t="s">
        <v>592</v>
      </c>
    </row>
    <row r="224" spans="1:4">
      <c r="A224" s="95" t="s">
        <v>611</v>
      </c>
      <c r="B224" s="95" t="s">
        <v>591</v>
      </c>
      <c r="C224" s="95">
        <v>-99999</v>
      </c>
      <c r="D224" s="95" t="s">
        <v>592</v>
      </c>
    </row>
    <row r="225" spans="1:8">
      <c r="A225" s="95" t="s">
        <v>612</v>
      </c>
      <c r="B225" s="95" t="s">
        <v>591</v>
      </c>
      <c r="C225" s="95">
        <v>-99999</v>
      </c>
      <c r="D225" s="95" t="s">
        <v>592</v>
      </c>
    </row>
    <row r="226" spans="1:8">
      <c r="A226" s="95" t="s">
        <v>613</v>
      </c>
      <c r="B226" s="95" t="s">
        <v>591</v>
      </c>
      <c r="C226" s="95">
        <v>-99999</v>
      </c>
      <c r="D226" s="95" t="s">
        <v>592</v>
      </c>
    </row>
    <row r="227" spans="1:8">
      <c r="A227" s="95" t="s">
        <v>614</v>
      </c>
      <c r="B227" s="95" t="s">
        <v>591</v>
      </c>
      <c r="C227" s="95">
        <v>-99999</v>
      </c>
      <c r="D227" s="95" t="s">
        <v>592</v>
      </c>
    </row>
    <row r="228" spans="1:8">
      <c r="A228" s="95" t="s">
        <v>615</v>
      </c>
      <c r="B228" s="95" t="s">
        <v>591</v>
      </c>
      <c r="C228" s="95">
        <v>-99999</v>
      </c>
      <c r="D228" s="95" t="s">
        <v>592</v>
      </c>
    </row>
    <row r="229" spans="1:8">
      <c r="A229" s="95" t="s">
        <v>616</v>
      </c>
      <c r="B229" s="95" t="s">
        <v>591</v>
      </c>
      <c r="C229" s="95">
        <v>-99999</v>
      </c>
      <c r="D229" s="95" t="s">
        <v>592</v>
      </c>
    </row>
    <row r="230" spans="1:8">
      <c r="A230" s="95" t="s">
        <v>617</v>
      </c>
      <c r="B230" s="95" t="s">
        <v>591</v>
      </c>
      <c r="C230" s="95">
        <v>-99999</v>
      </c>
      <c r="D230" s="95" t="s">
        <v>592</v>
      </c>
    </row>
    <row r="231" spans="1:8">
      <c r="A231" s="95" t="s">
        <v>285</v>
      </c>
      <c r="B231" s="95" t="s">
        <v>618</v>
      </c>
      <c r="C231" s="95">
        <v>49925.23</v>
      </c>
      <c r="D231" s="95">
        <v>0.8</v>
      </c>
    </row>
    <row r="232" spans="1:8">
      <c r="A232" s="95" t="s">
        <v>286</v>
      </c>
      <c r="B232" s="95" t="s">
        <v>618</v>
      </c>
      <c r="C232" s="95">
        <v>110000.52</v>
      </c>
      <c r="D232" s="95">
        <v>0.78</v>
      </c>
    </row>
    <row r="233" spans="1:8">
      <c r="A233" s="95" t="s">
        <v>287</v>
      </c>
      <c r="B233" s="95" t="s">
        <v>618</v>
      </c>
      <c r="C233" s="95">
        <v>105371.6</v>
      </c>
      <c r="D233" s="95">
        <v>0.78</v>
      </c>
    </row>
    <row r="235" spans="1:8">
      <c r="A235" s="58"/>
      <c r="B235" s="95" t="s">
        <v>119</v>
      </c>
      <c r="C235" s="95" t="s">
        <v>619</v>
      </c>
      <c r="D235" s="95" t="s">
        <v>620</v>
      </c>
      <c r="E235" s="95" t="s">
        <v>621</v>
      </c>
      <c r="F235" s="95" t="s">
        <v>622</v>
      </c>
      <c r="G235" s="95" t="s">
        <v>623</v>
      </c>
      <c r="H235" s="95" t="s">
        <v>624</v>
      </c>
    </row>
    <row r="236" spans="1:8">
      <c r="A236" s="95" t="s">
        <v>279</v>
      </c>
      <c r="B236" s="95" t="s">
        <v>625</v>
      </c>
      <c r="C236" s="95">
        <v>0.45</v>
      </c>
      <c r="D236" s="95">
        <v>125</v>
      </c>
      <c r="E236" s="95">
        <v>0.28000000000000003</v>
      </c>
      <c r="F236" s="95">
        <v>78.67</v>
      </c>
      <c r="G236" s="95">
        <v>1</v>
      </c>
      <c r="H236" s="95" t="s">
        <v>626</v>
      </c>
    </row>
    <row r="237" spans="1:8">
      <c r="A237" s="95" t="s">
        <v>280</v>
      </c>
      <c r="B237" s="95" t="s">
        <v>625</v>
      </c>
      <c r="C237" s="95">
        <v>1</v>
      </c>
      <c r="D237" s="95">
        <v>125</v>
      </c>
      <c r="E237" s="95">
        <v>0</v>
      </c>
      <c r="F237" s="95">
        <v>0.01</v>
      </c>
      <c r="G237" s="95">
        <v>1</v>
      </c>
      <c r="H237" s="95" t="s">
        <v>626</v>
      </c>
    </row>
    <row r="238" spans="1:8">
      <c r="A238" s="95" t="s">
        <v>281</v>
      </c>
      <c r="B238" s="95" t="s">
        <v>625</v>
      </c>
      <c r="C238" s="95">
        <v>1</v>
      </c>
      <c r="D238" s="95">
        <v>125</v>
      </c>
      <c r="E238" s="95">
        <v>2.2599999999999998</v>
      </c>
      <c r="F238" s="95">
        <v>282.55</v>
      </c>
      <c r="G238" s="95">
        <v>1</v>
      </c>
      <c r="H238" s="95" t="s">
        <v>626</v>
      </c>
    </row>
    <row r="239" spans="1:8">
      <c r="A239" s="95" t="s">
        <v>367</v>
      </c>
      <c r="B239" s="95" t="s">
        <v>627</v>
      </c>
      <c r="C239" s="95">
        <v>0.61</v>
      </c>
      <c r="D239" s="95">
        <v>1388.3</v>
      </c>
      <c r="E239" s="95">
        <v>17.600000000000001</v>
      </c>
      <c r="F239" s="95">
        <v>40171.42</v>
      </c>
      <c r="G239" s="95">
        <v>1</v>
      </c>
      <c r="H239" s="95" t="s">
        <v>628</v>
      </c>
    </row>
    <row r="240" spans="1:8">
      <c r="A240" s="95" t="s">
        <v>368</v>
      </c>
      <c r="B240" s="95" t="s">
        <v>627</v>
      </c>
      <c r="C240" s="95">
        <v>0.6</v>
      </c>
      <c r="D240" s="95">
        <v>1388.3</v>
      </c>
      <c r="E240" s="95">
        <v>14.14</v>
      </c>
      <c r="F240" s="95">
        <v>32473.63</v>
      </c>
      <c r="G240" s="95">
        <v>1</v>
      </c>
      <c r="H240" s="95" t="s">
        <v>628</v>
      </c>
    </row>
    <row r="241" spans="1:8">
      <c r="A241" s="95" t="s">
        <v>369</v>
      </c>
      <c r="B241" s="95" t="s">
        <v>627</v>
      </c>
      <c r="C241" s="95">
        <v>0.6</v>
      </c>
      <c r="D241" s="95">
        <v>1388.3</v>
      </c>
      <c r="E241" s="95">
        <v>14.18</v>
      </c>
      <c r="F241" s="95">
        <v>32572.31</v>
      </c>
      <c r="G241" s="95">
        <v>1</v>
      </c>
      <c r="H241" s="95" t="s">
        <v>628</v>
      </c>
    </row>
    <row r="242" spans="1:8">
      <c r="A242" s="95" t="s">
        <v>370</v>
      </c>
      <c r="B242" s="95" t="s">
        <v>627</v>
      </c>
      <c r="C242" s="95">
        <v>0.61</v>
      </c>
      <c r="D242" s="95">
        <v>1388.3</v>
      </c>
      <c r="E242" s="95">
        <v>19.23</v>
      </c>
      <c r="F242" s="95">
        <v>43642.97</v>
      </c>
      <c r="G242" s="95">
        <v>1</v>
      </c>
      <c r="H242" s="95" t="s">
        <v>628</v>
      </c>
    </row>
    <row r="243" spans="1:8">
      <c r="A243" s="95" t="s">
        <v>282</v>
      </c>
      <c r="B243" s="95" t="s">
        <v>629</v>
      </c>
      <c r="C243" s="95">
        <v>0.57999999999999996</v>
      </c>
      <c r="D243" s="95">
        <v>1109.6500000000001</v>
      </c>
      <c r="E243" s="95">
        <v>3.8</v>
      </c>
      <c r="F243" s="95">
        <v>7242.43</v>
      </c>
      <c r="G243" s="95">
        <v>1</v>
      </c>
      <c r="H243" s="95" t="s">
        <v>630</v>
      </c>
    </row>
    <row r="244" spans="1:8">
      <c r="A244" s="95" t="s">
        <v>283</v>
      </c>
      <c r="B244" s="95" t="s">
        <v>629</v>
      </c>
      <c r="C244" s="95">
        <v>0.57999999999999996</v>
      </c>
      <c r="D244" s="95">
        <v>1109.6500000000001</v>
      </c>
      <c r="E244" s="95">
        <v>3.76</v>
      </c>
      <c r="F244" s="95">
        <v>7166.2</v>
      </c>
      <c r="G244" s="95">
        <v>1</v>
      </c>
      <c r="H244" s="95" t="s">
        <v>630</v>
      </c>
    </row>
    <row r="245" spans="1:8">
      <c r="A245" s="95" t="s">
        <v>284</v>
      </c>
      <c r="B245" s="95" t="s">
        <v>629</v>
      </c>
      <c r="C245" s="95">
        <v>0.59</v>
      </c>
      <c r="D245" s="95">
        <v>1109.6500000000001</v>
      </c>
      <c r="E245" s="95">
        <v>4.29</v>
      </c>
      <c r="F245" s="95">
        <v>8044.13</v>
      </c>
      <c r="G245" s="95">
        <v>1</v>
      </c>
      <c r="H245" s="95" t="s">
        <v>630</v>
      </c>
    </row>
    <row r="247" spans="1:8">
      <c r="A247" s="58"/>
      <c r="B247" s="95" t="s">
        <v>119</v>
      </c>
      <c r="C247" s="95" t="s">
        <v>631</v>
      </c>
      <c r="D247" s="95" t="s">
        <v>632</v>
      </c>
      <c r="E247" s="95" t="s">
        <v>633</v>
      </c>
      <c r="F247" s="95" t="s">
        <v>634</v>
      </c>
    </row>
    <row r="248" spans="1:8">
      <c r="A248" s="95" t="s">
        <v>635</v>
      </c>
      <c r="B248" s="95" t="s">
        <v>636</v>
      </c>
      <c r="C248" s="95" t="s">
        <v>637</v>
      </c>
      <c r="D248" s="95">
        <v>1</v>
      </c>
      <c r="E248" s="95">
        <v>0</v>
      </c>
      <c r="F248" s="95">
        <v>1</v>
      </c>
    </row>
    <row r="249" spans="1:8">
      <c r="A249" s="95" t="s">
        <v>638</v>
      </c>
      <c r="B249" s="95" t="s">
        <v>636</v>
      </c>
      <c r="C249" s="95" t="s">
        <v>637</v>
      </c>
      <c r="D249" s="95">
        <v>179352</v>
      </c>
      <c r="E249" s="95">
        <v>7051.9</v>
      </c>
      <c r="F249" s="95">
        <v>0.9</v>
      </c>
    </row>
    <row r="251" spans="1:8">
      <c r="A251" s="58"/>
      <c r="B251" s="95" t="s">
        <v>119</v>
      </c>
      <c r="C251" s="95" t="s">
        <v>639</v>
      </c>
      <c r="D251" s="95" t="s">
        <v>640</v>
      </c>
      <c r="E251" s="95" t="s">
        <v>641</v>
      </c>
      <c r="F251" s="95" t="s">
        <v>642</v>
      </c>
      <c r="G251" s="95" t="s">
        <v>643</v>
      </c>
    </row>
    <row r="252" spans="1:8">
      <c r="A252" s="95" t="s">
        <v>644</v>
      </c>
      <c r="B252" s="95" t="s">
        <v>645</v>
      </c>
      <c r="C252" s="95">
        <v>1</v>
      </c>
      <c r="D252" s="95">
        <v>845000</v>
      </c>
      <c r="E252" s="95">
        <v>0.8</v>
      </c>
      <c r="F252" s="95">
        <v>0.68</v>
      </c>
      <c r="G252" s="95">
        <v>0.57999999999999996</v>
      </c>
    </row>
    <row r="254" spans="1:8">
      <c r="A254" s="58"/>
      <c r="B254" s="95" t="s">
        <v>648</v>
      </c>
      <c r="C254" s="95" t="s">
        <v>649</v>
      </c>
      <c r="D254" s="95" t="s">
        <v>650</v>
      </c>
      <c r="E254" s="95" t="s">
        <v>651</v>
      </c>
      <c r="F254" s="95" t="s">
        <v>652</v>
      </c>
      <c r="G254" s="95" t="s">
        <v>653</v>
      </c>
      <c r="H254" s="95" t="s">
        <v>654</v>
      </c>
    </row>
    <row r="255" spans="1:8">
      <c r="A255" s="95" t="s">
        <v>655</v>
      </c>
      <c r="B255" s="95">
        <v>72046.074699999997</v>
      </c>
      <c r="C255" s="95">
        <v>108.48690000000001</v>
      </c>
      <c r="D255" s="95">
        <v>405.27839999999998</v>
      </c>
      <c r="E255" s="95">
        <v>0</v>
      </c>
      <c r="F255" s="95">
        <v>8.0000000000000004E-4</v>
      </c>
      <c r="G255" s="96">
        <v>2020900</v>
      </c>
      <c r="H255" s="95">
        <v>29413.8842</v>
      </c>
    </row>
    <row r="256" spans="1:8">
      <c r="A256" s="95" t="s">
        <v>656</v>
      </c>
      <c r="B256" s="95">
        <v>62524.659500000002</v>
      </c>
      <c r="C256" s="95">
        <v>97.046000000000006</v>
      </c>
      <c r="D256" s="95">
        <v>378.9427</v>
      </c>
      <c r="E256" s="95">
        <v>0</v>
      </c>
      <c r="F256" s="95">
        <v>6.9999999999999999E-4</v>
      </c>
      <c r="G256" s="96">
        <v>1889700</v>
      </c>
      <c r="H256" s="95">
        <v>25827.676800000001</v>
      </c>
    </row>
    <row r="257" spans="1:19">
      <c r="A257" s="95" t="s">
        <v>657</v>
      </c>
      <c r="B257" s="95">
        <v>74122.0435</v>
      </c>
      <c r="C257" s="95">
        <v>115.6255</v>
      </c>
      <c r="D257" s="95">
        <v>454.67189999999999</v>
      </c>
      <c r="E257" s="95">
        <v>0</v>
      </c>
      <c r="F257" s="95">
        <v>8.9999999999999998E-4</v>
      </c>
      <c r="G257" s="96">
        <v>2267370</v>
      </c>
      <c r="H257" s="95">
        <v>30678.4902</v>
      </c>
    </row>
    <row r="258" spans="1:19">
      <c r="A258" s="95" t="s">
        <v>658</v>
      </c>
      <c r="B258" s="95">
        <v>72124.9185</v>
      </c>
      <c r="C258" s="95">
        <v>115.6367</v>
      </c>
      <c r="D258" s="95">
        <v>471.80860000000001</v>
      </c>
      <c r="E258" s="95">
        <v>0</v>
      </c>
      <c r="F258" s="95">
        <v>8.9999999999999998E-4</v>
      </c>
      <c r="G258" s="96">
        <v>2352950</v>
      </c>
      <c r="H258" s="95">
        <v>30176.862700000001</v>
      </c>
    </row>
    <row r="259" spans="1:19">
      <c r="A259" s="95" t="s">
        <v>343</v>
      </c>
      <c r="B259" s="95">
        <v>82695.1109</v>
      </c>
      <c r="C259" s="95">
        <v>133.69900000000001</v>
      </c>
      <c r="D259" s="95">
        <v>551.4375</v>
      </c>
      <c r="E259" s="95">
        <v>0</v>
      </c>
      <c r="F259" s="95">
        <v>1E-3</v>
      </c>
      <c r="G259" s="96">
        <v>2750100</v>
      </c>
      <c r="H259" s="95">
        <v>34715.327799999999</v>
      </c>
    </row>
    <row r="260" spans="1:19">
      <c r="A260" s="95" t="s">
        <v>659</v>
      </c>
      <c r="B260" s="95">
        <v>93128.432400000005</v>
      </c>
      <c r="C260" s="95">
        <v>151.28020000000001</v>
      </c>
      <c r="D260" s="95">
        <v>627.71090000000004</v>
      </c>
      <c r="E260" s="95">
        <v>0</v>
      </c>
      <c r="F260" s="95">
        <v>1.1999999999999999E-3</v>
      </c>
      <c r="G260" s="96">
        <v>3130520</v>
      </c>
      <c r="H260" s="95">
        <v>39169.322099999998</v>
      </c>
    </row>
    <row r="261" spans="1:19">
      <c r="A261" s="95" t="s">
        <v>660</v>
      </c>
      <c r="B261" s="95">
        <v>75048.758000000002</v>
      </c>
      <c r="C261" s="95">
        <v>121.7283</v>
      </c>
      <c r="D261" s="95">
        <v>504.13040000000001</v>
      </c>
      <c r="E261" s="95">
        <v>0</v>
      </c>
      <c r="F261" s="95">
        <v>8.9999999999999998E-4</v>
      </c>
      <c r="G261" s="96">
        <v>2514190</v>
      </c>
      <c r="H261" s="95">
        <v>31546.102900000002</v>
      </c>
    </row>
    <row r="262" spans="1:19">
      <c r="A262" s="95" t="s">
        <v>661</v>
      </c>
      <c r="B262" s="95">
        <v>78994.2889</v>
      </c>
      <c r="C262" s="95">
        <v>127.8325</v>
      </c>
      <c r="D262" s="95">
        <v>527.8578</v>
      </c>
      <c r="E262" s="95">
        <v>0</v>
      </c>
      <c r="F262" s="95">
        <v>1E-3</v>
      </c>
      <c r="G262" s="96">
        <v>2632510</v>
      </c>
      <c r="H262" s="95">
        <v>33173.874300000003</v>
      </c>
    </row>
    <row r="263" spans="1:19">
      <c r="A263" s="95" t="s">
        <v>662</v>
      </c>
      <c r="B263" s="95">
        <v>82792.7647</v>
      </c>
      <c r="C263" s="95">
        <v>134.29</v>
      </c>
      <c r="D263" s="95">
        <v>556.15920000000006</v>
      </c>
      <c r="E263" s="95">
        <v>0</v>
      </c>
      <c r="F263" s="95">
        <v>1E-3</v>
      </c>
      <c r="G263" s="96">
        <v>2773670</v>
      </c>
      <c r="H263" s="95">
        <v>34801.334900000002</v>
      </c>
    </row>
    <row r="264" spans="1:19">
      <c r="A264" s="95" t="s">
        <v>663</v>
      </c>
      <c r="B264" s="95">
        <v>77440.466199999995</v>
      </c>
      <c r="C264" s="95">
        <v>124.4738</v>
      </c>
      <c r="D264" s="95">
        <v>509.53969999999998</v>
      </c>
      <c r="E264" s="95">
        <v>0</v>
      </c>
      <c r="F264" s="95">
        <v>1E-3</v>
      </c>
      <c r="G264" s="96">
        <v>2541130</v>
      </c>
      <c r="H264" s="95">
        <v>32433.5952</v>
      </c>
    </row>
    <row r="265" spans="1:19">
      <c r="A265" s="95" t="s">
        <v>664</v>
      </c>
      <c r="B265" s="95">
        <v>69305.829199999993</v>
      </c>
      <c r="C265" s="95">
        <v>108.1778</v>
      </c>
      <c r="D265" s="95">
        <v>425.74180000000001</v>
      </c>
      <c r="E265" s="95">
        <v>0</v>
      </c>
      <c r="F265" s="95">
        <v>8.0000000000000004E-4</v>
      </c>
      <c r="G265" s="96">
        <v>2123100</v>
      </c>
      <c r="H265" s="95">
        <v>28691.8789</v>
      </c>
    </row>
    <row r="266" spans="1:19">
      <c r="A266" s="95" t="s">
        <v>665</v>
      </c>
      <c r="B266" s="95">
        <v>69028.0628</v>
      </c>
      <c r="C266" s="95">
        <v>105.0445</v>
      </c>
      <c r="D266" s="95">
        <v>398.66039999999998</v>
      </c>
      <c r="E266" s="95">
        <v>0</v>
      </c>
      <c r="F266" s="95">
        <v>8.0000000000000004E-4</v>
      </c>
      <c r="G266" s="96">
        <v>1987940</v>
      </c>
      <c r="H266" s="95">
        <v>28296.287499999999</v>
      </c>
    </row>
    <row r="267" spans="1:19">
      <c r="A267" s="95"/>
      <c r="B267" s="95"/>
      <c r="C267" s="95"/>
      <c r="D267" s="95"/>
      <c r="E267" s="95"/>
      <c r="F267" s="95"/>
      <c r="G267" s="95"/>
      <c r="H267" s="95"/>
    </row>
    <row r="268" spans="1:19">
      <c r="A268" s="95" t="s">
        <v>666</v>
      </c>
      <c r="B268" s="95">
        <v>909251.40930000006</v>
      </c>
      <c r="C268" s="95">
        <v>1443.3210999999999</v>
      </c>
      <c r="D268" s="95">
        <v>5811.9394000000002</v>
      </c>
      <c r="E268" s="95">
        <v>0</v>
      </c>
      <c r="F268" s="95">
        <v>1.0999999999999999E-2</v>
      </c>
      <c r="G268" s="96">
        <v>28984100</v>
      </c>
      <c r="H268" s="95">
        <v>378924.63750000001</v>
      </c>
    </row>
    <row r="269" spans="1:19">
      <c r="A269" s="95" t="s">
        <v>667</v>
      </c>
      <c r="B269" s="95">
        <v>62524.659500000002</v>
      </c>
      <c r="C269" s="95">
        <v>97.046000000000006</v>
      </c>
      <c r="D269" s="95">
        <v>378.9427</v>
      </c>
      <c r="E269" s="95">
        <v>0</v>
      </c>
      <c r="F269" s="95">
        <v>6.9999999999999999E-4</v>
      </c>
      <c r="G269" s="96">
        <v>1889700</v>
      </c>
      <c r="H269" s="95">
        <v>25827.676800000001</v>
      </c>
    </row>
    <row r="270" spans="1:19">
      <c r="A270" s="95" t="s">
        <v>668</v>
      </c>
      <c r="B270" s="95">
        <v>93128.432400000005</v>
      </c>
      <c r="C270" s="95">
        <v>151.28020000000001</v>
      </c>
      <c r="D270" s="95">
        <v>627.71090000000004</v>
      </c>
      <c r="E270" s="95">
        <v>0</v>
      </c>
      <c r="F270" s="95">
        <v>1.1999999999999999E-3</v>
      </c>
      <c r="G270" s="96">
        <v>3130520</v>
      </c>
      <c r="H270" s="95">
        <v>39169.322099999998</v>
      </c>
    </row>
    <row r="272" spans="1:19">
      <c r="A272" s="58"/>
      <c r="B272" s="95" t="s">
        <v>669</v>
      </c>
      <c r="C272" s="95" t="s">
        <v>670</v>
      </c>
      <c r="D272" s="95" t="s">
        <v>671</v>
      </c>
      <c r="E272" s="95" t="s">
        <v>672</v>
      </c>
      <c r="F272" s="95" t="s">
        <v>673</v>
      </c>
      <c r="G272" s="95" t="s">
        <v>674</v>
      </c>
      <c r="H272" s="95" t="s">
        <v>675</v>
      </c>
      <c r="I272" s="95" t="s">
        <v>676</v>
      </c>
      <c r="J272" s="95" t="s">
        <v>677</v>
      </c>
      <c r="K272" s="95" t="s">
        <v>678</v>
      </c>
      <c r="L272" s="95" t="s">
        <v>679</v>
      </c>
      <c r="M272" s="95" t="s">
        <v>680</v>
      </c>
      <c r="N272" s="95" t="s">
        <v>681</v>
      </c>
      <c r="O272" s="95" t="s">
        <v>682</v>
      </c>
      <c r="P272" s="95" t="s">
        <v>683</v>
      </c>
      <c r="Q272" s="95" t="s">
        <v>684</v>
      </c>
      <c r="R272" s="95" t="s">
        <v>685</v>
      </c>
      <c r="S272" s="95" t="s">
        <v>686</v>
      </c>
    </row>
    <row r="273" spans="1:19">
      <c r="A273" s="95" t="s">
        <v>655</v>
      </c>
      <c r="B273" s="96">
        <v>265190000000</v>
      </c>
      <c r="C273" s="95">
        <v>249261.03899999999</v>
      </c>
      <c r="D273" s="95" t="s">
        <v>752</v>
      </c>
      <c r="E273" s="95">
        <v>80532.755999999994</v>
      </c>
      <c r="F273" s="95">
        <v>77263.149000000005</v>
      </c>
      <c r="G273" s="95">
        <v>29340.706999999999</v>
      </c>
      <c r="H273" s="95">
        <v>0</v>
      </c>
      <c r="I273" s="95">
        <v>59610.620999999999</v>
      </c>
      <c r="J273" s="95">
        <v>0</v>
      </c>
      <c r="K273" s="95">
        <v>14.226000000000001</v>
      </c>
      <c r="L273" s="95">
        <v>0</v>
      </c>
      <c r="M273" s="95">
        <v>0</v>
      </c>
      <c r="N273" s="95">
        <v>0</v>
      </c>
      <c r="O273" s="95">
        <v>0</v>
      </c>
      <c r="P273" s="95">
        <v>0</v>
      </c>
      <c r="Q273" s="95">
        <v>2499.58</v>
      </c>
      <c r="R273" s="95">
        <v>0</v>
      </c>
      <c r="S273" s="95">
        <v>0</v>
      </c>
    </row>
    <row r="274" spans="1:19">
      <c r="A274" s="95" t="s">
        <v>656</v>
      </c>
      <c r="B274" s="96">
        <v>247974000000</v>
      </c>
      <c r="C274" s="95">
        <v>251942.83799999999</v>
      </c>
      <c r="D274" s="95" t="s">
        <v>753</v>
      </c>
      <c r="E274" s="95">
        <v>80532.755999999994</v>
      </c>
      <c r="F274" s="95">
        <v>77263.149000000005</v>
      </c>
      <c r="G274" s="95">
        <v>22267.13</v>
      </c>
      <c r="H274" s="95">
        <v>0</v>
      </c>
      <c r="I274" s="95">
        <v>69374.066999999995</v>
      </c>
      <c r="J274" s="95">
        <v>0</v>
      </c>
      <c r="K274" s="95">
        <v>7.1050000000000004</v>
      </c>
      <c r="L274" s="95">
        <v>0</v>
      </c>
      <c r="M274" s="95">
        <v>0</v>
      </c>
      <c r="N274" s="95">
        <v>0</v>
      </c>
      <c r="O274" s="95">
        <v>0</v>
      </c>
      <c r="P274" s="95">
        <v>0</v>
      </c>
      <c r="Q274" s="95">
        <v>2498.6309999999999</v>
      </c>
      <c r="R274" s="95">
        <v>0</v>
      </c>
      <c r="S274" s="95">
        <v>0</v>
      </c>
    </row>
    <row r="275" spans="1:19">
      <c r="A275" s="95" t="s">
        <v>657</v>
      </c>
      <c r="B275" s="96">
        <v>297533000000</v>
      </c>
      <c r="C275" s="95">
        <v>260998.745</v>
      </c>
      <c r="D275" s="95" t="s">
        <v>754</v>
      </c>
      <c r="E275" s="95">
        <v>80532.755999999994</v>
      </c>
      <c r="F275" s="95">
        <v>77263.149000000005</v>
      </c>
      <c r="G275" s="95">
        <v>18271.437000000002</v>
      </c>
      <c r="H275" s="95">
        <v>0</v>
      </c>
      <c r="I275" s="95">
        <v>82426.907000000007</v>
      </c>
      <c r="J275" s="95">
        <v>0</v>
      </c>
      <c r="K275" s="95">
        <v>4.2389999999999999</v>
      </c>
      <c r="L275" s="95">
        <v>0</v>
      </c>
      <c r="M275" s="95">
        <v>0</v>
      </c>
      <c r="N275" s="95">
        <v>0</v>
      </c>
      <c r="O275" s="95">
        <v>0</v>
      </c>
      <c r="P275" s="95">
        <v>0</v>
      </c>
      <c r="Q275" s="95">
        <v>2500.2559999999999</v>
      </c>
      <c r="R275" s="95">
        <v>0</v>
      </c>
      <c r="S275" s="95">
        <v>0</v>
      </c>
    </row>
    <row r="276" spans="1:19">
      <c r="A276" s="95" t="s">
        <v>658</v>
      </c>
      <c r="B276" s="96">
        <v>308763000000</v>
      </c>
      <c r="C276" s="95">
        <v>304808.57500000001</v>
      </c>
      <c r="D276" s="95" t="s">
        <v>755</v>
      </c>
      <c r="E276" s="95">
        <v>80532.755999999994</v>
      </c>
      <c r="F276" s="95">
        <v>77263.149000000005</v>
      </c>
      <c r="G276" s="95">
        <v>23387.967000000001</v>
      </c>
      <c r="H276" s="95">
        <v>0</v>
      </c>
      <c r="I276" s="95">
        <v>121105.033</v>
      </c>
      <c r="J276" s="95">
        <v>0</v>
      </c>
      <c r="K276" s="95">
        <v>0</v>
      </c>
      <c r="L276" s="95">
        <v>0</v>
      </c>
      <c r="M276" s="95">
        <v>0</v>
      </c>
      <c r="N276" s="95">
        <v>0</v>
      </c>
      <c r="O276" s="95">
        <v>0</v>
      </c>
      <c r="P276" s="95">
        <v>0</v>
      </c>
      <c r="Q276" s="95">
        <v>2519.67</v>
      </c>
      <c r="R276" s="95">
        <v>0</v>
      </c>
      <c r="S276" s="95">
        <v>0</v>
      </c>
    </row>
    <row r="277" spans="1:19">
      <c r="A277" s="95" t="s">
        <v>343</v>
      </c>
      <c r="B277" s="96">
        <v>360880000000</v>
      </c>
      <c r="C277" s="95">
        <v>338333.87800000003</v>
      </c>
      <c r="D277" s="95" t="s">
        <v>756</v>
      </c>
      <c r="E277" s="95">
        <v>80532.755999999994</v>
      </c>
      <c r="F277" s="95">
        <v>75263.476999999999</v>
      </c>
      <c r="G277" s="95">
        <v>26785.596000000001</v>
      </c>
      <c r="H277" s="95">
        <v>0</v>
      </c>
      <c r="I277" s="95">
        <v>153359.72</v>
      </c>
      <c r="J277" s="95">
        <v>0</v>
      </c>
      <c r="K277" s="95">
        <v>0</v>
      </c>
      <c r="L277" s="95">
        <v>0</v>
      </c>
      <c r="M277" s="95">
        <v>0</v>
      </c>
      <c r="N277" s="95">
        <v>0</v>
      </c>
      <c r="O277" s="95">
        <v>0</v>
      </c>
      <c r="P277" s="95">
        <v>0</v>
      </c>
      <c r="Q277" s="95">
        <v>2392.3290000000002</v>
      </c>
      <c r="R277" s="95">
        <v>0</v>
      </c>
      <c r="S277" s="95">
        <v>0</v>
      </c>
    </row>
    <row r="278" spans="1:19">
      <c r="A278" s="95" t="s">
        <v>659</v>
      </c>
      <c r="B278" s="96">
        <v>410799000000</v>
      </c>
      <c r="C278" s="95">
        <v>400724.67300000001</v>
      </c>
      <c r="D278" s="95" t="s">
        <v>757</v>
      </c>
      <c r="E278" s="95">
        <v>80532.755999999994</v>
      </c>
      <c r="F278" s="95">
        <v>75263.476999999999</v>
      </c>
      <c r="G278" s="95">
        <v>29876.584999999999</v>
      </c>
      <c r="H278" s="95">
        <v>0</v>
      </c>
      <c r="I278" s="95">
        <v>212656.97500000001</v>
      </c>
      <c r="J278" s="95">
        <v>0</v>
      </c>
      <c r="K278" s="95">
        <v>0</v>
      </c>
      <c r="L278" s="95">
        <v>0</v>
      </c>
      <c r="M278" s="95">
        <v>0</v>
      </c>
      <c r="N278" s="95">
        <v>0</v>
      </c>
      <c r="O278" s="95">
        <v>0</v>
      </c>
      <c r="P278" s="95">
        <v>0</v>
      </c>
      <c r="Q278" s="95">
        <v>2394.88</v>
      </c>
      <c r="R278" s="95">
        <v>0</v>
      </c>
      <c r="S278" s="95">
        <v>0</v>
      </c>
    </row>
    <row r="279" spans="1:19">
      <c r="A279" s="95" t="s">
        <v>660</v>
      </c>
      <c r="B279" s="96">
        <v>329922000000</v>
      </c>
      <c r="C279" s="95">
        <v>309343.52500000002</v>
      </c>
      <c r="D279" s="95" t="s">
        <v>758</v>
      </c>
      <c r="E279" s="95">
        <v>44740.42</v>
      </c>
      <c r="F279" s="95">
        <v>41275.620000000003</v>
      </c>
      <c r="G279" s="95">
        <v>27170.888999999999</v>
      </c>
      <c r="H279" s="95">
        <v>0</v>
      </c>
      <c r="I279" s="95">
        <v>193723.83100000001</v>
      </c>
      <c r="J279" s="95">
        <v>0</v>
      </c>
      <c r="K279" s="95">
        <v>0</v>
      </c>
      <c r="L279" s="95">
        <v>0</v>
      </c>
      <c r="M279" s="95">
        <v>0</v>
      </c>
      <c r="N279" s="95">
        <v>0</v>
      </c>
      <c r="O279" s="95">
        <v>0</v>
      </c>
      <c r="P279" s="95">
        <v>0</v>
      </c>
      <c r="Q279" s="95">
        <v>2432.7649999999999</v>
      </c>
      <c r="R279" s="95">
        <v>0</v>
      </c>
      <c r="S279" s="95">
        <v>0</v>
      </c>
    </row>
    <row r="280" spans="1:19">
      <c r="A280" s="95" t="s">
        <v>661</v>
      </c>
      <c r="B280" s="96">
        <v>345449000000</v>
      </c>
      <c r="C280" s="95">
        <v>309460.39299999998</v>
      </c>
      <c r="D280" s="95" t="s">
        <v>759</v>
      </c>
      <c r="E280" s="95">
        <v>44740.42</v>
      </c>
      <c r="F280" s="95">
        <v>47274.637999999999</v>
      </c>
      <c r="G280" s="95">
        <v>27465.847000000002</v>
      </c>
      <c r="H280" s="95">
        <v>0</v>
      </c>
      <c r="I280" s="95">
        <v>187610.00200000001</v>
      </c>
      <c r="J280" s="95">
        <v>0</v>
      </c>
      <c r="K280" s="95">
        <v>7.0000000000000001E-3</v>
      </c>
      <c r="L280" s="95">
        <v>0</v>
      </c>
      <c r="M280" s="95">
        <v>0</v>
      </c>
      <c r="N280" s="95">
        <v>0</v>
      </c>
      <c r="O280" s="95">
        <v>0</v>
      </c>
      <c r="P280" s="95">
        <v>0</v>
      </c>
      <c r="Q280" s="95">
        <v>2369.4789999999998</v>
      </c>
      <c r="R280" s="95">
        <v>0</v>
      </c>
      <c r="S280" s="95">
        <v>0</v>
      </c>
    </row>
    <row r="281" spans="1:19">
      <c r="A281" s="95" t="s">
        <v>662</v>
      </c>
      <c r="B281" s="96">
        <v>363972000000</v>
      </c>
      <c r="C281" s="95">
        <v>338144.90299999999</v>
      </c>
      <c r="D281" s="95" t="s">
        <v>760</v>
      </c>
      <c r="E281" s="95">
        <v>80532.755999999994</v>
      </c>
      <c r="F281" s="95">
        <v>76410.952999999994</v>
      </c>
      <c r="G281" s="95">
        <v>26673.975999999999</v>
      </c>
      <c r="H281" s="95">
        <v>0</v>
      </c>
      <c r="I281" s="95">
        <v>152013.60200000001</v>
      </c>
      <c r="J281" s="95">
        <v>0</v>
      </c>
      <c r="K281" s="95">
        <v>0</v>
      </c>
      <c r="L281" s="95">
        <v>0</v>
      </c>
      <c r="M281" s="95">
        <v>0</v>
      </c>
      <c r="N281" s="95">
        <v>0</v>
      </c>
      <c r="O281" s="95">
        <v>0</v>
      </c>
      <c r="P281" s="95">
        <v>0</v>
      </c>
      <c r="Q281" s="95">
        <v>2513.616</v>
      </c>
      <c r="R281" s="95">
        <v>0</v>
      </c>
      <c r="S281" s="95">
        <v>0</v>
      </c>
    </row>
    <row r="282" spans="1:19">
      <c r="A282" s="95" t="s">
        <v>663</v>
      </c>
      <c r="B282" s="96">
        <v>333457000000</v>
      </c>
      <c r="C282" s="95">
        <v>313846.16600000003</v>
      </c>
      <c r="D282" s="95" t="s">
        <v>761</v>
      </c>
      <c r="E282" s="95">
        <v>80532.755999999994</v>
      </c>
      <c r="F282" s="95">
        <v>76410.952999999994</v>
      </c>
      <c r="G282" s="95">
        <v>23145.653999999999</v>
      </c>
      <c r="H282" s="95">
        <v>0</v>
      </c>
      <c r="I282" s="95">
        <v>131215.70199999999</v>
      </c>
      <c r="J282" s="95">
        <v>0</v>
      </c>
      <c r="K282" s="95">
        <v>2E-3</v>
      </c>
      <c r="L282" s="95">
        <v>0</v>
      </c>
      <c r="M282" s="95">
        <v>0</v>
      </c>
      <c r="N282" s="95">
        <v>0</v>
      </c>
      <c r="O282" s="95">
        <v>0</v>
      </c>
      <c r="P282" s="95">
        <v>0</v>
      </c>
      <c r="Q282" s="95">
        <v>2541.0990000000002</v>
      </c>
      <c r="R282" s="95">
        <v>0</v>
      </c>
      <c r="S282" s="95">
        <v>0</v>
      </c>
    </row>
    <row r="283" spans="1:19">
      <c r="A283" s="95" t="s">
        <v>664</v>
      </c>
      <c r="B283" s="96">
        <v>278602000000</v>
      </c>
      <c r="C283" s="95">
        <v>258759.40299999999</v>
      </c>
      <c r="D283" s="95" t="s">
        <v>762</v>
      </c>
      <c r="E283" s="95">
        <v>80532.755999999994</v>
      </c>
      <c r="F283" s="95">
        <v>80410.297999999995</v>
      </c>
      <c r="G283" s="95">
        <v>23326.571</v>
      </c>
      <c r="H283" s="95">
        <v>0</v>
      </c>
      <c r="I283" s="95">
        <v>72027.021999999997</v>
      </c>
      <c r="J283" s="95">
        <v>0</v>
      </c>
      <c r="K283" s="95">
        <v>11.662000000000001</v>
      </c>
      <c r="L283" s="95">
        <v>0</v>
      </c>
      <c r="M283" s="95">
        <v>0</v>
      </c>
      <c r="N283" s="95">
        <v>0</v>
      </c>
      <c r="O283" s="95">
        <v>0</v>
      </c>
      <c r="P283" s="95">
        <v>0</v>
      </c>
      <c r="Q283" s="95">
        <v>2451.0940000000001</v>
      </c>
      <c r="R283" s="95">
        <v>0</v>
      </c>
      <c r="S283" s="95">
        <v>0</v>
      </c>
    </row>
    <row r="284" spans="1:19">
      <c r="A284" s="95" t="s">
        <v>665</v>
      </c>
      <c r="B284" s="96">
        <v>260866000000</v>
      </c>
      <c r="C284" s="95">
        <v>254906.18400000001</v>
      </c>
      <c r="D284" s="95" t="s">
        <v>763</v>
      </c>
      <c r="E284" s="95">
        <v>80532.755999999994</v>
      </c>
      <c r="F284" s="95">
        <v>80410.297999999995</v>
      </c>
      <c r="G284" s="95">
        <v>21719.111000000001</v>
      </c>
      <c r="H284" s="95">
        <v>0</v>
      </c>
      <c r="I284" s="95">
        <v>69771.619000000006</v>
      </c>
      <c r="J284" s="95">
        <v>0</v>
      </c>
      <c r="K284" s="95">
        <v>22.463999999999999</v>
      </c>
      <c r="L284" s="95">
        <v>0</v>
      </c>
      <c r="M284" s="95">
        <v>0</v>
      </c>
      <c r="N284" s="95">
        <v>0</v>
      </c>
      <c r="O284" s="95">
        <v>0</v>
      </c>
      <c r="P284" s="95">
        <v>0</v>
      </c>
      <c r="Q284" s="95">
        <v>2449.9349999999999</v>
      </c>
      <c r="R284" s="95">
        <v>0</v>
      </c>
      <c r="S284" s="95">
        <v>0</v>
      </c>
    </row>
    <row r="285" spans="1:19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</row>
    <row r="286" spans="1:19">
      <c r="A286" s="95" t="s">
        <v>666</v>
      </c>
      <c r="B286" s="96">
        <v>3803410000000</v>
      </c>
      <c r="C286" s="95"/>
      <c r="D286" s="95"/>
      <c r="E286" s="95"/>
      <c r="F286" s="95"/>
      <c r="G286" s="95"/>
      <c r="H286" s="95"/>
      <c r="I286" s="95"/>
      <c r="J286" s="95"/>
      <c r="K286" s="95"/>
      <c r="L286" s="95">
        <v>0</v>
      </c>
      <c r="M286" s="95">
        <v>0</v>
      </c>
      <c r="N286" s="95">
        <v>0</v>
      </c>
      <c r="O286" s="95">
        <v>0</v>
      </c>
      <c r="P286" s="95">
        <v>0</v>
      </c>
      <c r="Q286" s="95"/>
      <c r="R286" s="95">
        <v>0</v>
      </c>
      <c r="S286" s="95">
        <v>0</v>
      </c>
    </row>
    <row r="287" spans="1:19">
      <c r="A287" s="95" t="s">
        <v>667</v>
      </c>
      <c r="B287" s="96">
        <v>247974000000</v>
      </c>
      <c r="C287" s="95">
        <v>249261.03899999999</v>
      </c>
      <c r="D287" s="95"/>
      <c r="E287" s="95">
        <v>44740.42</v>
      </c>
      <c r="F287" s="95">
        <v>41275.620000000003</v>
      </c>
      <c r="G287" s="95">
        <v>18271.437000000002</v>
      </c>
      <c r="H287" s="95">
        <v>0</v>
      </c>
      <c r="I287" s="95">
        <v>59610.620999999999</v>
      </c>
      <c r="J287" s="95">
        <v>0</v>
      </c>
      <c r="K287" s="95">
        <v>0</v>
      </c>
      <c r="L287" s="95">
        <v>0</v>
      </c>
      <c r="M287" s="95">
        <v>0</v>
      </c>
      <c r="N287" s="95">
        <v>0</v>
      </c>
      <c r="O287" s="95">
        <v>0</v>
      </c>
      <c r="P287" s="95">
        <v>0</v>
      </c>
      <c r="Q287" s="95">
        <v>2369.4789999999998</v>
      </c>
      <c r="R287" s="95">
        <v>0</v>
      </c>
      <c r="S287" s="95">
        <v>0</v>
      </c>
    </row>
    <row r="288" spans="1:19">
      <c r="A288" s="95" t="s">
        <v>668</v>
      </c>
      <c r="B288" s="96">
        <v>410799000000</v>
      </c>
      <c r="C288" s="95">
        <v>400724.67300000001</v>
      </c>
      <c r="D288" s="95"/>
      <c r="E288" s="95">
        <v>80532.755999999994</v>
      </c>
      <c r="F288" s="95">
        <v>80410.297999999995</v>
      </c>
      <c r="G288" s="95">
        <v>29876.584999999999</v>
      </c>
      <c r="H288" s="95">
        <v>0</v>
      </c>
      <c r="I288" s="95">
        <v>212656.97500000001</v>
      </c>
      <c r="J288" s="95">
        <v>0</v>
      </c>
      <c r="K288" s="95">
        <v>22.463999999999999</v>
      </c>
      <c r="L288" s="95">
        <v>0</v>
      </c>
      <c r="M288" s="95">
        <v>0</v>
      </c>
      <c r="N288" s="95">
        <v>0</v>
      </c>
      <c r="O288" s="95">
        <v>0</v>
      </c>
      <c r="P288" s="95">
        <v>0</v>
      </c>
      <c r="Q288" s="95">
        <v>2541.0990000000002</v>
      </c>
      <c r="R288" s="95">
        <v>0</v>
      </c>
      <c r="S288" s="95">
        <v>0</v>
      </c>
    </row>
    <row r="290" spans="1:5">
      <c r="A290" s="58"/>
      <c r="B290" s="95" t="s">
        <v>699</v>
      </c>
      <c r="C290" s="95" t="s">
        <v>700</v>
      </c>
      <c r="D290" s="95" t="s">
        <v>288</v>
      </c>
      <c r="E290" s="95" t="s">
        <v>289</v>
      </c>
    </row>
    <row r="291" spans="1:5">
      <c r="A291" s="95" t="s">
        <v>701</v>
      </c>
      <c r="B291" s="95">
        <v>105847.83</v>
      </c>
      <c r="C291" s="95">
        <v>9873.89</v>
      </c>
      <c r="D291" s="95">
        <v>0</v>
      </c>
      <c r="E291" s="95">
        <v>115721.72</v>
      </c>
    </row>
    <row r="292" spans="1:5">
      <c r="A292" s="95" t="s">
        <v>702</v>
      </c>
      <c r="B292" s="95">
        <v>15.41</v>
      </c>
      <c r="C292" s="95">
        <v>1.44</v>
      </c>
      <c r="D292" s="95">
        <v>0</v>
      </c>
      <c r="E292" s="95">
        <v>16.84</v>
      </c>
    </row>
    <row r="293" spans="1:5">
      <c r="A293" s="95" t="s">
        <v>703</v>
      </c>
      <c r="B293" s="95">
        <v>15.41</v>
      </c>
      <c r="C293" s="95">
        <v>1.44</v>
      </c>
      <c r="D293" s="95">
        <v>0</v>
      </c>
      <c r="E293" s="95">
        <v>16.84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VAVCoils</vt:lpstr>
      <vt:lpstr>PSZCoils</vt:lpstr>
      <vt:lpstr>PSZHeatCoils</vt:lpstr>
      <vt:lpstr>LghtSch</vt:lpstr>
      <vt:lpstr>EqpSch</vt:lpstr>
      <vt:lpstr>OccSch</vt:lpstr>
      <vt:lpstr>OccSch (2)</vt:lpstr>
      <vt:lpstr>OccSch (3)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Miami!schpri01miami</vt:lpstr>
      <vt:lpstr>Houston!schpri02houston</vt:lpstr>
      <vt:lpstr>Phoenix!schpri03phoenix</vt:lpstr>
      <vt:lpstr>Atlanta!schpri04atlanta</vt:lpstr>
      <vt:lpstr>LosAngeles!schpri05losangeles</vt:lpstr>
      <vt:lpstr>LasVegas!schpri06lasvegas</vt:lpstr>
      <vt:lpstr>SanFrancisco!schpri07sanfrancisco</vt:lpstr>
      <vt:lpstr>Baltimore!schpri08baltimore</vt:lpstr>
      <vt:lpstr>Albuquerque!schpri09albuquerque</vt:lpstr>
      <vt:lpstr>Seattle!schpri10seattle</vt:lpstr>
      <vt:lpstr>Chicago!schpri11chicago</vt:lpstr>
      <vt:lpstr>Boulder!schpri12boulder</vt:lpstr>
      <vt:lpstr>Minneapolis!schpri13minneapolis</vt:lpstr>
      <vt:lpstr>Helena!schpri14helena</vt:lpstr>
      <vt:lpstr>Duluth!schpri15duluth</vt:lpstr>
      <vt:lpstr>Fairbanks!schpri16fairbanks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2008-10-22T22:35:51Z</cp:lastPrinted>
  <dcterms:created xsi:type="dcterms:W3CDTF">2007-11-14T19:26:56Z</dcterms:created>
  <dcterms:modified xsi:type="dcterms:W3CDTF">2009-05-06T22:49:06Z</dcterms:modified>
</cp:coreProperties>
</file>