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139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75.xml" ContentType="application/vnd.openxmlformats-officedocument.spreadsheetml.queryTable+xml"/>
  <Override PartName="/xl/charts/chart4.xml" ContentType="application/vnd.openxmlformats-officedocument.drawingml.chart+xml"/>
  <Override PartName="/xl/queryTables/queryTable26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64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142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31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20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89.xml" ContentType="application/vnd.openxmlformats-officedocument.spreadsheetml.queryTable+xml"/>
  <Override PartName="/xl/queryTables/queryTable169.xml" ContentType="application/vnd.openxmlformats-officedocument.spreadsheetml.queryTable+xml"/>
  <Override PartName="/xl/charts/chart9.xml" ContentType="application/vnd.openxmlformats-officedocument.drawingml.chart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158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65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72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61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50.xml" ContentType="application/vnd.openxmlformats-officedocument.spreadsheetml.queryTable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queryTables/queryTable79.xml" ContentType="application/vnd.openxmlformats-officedocument.spreadsheetml.queryTable+xml"/>
  <Override PartName="/xl/queryTables/queryTable159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148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66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73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51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4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6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74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63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70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41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  <Override PartName="/xl/drawings/drawing12.xml" ContentType="application/vnd.openxmlformats-officedocument.drawing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queryTables/queryTable77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146.xml" ContentType="application/vnd.openxmlformats-officedocument.spreadsheetml.query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71.xml" ContentType="application/vnd.openxmlformats-officedocument.spreadsheetml.queryTable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102.xml" ContentType="application/vnd.openxmlformats-officedocument.spreadsheetml.queryTable+xml"/>
  <Override PartName="/xl/drawings/drawing13.xml" ContentType="application/vnd.openxmlformats-officedocument.drawing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76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9170" windowHeight="6555" tabRatio="731" activeTab="2"/>
  </bookViews>
  <sheets>
    <sheet name="BuildingSummary" sheetId="8" r:id="rId1"/>
    <sheet name="ZoneSummary" sheetId="10" r:id="rId2"/>
    <sheet name="LocationSummary" sheetId="7" r:id="rId3"/>
    <sheet name="Miami" sheetId="47" state="veryHidden" r:id="rId4"/>
    <sheet name="Houston" sheetId="46" state="veryHidden" r:id="rId5"/>
    <sheet name="Phoenix" sheetId="45" state="veryHidden" r:id="rId6"/>
    <sheet name="Atlanta" sheetId="44" state="veryHidden" r:id="rId7"/>
    <sheet name="LosAngeles" sheetId="43" state="veryHidden" r:id="rId8"/>
    <sheet name="LasVegas" sheetId="42" state="veryHidden" r:id="rId9"/>
    <sheet name="SanFrancisco" sheetId="41" state="veryHidden" r:id="rId10"/>
    <sheet name="Baltimore" sheetId="40" state="veryHidden" r:id="rId11"/>
    <sheet name="Albuquerque" sheetId="39" state="veryHidden" r:id="rId12"/>
    <sheet name="Seattle" sheetId="38" state="veryHidden" r:id="rId13"/>
    <sheet name="Chicago" sheetId="37" state="veryHidden" r:id="rId14"/>
    <sheet name="Boulder" sheetId="36" state="veryHidden" r:id="rId15"/>
    <sheet name="Minneapolis" sheetId="35" state="veryHidden" r:id="rId16"/>
    <sheet name="Helena" sheetId="34" state="veryHidden" r:id="rId17"/>
    <sheet name="Duluth" sheetId="33" state="veryHidden" r:id="rId18"/>
    <sheet name="Fairbanks" sheetId="32" state="veryHidden" r:id="rId19"/>
    <sheet name="Picture" sheetId="3" r:id="rId20"/>
    <sheet name="Electricity" sheetId="4" r:id="rId21"/>
    <sheet name="Gas" sheetId="11" r:id="rId22"/>
    <sheet name="EUI" sheetId="22" r:id="rId23"/>
    <sheet name="Water" sheetId="49" r:id="rId24"/>
    <sheet name="Carbon" sheetId="48" r:id="rId25"/>
    <sheet name="Schedules" sheetId="2" r:id="rId26"/>
    <sheet name="LghtSch" sheetId="12" r:id="rId27"/>
    <sheet name="EqpSch" sheetId="17" r:id="rId28"/>
    <sheet name="ClassOccSch" sheetId="18" r:id="rId29"/>
    <sheet name="OffcOccSch" sheetId="20" r:id="rId30"/>
    <sheet name="GymCafOccSch" sheetId="21" r:id="rId31"/>
    <sheet name="HeatSch" sheetId="15" r:id="rId32"/>
    <sheet name="CoolSch" sheetId="19" r:id="rId33"/>
  </sheets>
  <definedNames>
    <definedName name="schpri01miami" localSheetId="3">Miami!$A$1:$S$293</definedName>
    <definedName name="schpri01miami_1" localSheetId="3">Miami!$A$1:$S$293</definedName>
    <definedName name="schpri01miami_10" localSheetId="3">Miami!$A$1:$S$293</definedName>
    <definedName name="schpri01miami_2" localSheetId="3">Miami!$A$1:$S$293</definedName>
    <definedName name="schpri01miami_3" localSheetId="3">Miami!$A$1:$S$293</definedName>
    <definedName name="schpri01miami_4" localSheetId="3">Miami!$A$1:$S$294</definedName>
    <definedName name="schpri01miami_5" localSheetId="3">Miami!$A$1:$O$306</definedName>
    <definedName name="schpri01miami_6" localSheetId="3">Miami!$A$1:$O$299</definedName>
    <definedName name="schpri01miami_7" localSheetId="3">Miami!$A$1:$S$293</definedName>
    <definedName name="schpri01miami_8" localSheetId="3">Miami!$A$1:$S$293</definedName>
    <definedName name="schpri01miami_9" localSheetId="3">Miami!$A$1:$S$293</definedName>
    <definedName name="schpri02houston" localSheetId="4">Houston!$A$1:$S$293</definedName>
    <definedName name="schpri02houston_1" localSheetId="4">Houston!$A$1:$S$293</definedName>
    <definedName name="schpri02houston_10" localSheetId="4">Houston!$A$1:$S$293</definedName>
    <definedName name="schpri02houston_2" localSheetId="4">Houston!$A$1:$S$293</definedName>
    <definedName name="schpri02houston_3" localSheetId="4">Houston!$A$1:$S$293</definedName>
    <definedName name="schpri02houston_4" localSheetId="4">Houston!$A$1:$S$293</definedName>
    <definedName name="schpri02houston_5" localSheetId="4">Houston!$A$1:$S$293</definedName>
    <definedName name="schpri02houston_6" localSheetId="4">Houston!$A$1:$S$293</definedName>
    <definedName name="schpri02houston_7" localSheetId="4">Houston!$A$1:$S$293</definedName>
    <definedName name="schpri02houston_8" localSheetId="4">Houston!$A$1:$S$293</definedName>
    <definedName name="schpri02houston_9" localSheetId="4">Houston!$A$1:$S$293</definedName>
    <definedName name="schpri03phoenix" localSheetId="5">Phoenix!$A$1:$S$293</definedName>
    <definedName name="schpri03phoenix_1" localSheetId="5">Phoenix!$A$1:$S$293</definedName>
    <definedName name="schpri03phoenix_10" localSheetId="5">Phoenix!$A$1:$S$293</definedName>
    <definedName name="schpri03phoenix_2" localSheetId="5">Phoenix!$A$1:$S$293</definedName>
    <definedName name="schpri03phoenix_3" localSheetId="5">Phoenix!$A$1:$S$293</definedName>
    <definedName name="schpri03phoenix_4" localSheetId="5">Phoenix!$A$1:$S$292</definedName>
    <definedName name="schpri03phoenix_5" localSheetId="5">Phoenix!$A$1:$S$292</definedName>
    <definedName name="schpri03phoenix_6" localSheetId="5">Phoenix!$A$1:$S$292</definedName>
    <definedName name="schpri03phoenix_7" localSheetId="5">Phoenix!$A$1:$S$292</definedName>
    <definedName name="schpri03phoenix_8" localSheetId="5">Phoenix!$A$1:$S$293</definedName>
    <definedName name="schpri03phoenix_9" localSheetId="5">Phoenix!$A$1:$S$293</definedName>
    <definedName name="schpri04atlanta" localSheetId="6">Atlanta!$A$1:$S$293</definedName>
    <definedName name="schpri04atlanta_1" localSheetId="6">Atlanta!$A$1:$S$293</definedName>
    <definedName name="schpri04atlanta_10" localSheetId="6">Atlanta!$A$1:$S$293</definedName>
    <definedName name="schpri04atlanta_2" localSheetId="6">Atlanta!$A$1:$S$293</definedName>
    <definedName name="schpri04atlanta_3" localSheetId="6">Atlanta!$A$1:$S$293</definedName>
    <definedName name="schpri04atlanta_4" localSheetId="6">Atlanta!$A$1:$S$295</definedName>
    <definedName name="schpri04atlanta_5" localSheetId="6">Atlanta!$A$1:$S$295</definedName>
    <definedName name="schpri04atlanta_6" localSheetId="6">Atlanta!$A$1:$S$295</definedName>
    <definedName name="schpri04atlanta_7" localSheetId="6">Atlanta!$A$1:$S$295</definedName>
    <definedName name="schpri04atlanta_8" localSheetId="6">Atlanta!$A$1:$S$293</definedName>
    <definedName name="schpri04atlanta_9" localSheetId="6">Atlanta!$A$1:$S$293</definedName>
    <definedName name="schpri05losangeles" localSheetId="7">LosAngeles!$A$1:$S$293</definedName>
    <definedName name="schpri05losangeles_1" localSheetId="7">LosAngeles!$A$1:$S$293</definedName>
    <definedName name="schpri05losangeles_10" localSheetId="7">LosAngeles!$A$1:$S$293</definedName>
    <definedName name="schpri05losangeles_2" localSheetId="7">LosAngeles!$A$1:$S$293</definedName>
    <definedName name="schpri05losangeles_3" localSheetId="7">LosAngeles!$A$1:$S$293</definedName>
    <definedName name="schpri05losangeles_4" localSheetId="7">LosAngeles!$A$1:$S$294</definedName>
    <definedName name="schpri05losangeles_5" localSheetId="7">LosAngeles!$A$1:$S$294</definedName>
    <definedName name="schpri05losangeles_6" localSheetId="7">LosAngeles!$A$1:$S$294</definedName>
    <definedName name="schpri05losangeles_7" localSheetId="7">LosAngeles!$A$1:$S$294</definedName>
    <definedName name="schpri05losangeles_8" localSheetId="7">LosAngeles!$A$1:$S$293</definedName>
    <definedName name="schpri05losangeles_9" localSheetId="7">LosAngeles!$A$1:$S$293</definedName>
    <definedName name="schpri06lasvegas" localSheetId="8">LasVegas!$A$1:$S$293</definedName>
    <definedName name="schpri06lasvegas_1" localSheetId="8">LasVegas!$A$1:$S$293</definedName>
    <definedName name="schpri06lasvegas_10" localSheetId="8">LasVegas!$A$1:$S$293</definedName>
    <definedName name="schpri06lasvegas_2" localSheetId="8">LasVegas!$A$1:$S$293</definedName>
    <definedName name="schpri06lasvegas_3" localSheetId="8">LasVegas!$A$1:$S$293</definedName>
    <definedName name="schpri06lasvegas_4" localSheetId="8">LasVegas!$A$1:$S$295</definedName>
    <definedName name="schpri06lasvegas_5" localSheetId="8">LasVegas!$A$1:$S$295</definedName>
    <definedName name="schpri06lasvegas_6" localSheetId="8">LasVegas!$A$1:$S$295</definedName>
    <definedName name="schpri06lasvegas_7" localSheetId="8">LasVegas!$A$1:$S$295</definedName>
    <definedName name="schpri06lasvegas_8" localSheetId="8">LasVegas!$A$1:$S$293</definedName>
    <definedName name="schpri06lasvegas_9" localSheetId="8">LasVegas!$A$1:$S$293</definedName>
    <definedName name="schpri07sanfrancisco" localSheetId="9">SanFrancisco!$A$1:$S$293</definedName>
    <definedName name="schpri07sanfrancisco_1" localSheetId="9">SanFrancisco!$A$1:$S$293</definedName>
    <definedName name="schpri07sanfrancisco_10" localSheetId="9">SanFrancisco!$A$1:$S$293</definedName>
    <definedName name="schpri07sanfrancisco_2" localSheetId="9">SanFrancisco!$A$1:$S$293</definedName>
    <definedName name="schpri07sanfrancisco_3" localSheetId="9">SanFrancisco!$A$1:$S$293</definedName>
    <definedName name="schpri07sanfrancisco_4" localSheetId="9">SanFrancisco!$A$1:$S$294</definedName>
    <definedName name="schpri07sanfrancisco_5" localSheetId="9">SanFrancisco!$A$1:$S$294</definedName>
    <definedName name="schpri07sanfrancisco_6" localSheetId="9">SanFrancisco!$A$1:$S$294</definedName>
    <definedName name="schpri07sanfrancisco_7" localSheetId="9">SanFrancisco!$A$1:$S$294</definedName>
    <definedName name="schpri07sanfrancisco_8" localSheetId="9">SanFrancisco!$A$1:$S$293</definedName>
    <definedName name="schpri07sanfrancisco_9" localSheetId="9">SanFrancisco!$A$1:$S$293</definedName>
    <definedName name="schpri08baltimore" localSheetId="10">Baltimore!$A$1:$S$293</definedName>
    <definedName name="schpri08baltimore_1" localSheetId="10">Baltimore!$A$1:$S$293</definedName>
    <definedName name="schpri08baltimore_10" localSheetId="10">Baltimore!$A$1:$S$293</definedName>
    <definedName name="schpri08baltimore_2" localSheetId="10">Baltimore!$A$1:$S$293</definedName>
    <definedName name="schpri08baltimore_3" localSheetId="10">Baltimore!$A$1:$S$293</definedName>
    <definedName name="schpri08baltimore_4" localSheetId="10">Baltimore!$A$1:$S$294</definedName>
    <definedName name="schpri08baltimore_5" localSheetId="10">Baltimore!$A$1:$S$294</definedName>
    <definedName name="schpri08baltimore_6" localSheetId="10">Baltimore!$A$1:$S$294</definedName>
    <definedName name="schpri08baltimore_7" localSheetId="10">Baltimore!$A$1:$S$294</definedName>
    <definedName name="schpri08baltimore_8" localSheetId="10">Baltimore!$A$1:$S$293</definedName>
    <definedName name="schpri08baltimore_9" localSheetId="10">Baltimore!$A$1:$S$293</definedName>
    <definedName name="schpri09albuquerque" localSheetId="11">Albuquerque!$A$1:$S$293</definedName>
    <definedName name="schpri09albuquerque_1" localSheetId="11">Albuquerque!$A$1:$S$293</definedName>
    <definedName name="schpri09albuquerque_10" localSheetId="11">Albuquerque!$A$1:$S$293</definedName>
    <definedName name="schpri09albuquerque_2" localSheetId="11">Albuquerque!$A$1:$S$293</definedName>
    <definedName name="schpri09albuquerque_3" localSheetId="11">Albuquerque!$A$1:$S$293</definedName>
    <definedName name="schpri09albuquerque_4" localSheetId="11">Albuquerque!$A$1:$S$293</definedName>
    <definedName name="schpri09albuquerque_5" localSheetId="11">Albuquerque!$A$1:$S$293</definedName>
    <definedName name="schpri09albuquerque_6" localSheetId="11">Albuquerque!$A$1:$S$293</definedName>
    <definedName name="schpri09albuquerque_7" localSheetId="11">Albuquerque!$A$1:$S$293</definedName>
    <definedName name="schpri09albuquerque_8" localSheetId="11">Albuquerque!$A$1:$S$293</definedName>
    <definedName name="schpri09albuquerque_9" localSheetId="11">Albuquerque!$A$1:$S$293</definedName>
    <definedName name="schpri10seattle" localSheetId="12">Seattle!$A$1:$S$293</definedName>
    <definedName name="schpri10seattle_1" localSheetId="12">Seattle!$A$1:$S$293</definedName>
    <definedName name="schpri10seattle_10" localSheetId="12">Seattle!$A$1:$S$293</definedName>
    <definedName name="schpri10seattle_2" localSheetId="12">Seattle!$A$1:$S$293</definedName>
    <definedName name="schpri10seattle_3" localSheetId="12">Seattle!$A$1:$S$293</definedName>
    <definedName name="schpri10seattle_4" localSheetId="12">Seattle!$A$1:$S$294</definedName>
    <definedName name="schpri10seattle_5" localSheetId="12">Seattle!$A$1:$S$294</definedName>
    <definedName name="schpri10seattle_6" localSheetId="12">Seattle!$A$1:$S$294</definedName>
    <definedName name="schpri10seattle_7" localSheetId="12">Seattle!$A$1:$S$294</definedName>
    <definedName name="schpri10seattle_8" localSheetId="12">Seattle!$A$1:$S$293</definedName>
    <definedName name="schpri10seattle_9" localSheetId="12">Seattle!$A$1:$S$293</definedName>
    <definedName name="schpri11chicago" localSheetId="13">Chicago!$A$1:$S$293</definedName>
    <definedName name="schpri11chicago_1" localSheetId="13">Chicago!$A$1:$S$293</definedName>
    <definedName name="schpri11chicago_10" localSheetId="13">Chicago!$A$1:$S$293</definedName>
    <definedName name="schpri11chicago_2" localSheetId="13">Chicago!$A$1:$S$293</definedName>
    <definedName name="schpri11chicago_3" localSheetId="13">Chicago!$A$1:$S$293</definedName>
    <definedName name="schpri11chicago_4" localSheetId="13">Chicago!$A$1:$S$293</definedName>
    <definedName name="schpri11chicago_5" localSheetId="13">Chicago!$A$1:$S$293</definedName>
    <definedName name="schpri11chicago_6" localSheetId="13">Chicago!$A$1:$S$293</definedName>
    <definedName name="schpri11chicago_7" localSheetId="13">Chicago!$A$1:$S$293</definedName>
    <definedName name="schpri11chicago_8" localSheetId="13">Chicago!$A$1:$S$293</definedName>
    <definedName name="schpri11chicago_9" localSheetId="13">Chicago!$A$1:$S$293</definedName>
    <definedName name="schpri12boulder" localSheetId="14">Boulder!$A$1:$S$293</definedName>
    <definedName name="schpri12boulder_1" localSheetId="14">Boulder!$A$1:$S$293</definedName>
    <definedName name="schpri12boulder_10" localSheetId="14">Boulder!$A$1:$S$293</definedName>
    <definedName name="schpri12boulder_2" localSheetId="14">Boulder!$A$1:$S$293</definedName>
    <definedName name="schpri12boulder_3" localSheetId="14">Boulder!$A$1:$S$293</definedName>
    <definedName name="schpri12boulder_4" localSheetId="14">Boulder!$A$1:$S$293</definedName>
    <definedName name="schpri12boulder_5" localSheetId="14">Boulder!$A$1:$S$293</definedName>
    <definedName name="schpri12boulder_6" localSheetId="14">Boulder!$A$1:$S$293</definedName>
    <definedName name="schpri12boulder_7" localSheetId="14">Boulder!$A$1:$S$293</definedName>
    <definedName name="schpri12boulder_8" localSheetId="14">Boulder!$A$1:$S$293</definedName>
    <definedName name="schpri12boulder_9" localSheetId="14">Boulder!$A$1:$S$293</definedName>
    <definedName name="schpri13minneapolis" localSheetId="15">Minneapolis!$A$1:$S$293</definedName>
    <definedName name="schpri13minneapolis_1" localSheetId="15">Minneapolis!$A$1:$S$293</definedName>
    <definedName name="schpri13minneapolis_10" localSheetId="15">Minneapolis!$A$1:$S$293</definedName>
    <definedName name="schpri13minneapolis_2" localSheetId="15">Minneapolis!$A$1:$S$293</definedName>
    <definedName name="schpri13minneapolis_3" localSheetId="15">Minneapolis!$A$1:$S$293</definedName>
    <definedName name="schpri13minneapolis_4" localSheetId="15">Minneapolis!$A$1:$S$293</definedName>
    <definedName name="schpri13minneapolis_5" localSheetId="15">Minneapolis!$A$1:$S$293</definedName>
    <definedName name="schpri13minneapolis_6" localSheetId="15">Minneapolis!$A$1:$S$293</definedName>
    <definedName name="schpri13minneapolis_7" localSheetId="15">Minneapolis!$A$1:$S$293</definedName>
    <definedName name="schpri13minneapolis_8" localSheetId="15">Minneapolis!$A$1:$S$293</definedName>
    <definedName name="schpri13minneapolis_9" localSheetId="15">Minneapolis!$A$1:$S$293</definedName>
    <definedName name="schpri14helena" localSheetId="16">Helena!$A$1:$S$293</definedName>
    <definedName name="schpri14helena_1" localSheetId="16">Helena!$A$1:$S$293</definedName>
    <definedName name="schpri14helena_10" localSheetId="16">Helena!$A$1:$S$293</definedName>
    <definedName name="schpri14helena_2" localSheetId="16">Helena!$A$1:$S$293</definedName>
    <definedName name="schpri14helena_3" localSheetId="16">Helena!$A$1:$S$293</definedName>
    <definedName name="schpri14helena_4" localSheetId="16">Helena!$A$1:$S$293</definedName>
    <definedName name="schpri14helena_5" localSheetId="16">Helena!$A$1:$S$293</definedName>
    <definedName name="schpri14helena_6" localSheetId="16">Helena!$A$1:$S$293</definedName>
    <definedName name="schpri14helena_7" localSheetId="16">Helena!$A$1:$S$293</definedName>
    <definedName name="schpri14helena_8" localSheetId="16">Helena!$A$1:$S$293</definedName>
    <definedName name="schpri14helena_9" localSheetId="16">Helena!$A$1:$S$293</definedName>
    <definedName name="schpri15duluth" localSheetId="17">Duluth!$A$1:$S$293</definedName>
    <definedName name="schpri15duluth_1" localSheetId="17">Duluth!$A$1:$S$293</definedName>
    <definedName name="schpri15duluth_10" localSheetId="17">Duluth!$A$1:$S$293</definedName>
    <definedName name="schpri15duluth_2" localSheetId="17">Duluth!$A$1:$S$293</definedName>
    <definedName name="schpri15duluth_3" localSheetId="17">Duluth!$A$1:$S$293</definedName>
    <definedName name="schpri15duluth_4" localSheetId="17">Duluth!$A$1:$S$293</definedName>
    <definedName name="schpri15duluth_5" localSheetId="17">Duluth!$A$1:$S$293</definedName>
    <definedName name="schpri15duluth_6" localSheetId="17">Duluth!$A$1:$S$293</definedName>
    <definedName name="schpri15duluth_7" localSheetId="17">Duluth!$A$1:$S$293</definedName>
    <definedName name="schpri15duluth_8" localSheetId="17">Duluth!$A$1:$S$293</definedName>
    <definedName name="schpri15duluth_9" localSheetId="17">Duluth!$A$1:$S$293</definedName>
    <definedName name="schpri16fairbanks" localSheetId="18">Fairbanks!$A$1:$S$293</definedName>
    <definedName name="schpri16fairbanks_1" localSheetId="18">Fairbanks!$A$1:$S$293</definedName>
    <definedName name="schpri16fairbanks_10" localSheetId="18">Fairbanks!$A$1:$S$293</definedName>
    <definedName name="schpri16fairbanks_2" localSheetId="18">Fairbanks!$A$1:$S$293</definedName>
    <definedName name="schpri16fairbanks_3" localSheetId="18">Fairbanks!$A$1:$S$293</definedName>
    <definedName name="schpri16fairbanks_4" localSheetId="18">Fairbanks!$A$1:$S$293</definedName>
    <definedName name="schpri16fairbanks_5" localSheetId="18">Fairbanks!$A$1:$S$293</definedName>
    <definedName name="schpri16fairbanks_6" localSheetId="18">Fairbanks!$A$1:$S$293</definedName>
    <definedName name="schpri16fairbanks_7" localSheetId="18">Fairbanks!$A$1:$S$293</definedName>
    <definedName name="schpri16fairbanks_8" localSheetId="18">Fairbanks!$A$1:$S$293</definedName>
    <definedName name="schpri16fairbanks_9" localSheetId="18">Fairbanks!$A$1:$S$293</definedName>
  </definedNames>
  <calcPr calcId="125725"/>
</workbook>
</file>

<file path=xl/calcChain.xml><?xml version="1.0" encoding="utf-8"?>
<calcChain xmlns="http://schemas.openxmlformats.org/spreadsheetml/2006/main">
  <c r="R244" i="7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C246"/>
  <c r="D246"/>
  <c r="E246"/>
  <c r="F246"/>
  <c r="G246"/>
  <c r="H246"/>
  <c r="I246"/>
  <c r="J246"/>
  <c r="K246"/>
  <c r="L246"/>
  <c r="M246"/>
  <c r="N246"/>
  <c r="O246"/>
  <c r="P246"/>
  <c r="Q246"/>
  <c r="R246"/>
  <c r="C247"/>
  <c r="D247"/>
  <c r="E247"/>
  <c r="F247"/>
  <c r="G247"/>
  <c r="H247"/>
  <c r="I247"/>
  <c r="J247"/>
  <c r="K247"/>
  <c r="L247"/>
  <c r="M247"/>
  <c r="N247"/>
  <c r="O247"/>
  <c r="P247"/>
  <c r="Q247"/>
  <c r="R247"/>
  <c r="Q54" l="1"/>
  <c r="Q53"/>
  <c r="Q52"/>
  <c r="Q40"/>
  <c r="Q39"/>
  <c r="Q38"/>
  <c r="R54"/>
  <c r="R53"/>
  <c r="R52"/>
  <c r="R40"/>
  <c r="R39"/>
  <c r="R38"/>
  <c r="P54"/>
  <c r="P53"/>
  <c r="P52"/>
  <c r="P40"/>
  <c r="P39"/>
  <c r="P38"/>
  <c r="O54"/>
  <c r="O53"/>
  <c r="O52"/>
  <c r="O40"/>
  <c r="O39"/>
  <c r="O38"/>
  <c r="N54"/>
  <c r="N53"/>
  <c r="N52"/>
  <c r="N40"/>
  <c r="N39"/>
  <c r="N38"/>
  <c r="M54"/>
  <c r="M53"/>
  <c r="M52"/>
  <c r="M40"/>
  <c r="M39"/>
  <c r="M38"/>
  <c r="L54"/>
  <c r="L53"/>
  <c r="L52"/>
  <c r="L40"/>
  <c r="L39"/>
  <c r="L38"/>
  <c r="K54"/>
  <c r="K53"/>
  <c r="K52"/>
  <c r="K40"/>
  <c r="K39"/>
  <c r="K38"/>
  <c r="J54"/>
  <c r="J53"/>
  <c r="J52"/>
  <c r="J40"/>
  <c r="J39"/>
  <c r="J38"/>
  <c r="I54"/>
  <c r="I53"/>
  <c r="I52"/>
  <c r="I40"/>
  <c r="I39"/>
  <c r="I38"/>
  <c r="H54"/>
  <c r="H53"/>
  <c r="H52"/>
  <c r="H40"/>
  <c r="H39"/>
  <c r="H38"/>
  <c r="G54"/>
  <c r="G53"/>
  <c r="G52"/>
  <c r="G40"/>
  <c r="G39"/>
  <c r="G38"/>
  <c r="F54"/>
  <c r="F53"/>
  <c r="F52"/>
  <c r="F40"/>
  <c r="F39"/>
  <c r="F38"/>
  <c r="E54"/>
  <c r="E53"/>
  <c r="E52"/>
  <c r="E40"/>
  <c r="E39"/>
  <c r="E38"/>
  <c r="D54"/>
  <c r="D53"/>
  <c r="D52"/>
  <c r="D40"/>
  <c r="D39"/>
  <c r="D38"/>
  <c r="C54"/>
  <c r="C53"/>
  <c r="C52"/>
  <c r="B53"/>
  <c r="B54"/>
  <c r="B52"/>
  <c r="C40"/>
  <c r="C39"/>
  <c r="C38"/>
  <c r="B39"/>
  <c r="B40"/>
  <c r="B38"/>
  <c r="R25"/>
  <c r="R13"/>
  <c r="Q25"/>
  <c r="Q13"/>
  <c r="P25"/>
  <c r="P13"/>
  <c r="O25"/>
  <c r="O13"/>
  <c r="N25"/>
  <c r="N13"/>
  <c r="M25"/>
  <c r="M13"/>
  <c r="L25"/>
  <c r="L13"/>
  <c r="K25"/>
  <c r="K13"/>
  <c r="J25"/>
  <c r="J13"/>
  <c r="I25"/>
  <c r="I13"/>
  <c r="H25"/>
  <c r="H13"/>
  <c r="G25"/>
  <c r="G13"/>
  <c r="F25"/>
  <c r="F13"/>
  <c r="E25"/>
  <c r="E13"/>
  <c r="D25"/>
  <c r="D13"/>
  <c r="C13"/>
  <c r="C19"/>
  <c r="C20"/>
  <c r="C21"/>
  <c r="D19"/>
  <c r="E19"/>
  <c r="F19"/>
  <c r="G19"/>
  <c r="H19"/>
  <c r="I19"/>
  <c r="J19"/>
  <c r="K19"/>
  <c r="L19"/>
  <c r="M19"/>
  <c r="N19"/>
  <c r="O19"/>
  <c r="P19"/>
  <c r="Q19"/>
  <c r="R19"/>
  <c r="D20"/>
  <c r="E20"/>
  <c r="F20"/>
  <c r="G20"/>
  <c r="H20"/>
  <c r="I20"/>
  <c r="J20"/>
  <c r="K20"/>
  <c r="L20"/>
  <c r="M20"/>
  <c r="N20"/>
  <c r="O20"/>
  <c r="P20"/>
  <c r="Q20"/>
  <c r="R20"/>
  <c r="D21"/>
  <c r="E21"/>
  <c r="F21"/>
  <c r="G21"/>
  <c r="H21"/>
  <c r="I21"/>
  <c r="J21"/>
  <c r="K21"/>
  <c r="L21"/>
  <c r="M21"/>
  <c r="N21"/>
  <c r="O21"/>
  <c r="P21"/>
  <c r="Q21"/>
  <c r="R21"/>
  <c r="C25"/>
  <c r="B57"/>
  <c r="B58"/>
  <c r="B59"/>
  <c r="B60"/>
  <c r="B61"/>
  <c r="B62"/>
  <c r="B56"/>
  <c r="C231"/>
  <c r="D231"/>
  <c r="E231"/>
  <c r="F231"/>
  <c r="G231"/>
  <c r="H231"/>
  <c r="I231"/>
  <c r="J231"/>
  <c r="K231"/>
  <c r="L231"/>
  <c r="M231"/>
  <c r="N231"/>
  <c r="O231"/>
  <c r="P231"/>
  <c r="Q231"/>
  <c r="R231"/>
  <c r="C232"/>
  <c r="D232"/>
  <c r="E232"/>
  <c r="F232"/>
  <c r="G232"/>
  <c r="H232"/>
  <c r="I232"/>
  <c r="J232"/>
  <c r="K232"/>
  <c r="L232"/>
  <c r="M232"/>
  <c r="N232"/>
  <c r="O232"/>
  <c r="P232"/>
  <c r="Q232"/>
  <c r="R232"/>
  <c r="C233"/>
  <c r="D233"/>
  <c r="E233"/>
  <c r="F233"/>
  <c r="G233"/>
  <c r="H233"/>
  <c r="I233"/>
  <c r="J233"/>
  <c r="K233"/>
  <c r="L233"/>
  <c r="M233"/>
  <c r="N233"/>
  <c r="O233"/>
  <c r="P233"/>
  <c r="Q233"/>
  <c r="R233"/>
  <c r="C234"/>
  <c r="D234"/>
  <c r="E234"/>
  <c r="F234"/>
  <c r="G234"/>
  <c r="H234"/>
  <c r="I234"/>
  <c r="J234"/>
  <c r="K234"/>
  <c r="L234"/>
  <c r="M234"/>
  <c r="N234"/>
  <c r="O234"/>
  <c r="P234"/>
  <c r="Q234"/>
  <c r="R234"/>
  <c r="C235"/>
  <c r="D235"/>
  <c r="E235"/>
  <c r="F235"/>
  <c r="G235"/>
  <c r="H235"/>
  <c r="I235"/>
  <c r="J235"/>
  <c r="K235"/>
  <c r="L235"/>
  <c r="M235"/>
  <c r="N235"/>
  <c r="O235"/>
  <c r="P235"/>
  <c r="Q235"/>
  <c r="R235"/>
  <c r="C236"/>
  <c r="D236"/>
  <c r="E236"/>
  <c r="F236"/>
  <c r="G236"/>
  <c r="H236"/>
  <c r="I236"/>
  <c r="J236"/>
  <c r="K236"/>
  <c r="L236"/>
  <c r="M236"/>
  <c r="N236"/>
  <c r="O236"/>
  <c r="P236"/>
  <c r="Q236"/>
  <c r="R236"/>
  <c r="C237"/>
  <c r="D237"/>
  <c r="E237"/>
  <c r="F237"/>
  <c r="G237"/>
  <c r="H237"/>
  <c r="I237"/>
  <c r="J237"/>
  <c r="K237"/>
  <c r="L237"/>
  <c r="M237"/>
  <c r="N237"/>
  <c r="O237"/>
  <c r="P237"/>
  <c r="Q237"/>
  <c r="R237"/>
  <c r="C238"/>
  <c r="D238"/>
  <c r="E238"/>
  <c r="F238"/>
  <c r="G238"/>
  <c r="H238"/>
  <c r="I238"/>
  <c r="J238"/>
  <c r="K238"/>
  <c r="L238"/>
  <c r="M238"/>
  <c r="N238"/>
  <c r="O238"/>
  <c r="P238"/>
  <c r="Q238"/>
  <c r="R238"/>
  <c r="C239"/>
  <c r="D239"/>
  <c r="E239"/>
  <c r="F239"/>
  <c r="G239"/>
  <c r="H239"/>
  <c r="I239"/>
  <c r="J239"/>
  <c r="K239"/>
  <c r="L239"/>
  <c r="M239"/>
  <c r="N239"/>
  <c r="O239"/>
  <c r="P239"/>
  <c r="Q239"/>
  <c r="R239"/>
  <c r="C240"/>
  <c r="D240"/>
  <c r="E240"/>
  <c r="F240"/>
  <c r="G240"/>
  <c r="H240"/>
  <c r="I240"/>
  <c r="J240"/>
  <c r="K240"/>
  <c r="L240"/>
  <c r="M240"/>
  <c r="N240"/>
  <c r="O240"/>
  <c r="P240"/>
  <c r="Q240"/>
  <c r="R240"/>
  <c r="C241"/>
  <c r="D241"/>
  <c r="E241"/>
  <c r="F241"/>
  <c r="G241"/>
  <c r="H241"/>
  <c r="I241"/>
  <c r="J241"/>
  <c r="K241"/>
  <c r="L241"/>
  <c r="M241"/>
  <c r="N241"/>
  <c r="O241"/>
  <c r="P241"/>
  <c r="Q241"/>
  <c r="R241"/>
  <c r="C218"/>
  <c r="D218"/>
  <c r="E218"/>
  <c r="F218"/>
  <c r="G218"/>
  <c r="H218"/>
  <c r="I218"/>
  <c r="J218"/>
  <c r="K218"/>
  <c r="L218"/>
  <c r="M218"/>
  <c r="N218"/>
  <c r="O218"/>
  <c r="P218"/>
  <c r="Q218"/>
  <c r="R218"/>
  <c r="C219"/>
  <c r="D219"/>
  <c r="E219"/>
  <c r="F219"/>
  <c r="G219"/>
  <c r="H219"/>
  <c r="I219"/>
  <c r="J219"/>
  <c r="K219"/>
  <c r="L219"/>
  <c r="M219"/>
  <c r="N219"/>
  <c r="O219"/>
  <c r="P219"/>
  <c r="Q219"/>
  <c r="R219"/>
  <c r="C220"/>
  <c r="D220"/>
  <c r="E220"/>
  <c r="F220"/>
  <c r="G220"/>
  <c r="H220"/>
  <c r="I220"/>
  <c r="J220"/>
  <c r="K220"/>
  <c r="L220"/>
  <c r="M220"/>
  <c r="N220"/>
  <c r="O220"/>
  <c r="P220"/>
  <c r="Q220"/>
  <c r="R220"/>
  <c r="C221"/>
  <c r="D221"/>
  <c r="E221"/>
  <c r="F221"/>
  <c r="G221"/>
  <c r="H221"/>
  <c r="I221"/>
  <c r="J221"/>
  <c r="K221"/>
  <c r="L221"/>
  <c r="M221"/>
  <c r="N221"/>
  <c r="O221"/>
  <c r="P221"/>
  <c r="Q221"/>
  <c r="R221"/>
  <c r="C222"/>
  <c r="D222"/>
  <c r="E222"/>
  <c r="F222"/>
  <c r="G222"/>
  <c r="H222"/>
  <c r="I222"/>
  <c r="J222"/>
  <c r="K222"/>
  <c r="L222"/>
  <c r="M222"/>
  <c r="N222"/>
  <c r="O222"/>
  <c r="P222"/>
  <c r="Q222"/>
  <c r="R222"/>
  <c r="C223"/>
  <c r="D223"/>
  <c r="E223"/>
  <c r="F223"/>
  <c r="G223"/>
  <c r="H223"/>
  <c r="I223"/>
  <c r="J223"/>
  <c r="K223"/>
  <c r="L223"/>
  <c r="M223"/>
  <c r="N223"/>
  <c r="O223"/>
  <c r="P223"/>
  <c r="Q223"/>
  <c r="R223"/>
  <c r="C224"/>
  <c r="D224"/>
  <c r="E224"/>
  <c r="F224"/>
  <c r="G224"/>
  <c r="H224"/>
  <c r="I224"/>
  <c r="J224"/>
  <c r="K224"/>
  <c r="L224"/>
  <c r="M224"/>
  <c r="N224"/>
  <c r="O224"/>
  <c r="P224"/>
  <c r="Q224"/>
  <c r="R224"/>
  <c r="C225"/>
  <c r="D225"/>
  <c r="E225"/>
  <c r="F225"/>
  <c r="G225"/>
  <c r="H225"/>
  <c r="I225"/>
  <c r="J225"/>
  <c r="K225"/>
  <c r="L225"/>
  <c r="M225"/>
  <c r="N225"/>
  <c r="O225"/>
  <c r="P225"/>
  <c r="Q225"/>
  <c r="R225"/>
  <c r="C226"/>
  <c r="D226"/>
  <c r="E226"/>
  <c r="F226"/>
  <c r="G226"/>
  <c r="H226"/>
  <c r="I226"/>
  <c r="J226"/>
  <c r="K226"/>
  <c r="L226"/>
  <c r="M226"/>
  <c r="N226"/>
  <c r="O226"/>
  <c r="P226"/>
  <c r="Q226"/>
  <c r="R226"/>
  <c r="C227"/>
  <c r="D227"/>
  <c r="E227"/>
  <c r="F227"/>
  <c r="G227"/>
  <c r="H227"/>
  <c r="I227"/>
  <c r="J227"/>
  <c r="K227"/>
  <c r="L227"/>
  <c r="M227"/>
  <c r="N227"/>
  <c r="O227"/>
  <c r="P227"/>
  <c r="Q227"/>
  <c r="R227"/>
  <c r="C228"/>
  <c r="D228"/>
  <c r="E228"/>
  <c r="F228"/>
  <c r="G228"/>
  <c r="H228"/>
  <c r="I228"/>
  <c r="J228"/>
  <c r="K228"/>
  <c r="L228"/>
  <c r="M228"/>
  <c r="N228"/>
  <c r="O228"/>
  <c r="P228"/>
  <c r="Q228"/>
  <c r="R228"/>
  <c r="R251"/>
  <c r="Q251"/>
  <c r="P251"/>
  <c r="O251"/>
  <c r="N251"/>
  <c r="M251"/>
  <c r="L251"/>
  <c r="K251"/>
  <c r="J251"/>
  <c r="I251"/>
  <c r="H251"/>
  <c r="G251"/>
  <c r="F251"/>
  <c r="E251"/>
  <c r="D251"/>
  <c r="C251"/>
  <c r="R257"/>
  <c r="Q257"/>
  <c r="P257"/>
  <c r="O257"/>
  <c r="N257"/>
  <c r="M257"/>
  <c r="L257"/>
  <c r="K257"/>
  <c r="J257"/>
  <c r="I257"/>
  <c r="H257"/>
  <c r="G257"/>
  <c r="F257"/>
  <c r="E257"/>
  <c r="D257"/>
  <c r="C257"/>
  <c r="R256"/>
  <c r="Q256"/>
  <c r="P256"/>
  <c r="O256"/>
  <c r="N256"/>
  <c r="M256"/>
  <c r="L256"/>
  <c r="K256"/>
  <c r="J256"/>
  <c r="I256"/>
  <c r="H256"/>
  <c r="G256"/>
  <c r="F256"/>
  <c r="E256"/>
  <c r="D256"/>
  <c r="C256"/>
  <c r="R255"/>
  <c r="Q255"/>
  <c r="P255"/>
  <c r="O255"/>
  <c r="N255"/>
  <c r="M255"/>
  <c r="L255"/>
  <c r="K255"/>
  <c r="J255"/>
  <c r="I255"/>
  <c r="H255"/>
  <c r="G255"/>
  <c r="F255"/>
  <c r="E255"/>
  <c r="D255"/>
  <c r="C255"/>
  <c r="R254"/>
  <c r="Q254"/>
  <c r="P254"/>
  <c r="O254"/>
  <c r="N254"/>
  <c r="M254"/>
  <c r="L254"/>
  <c r="K254"/>
  <c r="J254"/>
  <c r="I254"/>
  <c r="H254"/>
  <c r="G254"/>
  <c r="F254"/>
  <c r="E254"/>
  <c r="D254"/>
  <c r="C254"/>
  <c r="R253"/>
  <c r="Q253"/>
  <c r="P253"/>
  <c r="O253"/>
  <c r="N253"/>
  <c r="M253"/>
  <c r="L253"/>
  <c r="K253"/>
  <c r="J253"/>
  <c r="I253"/>
  <c r="H253"/>
  <c r="G253"/>
  <c r="F253"/>
  <c r="E253"/>
  <c r="D253"/>
  <c r="C253"/>
  <c r="R252"/>
  <c r="Q252"/>
  <c r="P252"/>
  <c r="O252"/>
  <c r="N252"/>
  <c r="M252"/>
  <c r="L252"/>
  <c r="K252"/>
  <c r="J252"/>
  <c r="I252"/>
  <c r="H252"/>
  <c r="G252"/>
  <c r="F252"/>
  <c r="E252"/>
  <c r="D252"/>
  <c r="C252"/>
  <c r="R230"/>
  <c r="Q230"/>
  <c r="P230"/>
  <c r="O230"/>
  <c r="N230"/>
  <c r="M230"/>
  <c r="L230"/>
  <c r="K230"/>
  <c r="J230"/>
  <c r="I230"/>
  <c r="H230"/>
  <c r="G230"/>
  <c r="F230"/>
  <c r="E230"/>
  <c r="D230"/>
  <c r="C230"/>
  <c r="R217"/>
  <c r="Q217"/>
  <c r="P217"/>
  <c r="O217"/>
  <c r="N217"/>
  <c r="M217"/>
  <c r="L217"/>
  <c r="K217"/>
  <c r="J217"/>
  <c r="I217"/>
  <c r="H217"/>
  <c r="G217"/>
  <c r="F217"/>
  <c r="E217"/>
  <c r="D217"/>
  <c r="C217"/>
  <c r="R80"/>
  <c r="Q80"/>
  <c r="P80"/>
  <c r="O80"/>
  <c r="N80"/>
  <c r="M80"/>
  <c r="L80"/>
  <c r="K80"/>
  <c r="J80"/>
  <c r="I80"/>
  <c r="H80"/>
  <c r="G80"/>
  <c r="F80"/>
  <c r="E80"/>
  <c r="D80"/>
  <c r="C80"/>
  <c r="R77"/>
  <c r="Q77"/>
  <c r="P77"/>
  <c r="O77"/>
  <c r="N77"/>
  <c r="M77"/>
  <c r="L77"/>
  <c r="K77"/>
  <c r="J77"/>
  <c r="I77"/>
  <c r="H77"/>
  <c r="G77"/>
  <c r="F77"/>
  <c r="E77"/>
  <c r="D77"/>
  <c r="C77"/>
  <c r="R82"/>
  <c r="Q82"/>
  <c r="P82"/>
  <c r="O82"/>
  <c r="N82"/>
  <c r="M82"/>
  <c r="L82"/>
  <c r="K82"/>
  <c r="J82"/>
  <c r="I82"/>
  <c r="H82"/>
  <c r="G82"/>
  <c r="F82"/>
  <c r="E82"/>
  <c r="D82"/>
  <c r="C82"/>
  <c r="R79"/>
  <c r="Q79"/>
  <c r="P79"/>
  <c r="O79"/>
  <c r="N79"/>
  <c r="M79"/>
  <c r="L79"/>
  <c r="K79"/>
  <c r="J79"/>
  <c r="I79"/>
  <c r="H79"/>
  <c r="G79"/>
  <c r="F79"/>
  <c r="E79"/>
  <c r="D79"/>
  <c r="C79"/>
  <c r="R76"/>
  <c r="Q76"/>
  <c r="P76"/>
  <c r="O76"/>
  <c r="N76"/>
  <c r="M76"/>
  <c r="L76"/>
  <c r="K76"/>
  <c r="J76"/>
  <c r="I76"/>
  <c r="H76"/>
  <c r="G76"/>
  <c r="F76"/>
  <c r="E76"/>
  <c r="D76"/>
  <c r="C76"/>
  <c r="R249"/>
  <c r="R248"/>
  <c r="R214"/>
  <c r="R213"/>
  <c r="R212"/>
  <c r="R211"/>
  <c r="R210"/>
  <c r="R209"/>
  <c r="R208"/>
  <c r="R207"/>
  <c r="R206"/>
  <c r="R205"/>
  <c r="R204"/>
  <c r="R203"/>
  <c r="R202"/>
  <c r="R201"/>
  <c r="R200"/>
  <c r="R199"/>
  <c r="R197"/>
  <c r="R196"/>
  <c r="R195"/>
  <c r="R194"/>
  <c r="R193"/>
  <c r="R192"/>
  <c r="R191"/>
  <c r="R190"/>
  <c r="R189"/>
  <c r="R188"/>
  <c r="R187"/>
  <c r="R186"/>
  <c r="R185"/>
  <c r="R184"/>
  <c r="R183"/>
  <c r="R181"/>
  <c r="R180"/>
  <c r="R179"/>
  <c r="R178"/>
  <c r="R177"/>
  <c r="R176"/>
  <c r="R175"/>
  <c r="R174"/>
  <c r="R173"/>
  <c r="R172"/>
  <c r="R171"/>
  <c r="R170"/>
  <c r="R169"/>
  <c r="R168"/>
  <c r="R167"/>
  <c r="R165"/>
  <c r="R164"/>
  <c r="R163"/>
  <c r="R162"/>
  <c r="R161"/>
  <c r="R160"/>
  <c r="R159"/>
  <c r="R158"/>
  <c r="R157"/>
  <c r="R156"/>
  <c r="R155"/>
  <c r="R154"/>
  <c r="R153"/>
  <c r="R152"/>
  <c r="R151"/>
  <c r="R148"/>
  <c r="R147"/>
  <c r="R146"/>
  <c r="R145"/>
  <c r="R144"/>
  <c r="R143"/>
  <c r="R142"/>
  <c r="R141"/>
  <c r="R140"/>
  <c r="R139"/>
  <c r="R138"/>
  <c r="R137"/>
  <c r="R136"/>
  <c r="R135"/>
  <c r="R134"/>
  <c r="R133"/>
  <c r="R131"/>
  <c r="R130"/>
  <c r="R129"/>
  <c r="R128"/>
  <c r="R127"/>
  <c r="R126"/>
  <c r="R125"/>
  <c r="R124"/>
  <c r="R123"/>
  <c r="R122"/>
  <c r="R121"/>
  <c r="R120"/>
  <c r="R119"/>
  <c r="R118"/>
  <c r="R117"/>
  <c r="R115"/>
  <c r="R114"/>
  <c r="R113"/>
  <c r="R112"/>
  <c r="R111"/>
  <c r="R110"/>
  <c r="R109"/>
  <c r="R108"/>
  <c r="R107"/>
  <c r="R106"/>
  <c r="R105"/>
  <c r="R104"/>
  <c r="R103"/>
  <c r="R102"/>
  <c r="R101"/>
  <c r="R99"/>
  <c r="R98"/>
  <c r="R97"/>
  <c r="R96"/>
  <c r="R95"/>
  <c r="R94"/>
  <c r="R93"/>
  <c r="R92"/>
  <c r="R91"/>
  <c r="R90"/>
  <c r="R89"/>
  <c r="R88"/>
  <c r="R87"/>
  <c r="R86"/>
  <c r="R85"/>
  <c r="R73"/>
  <c r="R72"/>
  <c r="R71"/>
  <c r="R70"/>
  <c r="R69"/>
  <c r="R68"/>
  <c r="R67"/>
  <c r="R66"/>
  <c r="R65"/>
  <c r="R64"/>
  <c r="R51"/>
  <c r="R49"/>
  <c r="R48"/>
  <c r="R47"/>
  <c r="R46"/>
  <c r="R45"/>
  <c r="R44"/>
  <c r="R43"/>
  <c r="R37"/>
  <c r="R35"/>
  <c r="R62" s="1"/>
  <c r="R34"/>
  <c r="R61" s="1"/>
  <c r="R33"/>
  <c r="R60" s="1"/>
  <c r="R32"/>
  <c r="R59" s="1"/>
  <c r="R31"/>
  <c r="R58" s="1"/>
  <c r="R30"/>
  <c r="R57" s="1"/>
  <c r="R29"/>
  <c r="R56" s="1"/>
  <c r="R17"/>
  <c r="R16"/>
  <c r="R15"/>
  <c r="R10"/>
  <c r="Q249"/>
  <c r="Q248"/>
  <c r="Q214"/>
  <c r="Q213"/>
  <c r="Q212"/>
  <c r="Q211"/>
  <c r="Q210"/>
  <c r="Q209"/>
  <c r="Q208"/>
  <c r="Q207"/>
  <c r="Q206"/>
  <c r="Q205"/>
  <c r="Q204"/>
  <c r="Q203"/>
  <c r="Q202"/>
  <c r="Q201"/>
  <c r="Q200"/>
  <c r="Q199"/>
  <c r="Q197"/>
  <c r="Q196"/>
  <c r="Q195"/>
  <c r="Q194"/>
  <c r="Q193"/>
  <c r="Q192"/>
  <c r="Q191"/>
  <c r="Q190"/>
  <c r="Q189"/>
  <c r="Q188"/>
  <c r="Q187"/>
  <c r="Q186"/>
  <c r="Q185"/>
  <c r="Q184"/>
  <c r="Q183"/>
  <c r="Q181"/>
  <c r="Q180"/>
  <c r="Q179"/>
  <c r="Q178"/>
  <c r="Q177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5"/>
  <c r="Q154"/>
  <c r="Q153"/>
  <c r="Q152"/>
  <c r="Q151"/>
  <c r="Q148"/>
  <c r="Q147"/>
  <c r="Q146"/>
  <c r="Q145"/>
  <c r="Q144"/>
  <c r="Q143"/>
  <c r="Q142"/>
  <c r="Q141"/>
  <c r="Q140"/>
  <c r="Q139"/>
  <c r="Q138"/>
  <c r="Q137"/>
  <c r="Q136"/>
  <c r="Q135"/>
  <c r="Q134"/>
  <c r="Q133"/>
  <c r="Q131"/>
  <c r="Q130"/>
  <c r="Q129"/>
  <c r="Q128"/>
  <c r="Q127"/>
  <c r="Q126"/>
  <c r="Q125"/>
  <c r="Q124"/>
  <c r="Q123"/>
  <c r="Q122"/>
  <c r="Q121"/>
  <c r="Q120"/>
  <c r="Q119"/>
  <c r="Q118"/>
  <c r="Q117"/>
  <c r="Q115"/>
  <c r="Q114"/>
  <c r="Q113"/>
  <c r="Q112"/>
  <c r="Q111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9"/>
  <c r="Q88"/>
  <c r="Q87"/>
  <c r="Q86"/>
  <c r="Q85"/>
  <c r="Q73"/>
  <c r="Q72"/>
  <c r="Q71"/>
  <c r="Q70"/>
  <c r="Q69"/>
  <c r="Q68"/>
  <c r="Q67"/>
  <c r="Q66"/>
  <c r="Q65"/>
  <c r="Q64"/>
  <c r="Q51"/>
  <c r="Q49"/>
  <c r="Q48"/>
  <c r="Q47"/>
  <c r="Q46"/>
  <c r="Q45"/>
  <c r="Q44"/>
  <c r="Q43"/>
  <c r="Q37"/>
  <c r="Q35"/>
  <c r="Q62" s="1"/>
  <c r="Q34"/>
  <c r="Q61" s="1"/>
  <c r="Q33"/>
  <c r="Q60" s="1"/>
  <c r="Q32"/>
  <c r="Q59" s="1"/>
  <c r="Q31"/>
  <c r="Q58" s="1"/>
  <c r="Q30"/>
  <c r="Q57" s="1"/>
  <c r="Q29"/>
  <c r="Q56" s="1"/>
  <c r="Q17"/>
  <c r="Q16"/>
  <c r="Q15"/>
  <c r="Q10"/>
  <c r="P249"/>
  <c r="P248"/>
  <c r="P214"/>
  <c r="P213"/>
  <c r="P212"/>
  <c r="P211"/>
  <c r="P210"/>
  <c r="P209"/>
  <c r="P208"/>
  <c r="P207"/>
  <c r="P206"/>
  <c r="P205"/>
  <c r="P204"/>
  <c r="P203"/>
  <c r="P202"/>
  <c r="P201"/>
  <c r="P200"/>
  <c r="P199"/>
  <c r="P197"/>
  <c r="P196"/>
  <c r="P195"/>
  <c r="P194"/>
  <c r="P193"/>
  <c r="P192"/>
  <c r="P191"/>
  <c r="P190"/>
  <c r="P189"/>
  <c r="P188"/>
  <c r="P187"/>
  <c r="P186"/>
  <c r="P185"/>
  <c r="P184"/>
  <c r="P183"/>
  <c r="P181"/>
  <c r="P180"/>
  <c r="P179"/>
  <c r="P178"/>
  <c r="P177"/>
  <c r="P176"/>
  <c r="P175"/>
  <c r="P174"/>
  <c r="P173"/>
  <c r="P172"/>
  <c r="P171"/>
  <c r="P170"/>
  <c r="P169"/>
  <c r="P168"/>
  <c r="P167"/>
  <c r="P165"/>
  <c r="P164"/>
  <c r="P163"/>
  <c r="P162"/>
  <c r="P161"/>
  <c r="P160"/>
  <c r="P159"/>
  <c r="P158"/>
  <c r="P157"/>
  <c r="P156"/>
  <c r="P155"/>
  <c r="P154"/>
  <c r="P153"/>
  <c r="P152"/>
  <c r="P151"/>
  <c r="P148"/>
  <c r="P147"/>
  <c r="P146"/>
  <c r="P145"/>
  <c r="P144"/>
  <c r="P143"/>
  <c r="P142"/>
  <c r="P141"/>
  <c r="P140"/>
  <c r="P139"/>
  <c r="P138"/>
  <c r="P137"/>
  <c r="P136"/>
  <c r="P135"/>
  <c r="P134"/>
  <c r="P133"/>
  <c r="P131"/>
  <c r="P130"/>
  <c r="P129"/>
  <c r="P128"/>
  <c r="P127"/>
  <c r="P126"/>
  <c r="P125"/>
  <c r="P124"/>
  <c r="P123"/>
  <c r="P122"/>
  <c r="P121"/>
  <c r="P120"/>
  <c r="P119"/>
  <c r="P118"/>
  <c r="P117"/>
  <c r="P115"/>
  <c r="P114"/>
  <c r="P113"/>
  <c r="P112"/>
  <c r="P111"/>
  <c r="P110"/>
  <c r="P109"/>
  <c r="P108"/>
  <c r="P107"/>
  <c r="P106"/>
  <c r="P105"/>
  <c r="P104"/>
  <c r="P103"/>
  <c r="P102"/>
  <c r="P101"/>
  <c r="P99"/>
  <c r="P98"/>
  <c r="P97"/>
  <c r="P96"/>
  <c r="P95"/>
  <c r="P94"/>
  <c r="P93"/>
  <c r="P92"/>
  <c r="P91"/>
  <c r="P90"/>
  <c r="P89"/>
  <c r="P88"/>
  <c r="P87"/>
  <c r="P86"/>
  <c r="P85"/>
  <c r="P73"/>
  <c r="P72"/>
  <c r="P71"/>
  <c r="P70"/>
  <c r="P69"/>
  <c r="P68"/>
  <c r="P67"/>
  <c r="P66"/>
  <c r="P65"/>
  <c r="P64"/>
  <c r="P51"/>
  <c r="P49"/>
  <c r="P48"/>
  <c r="P47"/>
  <c r="P46"/>
  <c r="P45"/>
  <c r="P44"/>
  <c r="P43"/>
  <c r="P37"/>
  <c r="P35"/>
  <c r="P62" s="1"/>
  <c r="P34"/>
  <c r="P61" s="1"/>
  <c r="P33"/>
  <c r="P60" s="1"/>
  <c r="P32"/>
  <c r="P59" s="1"/>
  <c r="P31"/>
  <c r="P58" s="1"/>
  <c r="P30"/>
  <c r="P57" s="1"/>
  <c r="P29"/>
  <c r="P56" s="1"/>
  <c r="P17"/>
  <c r="P16"/>
  <c r="P15"/>
  <c r="P10"/>
  <c r="O249"/>
  <c r="O248"/>
  <c r="O214"/>
  <c r="O213"/>
  <c r="O212"/>
  <c r="O211"/>
  <c r="O210"/>
  <c r="O209"/>
  <c r="O208"/>
  <c r="O207"/>
  <c r="O206"/>
  <c r="O205"/>
  <c r="O204"/>
  <c r="O203"/>
  <c r="O202"/>
  <c r="O201"/>
  <c r="O200"/>
  <c r="O199"/>
  <c r="O197"/>
  <c r="O196"/>
  <c r="O195"/>
  <c r="O194"/>
  <c r="O193"/>
  <c r="O192"/>
  <c r="O191"/>
  <c r="O190"/>
  <c r="O189"/>
  <c r="O188"/>
  <c r="O187"/>
  <c r="O186"/>
  <c r="O185"/>
  <c r="O184"/>
  <c r="O183"/>
  <c r="O181"/>
  <c r="O180"/>
  <c r="O179"/>
  <c r="O178"/>
  <c r="O177"/>
  <c r="O176"/>
  <c r="O175"/>
  <c r="O174"/>
  <c r="O173"/>
  <c r="O172"/>
  <c r="O171"/>
  <c r="O170"/>
  <c r="O169"/>
  <c r="O168"/>
  <c r="O167"/>
  <c r="O165"/>
  <c r="O164"/>
  <c r="O163"/>
  <c r="O162"/>
  <c r="O161"/>
  <c r="O160"/>
  <c r="O159"/>
  <c r="O158"/>
  <c r="O157"/>
  <c r="O156"/>
  <c r="O155"/>
  <c r="O154"/>
  <c r="O153"/>
  <c r="O152"/>
  <c r="O151"/>
  <c r="O148"/>
  <c r="O147"/>
  <c r="O146"/>
  <c r="O145"/>
  <c r="O144"/>
  <c r="O143"/>
  <c r="O142"/>
  <c r="O141"/>
  <c r="O140"/>
  <c r="O139"/>
  <c r="O138"/>
  <c r="O137"/>
  <c r="O136"/>
  <c r="O135"/>
  <c r="O134"/>
  <c r="O133"/>
  <c r="O131"/>
  <c r="O130"/>
  <c r="O129"/>
  <c r="O128"/>
  <c r="O127"/>
  <c r="O126"/>
  <c r="O125"/>
  <c r="O124"/>
  <c r="O123"/>
  <c r="O122"/>
  <c r="O121"/>
  <c r="O120"/>
  <c r="O119"/>
  <c r="O118"/>
  <c r="O117"/>
  <c r="O115"/>
  <c r="O114"/>
  <c r="O113"/>
  <c r="O112"/>
  <c r="O111"/>
  <c r="O110"/>
  <c r="O109"/>
  <c r="O108"/>
  <c r="O107"/>
  <c r="O106"/>
  <c r="O105"/>
  <c r="O104"/>
  <c r="O103"/>
  <c r="O102"/>
  <c r="O101"/>
  <c r="O99"/>
  <c r="O98"/>
  <c r="O97"/>
  <c r="O96"/>
  <c r="O95"/>
  <c r="O94"/>
  <c r="O93"/>
  <c r="O92"/>
  <c r="O91"/>
  <c r="O90"/>
  <c r="O89"/>
  <c r="O88"/>
  <c r="O87"/>
  <c r="O86"/>
  <c r="O85"/>
  <c r="O73"/>
  <c r="O72"/>
  <c r="O71"/>
  <c r="O70"/>
  <c r="O69"/>
  <c r="O68"/>
  <c r="O67"/>
  <c r="O66"/>
  <c r="O65"/>
  <c r="O64"/>
  <c r="O51"/>
  <c r="O49"/>
  <c r="O48"/>
  <c r="O47"/>
  <c r="O46"/>
  <c r="O45"/>
  <c r="O44"/>
  <c r="O43"/>
  <c r="O37"/>
  <c r="O35"/>
  <c r="O62" s="1"/>
  <c r="O34"/>
  <c r="O61" s="1"/>
  <c r="O33"/>
  <c r="O60" s="1"/>
  <c r="O32"/>
  <c r="O59" s="1"/>
  <c r="O31"/>
  <c r="O58" s="1"/>
  <c r="O30"/>
  <c r="O57" s="1"/>
  <c r="O29"/>
  <c r="O56" s="1"/>
  <c r="O17"/>
  <c r="O16"/>
  <c r="O15"/>
  <c r="O10"/>
  <c r="N249"/>
  <c r="N248"/>
  <c r="N214"/>
  <c r="N213"/>
  <c r="N212"/>
  <c r="N211"/>
  <c r="N210"/>
  <c r="N209"/>
  <c r="N208"/>
  <c r="N207"/>
  <c r="N206"/>
  <c r="N205"/>
  <c r="N204"/>
  <c r="N203"/>
  <c r="N202"/>
  <c r="N201"/>
  <c r="N200"/>
  <c r="N199"/>
  <c r="N197"/>
  <c r="N196"/>
  <c r="N195"/>
  <c r="N194"/>
  <c r="N193"/>
  <c r="N192"/>
  <c r="N191"/>
  <c r="N190"/>
  <c r="N189"/>
  <c r="N188"/>
  <c r="N187"/>
  <c r="N186"/>
  <c r="N185"/>
  <c r="N184"/>
  <c r="N183"/>
  <c r="N181"/>
  <c r="N180"/>
  <c r="N179"/>
  <c r="N178"/>
  <c r="N177"/>
  <c r="N176"/>
  <c r="N175"/>
  <c r="N174"/>
  <c r="N173"/>
  <c r="N172"/>
  <c r="N171"/>
  <c r="N170"/>
  <c r="N169"/>
  <c r="N168"/>
  <c r="N167"/>
  <c r="N165"/>
  <c r="N164"/>
  <c r="N163"/>
  <c r="N162"/>
  <c r="N161"/>
  <c r="N160"/>
  <c r="N159"/>
  <c r="N158"/>
  <c r="N157"/>
  <c r="N156"/>
  <c r="N155"/>
  <c r="N154"/>
  <c r="N153"/>
  <c r="N152"/>
  <c r="N151"/>
  <c r="N148"/>
  <c r="N147"/>
  <c r="N146"/>
  <c r="N145"/>
  <c r="N144"/>
  <c r="N143"/>
  <c r="N142"/>
  <c r="N141"/>
  <c r="N140"/>
  <c r="N139"/>
  <c r="N138"/>
  <c r="N137"/>
  <c r="N136"/>
  <c r="N135"/>
  <c r="N134"/>
  <c r="N133"/>
  <c r="N131"/>
  <c r="N130"/>
  <c r="N129"/>
  <c r="N128"/>
  <c r="N127"/>
  <c r="N126"/>
  <c r="N125"/>
  <c r="N124"/>
  <c r="N123"/>
  <c r="N122"/>
  <c r="N121"/>
  <c r="N120"/>
  <c r="N119"/>
  <c r="N118"/>
  <c r="N117"/>
  <c r="N115"/>
  <c r="N114"/>
  <c r="N113"/>
  <c r="N112"/>
  <c r="N111"/>
  <c r="N110"/>
  <c r="N109"/>
  <c r="N108"/>
  <c r="N107"/>
  <c r="N106"/>
  <c r="N105"/>
  <c r="N104"/>
  <c r="N103"/>
  <c r="N102"/>
  <c r="N101"/>
  <c r="N99"/>
  <c r="N98"/>
  <c r="N97"/>
  <c r="N96"/>
  <c r="N95"/>
  <c r="N94"/>
  <c r="N93"/>
  <c r="N92"/>
  <c r="N91"/>
  <c r="N90"/>
  <c r="N89"/>
  <c r="N88"/>
  <c r="N87"/>
  <c r="N86"/>
  <c r="N85"/>
  <c r="N73"/>
  <c r="N72"/>
  <c r="N71"/>
  <c r="N70"/>
  <c r="N69"/>
  <c r="N68"/>
  <c r="N67"/>
  <c r="N66"/>
  <c r="N65"/>
  <c r="N64"/>
  <c r="N51"/>
  <c r="N49"/>
  <c r="N48"/>
  <c r="N47"/>
  <c r="N46"/>
  <c r="N45"/>
  <c r="N44"/>
  <c r="N43"/>
  <c r="N37"/>
  <c r="N35"/>
  <c r="N62" s="1"/>
  <c r="N34"/>
  <c r="N61" s="1"/>
  <c r="N33"/>
  <c r="N60" s="1"/>
  <c r="N32"/>
  <c r="N59" s="1"/>
  <c r="N31"/>
  <c r="N58" s="1"/>
  <c r="N30"/>
  <c r="N57" s="1"/>
  <c r="N29"/>
  <c r="N56" s="1"/>
  <c r="N17"/>
  <c r="N16"/>
  <c r="N15"/>
  <c r="N10"/>
  <c r="M249"/>
  <c r="M248"/>
  <c r="M214"/>
  <c r="M213"/>
  <c r="M212"/>
  <c r="M211"/>
  <c r="M210"/>
  <c r="M209"/>
  <c r="M208"/>
  <c r="M207"/>
  <c r="M206"/>
  <c r="M205"/>
  <c r="M204"/>
  <c r="M203"/>
  <c r="M202"/>
  <c r="M201"/>
  <c r="M200"/>
  <c r="M199"/>
  <c r="M197"/>
  <c r="M196"/>
  <c r="M195"/>
  <c r="M194"/>
  <c r="M193"/>
  <c r="M192"/>
  <c r="M191"/>
  <c r="M190"/>
  <c r="M189"/>
  <c r="M188"/>
  <c r="M187"/>
  <c r="M186"/>
  <c r="M185"/>
  <c r="M184"/>
  <c r="M183"/>
  <c r="M181"/>
  <c r="M180"/>
  <c r="M179"/>
  <c r="M178"/>
  <c r="M177"/>
  <c r="M176"/>
  <c r="M175"/>
  <c r="M174"/>
  <c r="M173"/>
  <c r="M172"/>
  <c r="M171"/>
  <c r="M170"/>
  <c r="M169"/>
  <c r="M168"/>
  <c r="M167"/>
  <c r="M165"/>
  <c r="M164"/>
  <c r="M163"/>
  <c r="M162"/>
  <c r="M161"/>
  <c r="M160"/>
  <c r="M159"/>
  <c r="M158"/>
  <c r="M157"/>
  <c r="M156"/>
  <c r="M155"/>
  <c r="M154"/>
  <c r="M153"/>
  <c r="M152"/>
  <c r="M151"/>
  <c r="M148"/>
  <c r="M147"/>
  <c r="M146"/>
  <c r="M145"/>
  <c r="M144"/>
  <c r="M143"/>
  <c r="M142"/>
  <c r="M141"/>
  <c r="M140"/>
  <c r="M139"/>
  <c r="M138"/>
  <c r="M137"/>
  <c r="M136"/>
  <c r="M135"/>
  <c r="M134"/>
  <c r="M133"/>
  <c r="M131"/>
  <c r="M130"/>
  <c r="M129"/>
  <c r="M128"/>
  <c r="M127"/>
  <c r="M126"/>
  <c r="M125"/>
  <c r="M124"/>
  <c r="M123"/>
  <c r="M122"/>
  <c r="M121"/>
  <c r="M120"/>
  <c r="M119"/>
  <c r="M118"/>
  <c r="M117"/>
  <c r="M115"/>
  <c r="M114"/>
  <c r="M113"/>
  <c r="M112"/>
  <c r="M111"/>
  <c r="M110"/>
  <c r="M109"/>
  <c r="M108"/>
  <c r="M107"/>
  <c r="M106"/>
  <c r="M105"/>
  <c r="M104"/>
  <c r="M103"/>
  <c r="M102"/>
  <c r="M101"/>
  <c r="M99"/>
  <c r="M98"/>
  <c r="M97"/>
  <c r="M96"/>
  <c r="M95"/>
  <c r="M94"/>
  <c r="M93"/>
  <c r="M92"/>
  <c r="M91"/>
  <c r="M90"/>
  <c r="M89"/>
  <c r="M88"/>
  <c r="M87"/>
  <c r="M86"/>
  <c r="M85"/>
  <c r="M73"/>
  <c r="M72"/>
  <c r="M71"/>
  <c r="M70"/>
  <c r="M69"/>
  <c r="M68"/>
  <c r="M67"/>
  <c r="M66"/>
  <c r="M65"/>
  <c r="M64"/>
  <c r="M51"/>
  <c r="M49"/>
  <c r="M48"/>
  <c r="M47"/>
  <c r="M46"/>
  <c r="M45"/>
  <c r="M44"/>
  <c r="M43"/>
  <c r="M37"/>
  <c r="M35"/>
  <c r="M62" s="1"/>
  <c r="M34"/>
  <c r="M61" s="1"/>
  <c r="M33"/>
  <c r="M60" s="1"/>
  <c r="M32"/>
  <c r="M59" s="1"/>
  <c r="M31"/>
  <c r="M58" s="1"/>
  <c r="M30"/>
  <c r="M57" s="1"/>
  <c r="M29"/>
  <c r="M56" s="1"/>
  <c r="M17"/>
  <c r="M16"/>
  <c r="M15"/>
  <c r="M10"/>
  <c r="L249"/>
  <c r="L248"/>
  <c r="L214"/>
  <c r="L213"/>
  <c r="L212"/>
  <c r="L211"/>
  <c r="L210"/>
  <c r="L209"/>
  <c r="L208"/>
  <c r="L207"/>
  <c r="L206"/>
  <c r="L205"/>
  <c r="L204"/>
  <c r="L203"/>
  <c r="L202"/>
  <c r="L201"/>
  <c r="L200"/>
  <c r="L199"/>
  <c r="L197"/>
  <c r="L196"/>
  <c r="L195"/>
  <c r="L194"/>
  <c r="L193"/>
  <c r="L192"/>
  <c r="L191"/>
  <c r="L190"/>
  <c r="L189"/>
  <c r="L188"/>
  <c r="L187"/>
  <c r="L186"/>
  <c r="L185"/>
  <c r="L184"/>
  <c r="L183"/>
  <c r="L181"/>
  <c r="L180"/>
  <c r="L179"/>
  <c r="L178"/>
  <c r="L177"/>
  <c r="L176"/>
  <c r="L175"/>
  <c r="L174"/>
  <c r="L173"/>
  <c r="L172"/>
  <c r="L171"/>
  <c r="L170"/>
  <c r="L169"/>
  <c r="L168"/>
  <c r="L167"/>
  <c r="L165"/>
  <c r="L164"/>
  <c r="L163"/>
  <c r="L162"/>
  <c r="L161"/>
  <c r="L160"/>
  <c r="L159"/>
  <c r="L158"/>
  <c r="L157"/>
  <c r="L156"/>
  <c r="L155"/>
  <c r="L154"/>
  <c r="L153"/>
  <c r="L152"/>
  <c r="L151"/>
  <c r="L148"/>
  <c r="L147"/>
  <c r="L146"/>
  <c r="L145"/>
  <c r="L144"/>
  <c r="L143"/>
  <c r="L142"/>
  <c r="L141"/>
  <c r="L140"/>
  <c r="L139"/>
  <c r="L138"/>
  <c r="L137"/>
  <c r="L136"/>
  <c r="L135"/>
  <c r="L134"/>
  <c r="L133"/>
  <c r="L131"/>
  <c r="L130"/>
  <c r="L129"/>
  <c r="L128"/>
  <c r="L127"/>
  <c r="L126"/>
  <c r="L125"/>
  <c r="L124"/>
  <c r="L123"/>
  <c r="L122"/>
  <c r="L121"/>
  <c r="L120"/>
  <c r="L119"/>
  <c r="L118"/>
  <c r="L117"/>
  <c r="L115"/>
  <c r="L114"/>
  <c r="L113"/>
  <c r="L112"/>
  <c r="L111"/>
  <c r="L110"/>
  <c r="L109"/>
  <c r="L108"/>
  <c r="L107"/>
  <c r="L106"/>
  <c r="L105"/>
  <c r="L104"/>
  <c r="L103"/>
  <c r="L102"/>
  <c r="L101"/>
  <c r="L99"/>
  <c r="L98"/>
  <c r="L97"/>
  <c r="L96"/>
  <c r="L95"/>
  <c r="L94"/>
  <c r="L93"/>
  <c r="L92"/>
  <c r="L91"/>
  <c r="L90"/>
  <c r="L89"/>
  <c r="L88"/>
  <c r="L87"/>
  <c r="L86"/>
  <c r="L85"/>
  <c r="L73"/>
  <c r="L72"/>
  <c r="L71"/>
  <c r="L70"/>
  <c r="L69"/>
  <c r="L68"/>
  <c r="L67"/>
  <c r="L66"/>
  <c r="L65"/>
  <c r="L64"/>
  <c r="L51"/>
  <c r="L49"/>
  <c r="L48"/>
  <c r="L47"/>
  <c r="L46"/>
  <c r="L45"/>
  <c r="L44"/>
  <c r="L43"/>
  <c r="L37"/>
  <c r="L35"/>
  <c r="L62" s="1"/>
  <c r="L34"/>
  <c r="L61" s="1"/>
  <c r="L33"/>
  <c r="L60" s="1"/>
  <c r="L32"/>
  <c r="L59" s="1"/>
  <c r="L31"/>
  <c r="L58" s="1"/>
  <c r="L30"/>
  <c r="L57" s="1"/>
  <c r="L29"/>
  <c r="L56" s="1"/>
  <c r="L17"/>
  <c r="L16"/>
  <c r="L15"/>
  <c r="L10"/>
  <c r="K249"/>
  <c r="K248"/>
  <c r="K214"/>
  <c r="K213"/>
  <c r="K212"/>
  <c r="K211"/>
  <c r="K210"/>
  <c r="K209"/>
  <c r="K208"/>
  <c r="K207"/>
  <c r="K206"/>
  <c r="K205"/>
  <c r="K204"/>
  <c r="K203"/>
  <c r="K202"/>
  <c r="K201"/>
  <c r="K200"/>
  <c r="K199"/>
  <c r="K197"/>
  <c r="K196"/>
  <c r="K195"/>
  <c r="K194"/>
  <c r="K193"/>
  <c r="K192"/>
  <c r="K191"/>
  <c r="K190"/>
  <c r="K189"/>
  <c r="K188"/>
  <c r="K187"/>
  <c r="K186"/>
  <c r="K185"/>
  <c r="K184"/>
  <c r="K183"/>
  <c r="K181"/>
  <c r="K180"/>
  <c r="K179"/>
  <c r="K178"/>
  <c r="K177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5"/>
  <c r="K154"/>
  <c r="K153"/>
  <c r="K152"/>
  <c r="K151"/>
  <c r="K148"/>
  <c r="K147"/>
  <c r="K146"/>
  <c r="K145"/>
  <c r="K144"/>
  <c r="K143"/>
  <c r="K142"/>
  <c r="K141"/>
  <c r="K140"/>
  <c r="K139"/>
  <c r="K138"/>
  <c r="K137"/>
  <c r="K136"/>
  <c r="K135"/>
  <c r="K134"/>
  <c r="K133"/>
  <c r="K131"/>
  <c r="K130"/>
  <c r="K129"/>
  <c r="K128"/>
  <c r="K127"/>
  <c r="K126"/>
  <c r="K125"/>
  <c r="K124"/>
  <c r="K123"/>
  <c r="K122"/>
  <c r="K121"/>
  <c r="K120"/>
  <c r="K119"/>
  <c r="K118"/>
  <c r="K117"/>
  <c r="K115"/>
  <c r="K114"/>
  <c r="K113"/>
  <c r="K112"/>
  <c r="K111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9"/>
  <c r="K88"/>
  <c r="K87"/>
  <c r="K86"/>
  <c r="K85"/>
  <c r="K73"/>
  <c r="K72"/>
  <c r="K71"/>
  <c r="K70"/>
  <c r="K69"/>
  <c r="K68"/>
  <c r="K67"/>
  <c r="K66"/>
  <c r="K65"/>
  <c r="K64"/>
  <c r="K51"/>
  <c r="K49"/>
  <c r="K48"/>
  <c r="K47"/>
  <c r="K46"/>
  <c r="K45"/>
  <c r="K44"/>
  <c r="K43"/>
  <c r="K37"/>
  <c r="K35"/>
  <c r="K62" s="1"/>
  <c r="K34"/>
  <c r="K61" s="1"/>
  <c r="K33"/>
  <c r="K60" s="1"/>
  <c r="K32"/>
  <c r="K59" s="1"/>
  <c r="K31"/>
  <c r="K58" s="1"/>
  <c r="K30"/>
  <c r="K57" s="1"/>
  <c r="K29"/>
  <c r="K56" s="1"/>
  <c r="K17"/>
  <c r="K16"/>
  <c r="K15"/>
  <c r="K10"/>
  <c r="J249"/>
  <c r="J248"/>
  <c r="J214"/>
  <c r="J213"/>
  <c r="J212"/>
  <c r="J211"/>
  <c r="J210"/>
  <c r="J209"/>
  <c r="J208"/>
  <c r="J207"/>
  <c r="J206"/>
  <c r="J205"/>
  <c r="J204"/>
  <c r="J203"/>
  <c r="J202"/>
  <c r="J201"/>
  <c r="J200"/>
  <c r="J199"/>
  <c r="J197"/>
  <c r="J196"/>
  <c r="J195"/>
  <c r="J194"/>
  <c r="J193"/>
  <c r="J192"/>
  <c r="J191"/>
  <c r="J190"/>
  <c r="J189"/>
  <c r="J188"/>
  <c r="J187"/>
  <c r="J186"/>
  <c r="J185"/>
  <c r="J184"/>
  <c r="J183"/>
  <c r="J181"/>
  <c r="J180"/>
  <c r="J179"/>
  <c r="J178"/>
  <c r="J177"/>
  <c r="J176"/>
  <c r="J175"/>
  <c r="J174"/>
  <c r="J173"/>
  <c r="J172"/>
  <c r="J171"/>
  <c r="J170"/>
  <c r="J169"/>
  <c r="J168"/>
  <c r="J167"/>
  <c r="J165"/>
  <c r="J164"/>
  <c r="J163"/>
  <c r="J162"/>
  <c r="J161"/>
  <c r="J160"/>
  <c r="J159"/>
  <c r="J158"/>
  <c r="J157"/>
  <c r="J156"/>
  <c r="J155"/>
  <c r="J154"/>
  <c r="J153"/>
  <c r="J152"/>
  <c r="J151"/>
  <c r="J148"/>
  <c r="J147"/>
  <c r="J146"/>
  <c r="J145"/>
  <c r="J144"/>
  <c r="J143"/>
  <c r="J142"/>
  <c r="J141"/>
  <c r="J140"/>
  <c r="J139"/>
  <c r="J138"/>
  <c r="J137"/>
  <c r="J136"/>
  <c r="J135"/>
  <c r="J134"/>
  <c r="J133"/>
  <c r="J131"/>
  <c r="J130"/>
  <c r="J129"/>
  <c r="J128"/>
  <c r="J127"/>
  <c r="J126"/>
  <c r="J125"/>
  <c r="J124"/>
  <c r="J123"/>
  <c r="J122"/>
  <c r="J121"/>
  <c r="J120"/>
  <c r="J119"/>
  <c r="J118"/>
  <c r="J117"/>
  <c r="J115"/>
  <c r="J114"/>
  <c r="J113"/>
  <c r="J112"/>
  <c r="J111"/>
  <c r="J110"/>
  <c r="J109"/>
  <c r="J108"/>
  <c r="J107"/>
  <c r="J106"/>
  <c r="J105"/>
  <c r="J104"/>
  <c r="J103"/>
  <c r="J102"/>
  <c r="J101"/>
  <c r="J99"/>
  <c r="J98"/>
  <c r="J97"/>
  <c r="J96"/>
  <c r="J95"/>
  <c r="J94"/>
  <c r="J93"/>
  <c r="J92"/>
  <c r="J91"/>
  <c r="J90"/>
  <c r="J89"/>
  <c r="J88"/>
  <c r="J87"/>
  <c r="J86"/>
  <c r="J85"/>
  <c r="J73"/>
  <c r="J72"/>
  <c r="J71"/>
  <c r="J70"/>
  <c r="J69"/>
  <c r="J68"/>
  <c r="J67"/>
  <c r="J66"/>
  <c r="J65"/>
  <c r="J64"/>
  <c r="J51"/>
  <c r="J49"/>
  <c r="J48"/>
  <c r="J47"/>
  <c r="J46"/>
  <c r="J45"/>
  <c r="J44"/>
  <c r="J43"/>
  <c r="J37"/>
  <c r="J35"/>
  <c r="J34"/>
  <c r="J33"/>
  <c r="J32"/>
  <c r="J31"/>
  <c r="J30"/>
  <c r="J29"/>
  <c r="J17"/>
  <c r="J16"/>
  <c r="J15"/>
  <c r="J10"/>
  <c r="I249"/>
  <c r="I248"/>
  <c r="I214"/>
  <c r="I213"/>
  <c r="I212"/>
  <c r="I211"/>
  <c r="I210"/>
  <c r="I209"/>
  <c r="I208"/>
  <c r="I207"/>
  <c r="I206"/>
  <c r="I205"/>
  <c r="I204"/>
  <c r="I203"/>
  <c r="I202"/>
  <c r="I201"/>
  <c r="I200"/>
  <c r="I199"/>
  <c r="I197"/>
  <c r="I196"/>
  <c r="I195"/>
  <c r="I194"/>
  <c r="I193"/>
  <c r="I192"/>
  <c r="I191"/>
  <c r="I190"/>
  <c r="I189"/>
  <c r="I188"/>
  <c r="I187"/>
  <c r="I186"/>
  <c r="I185"/>
  <c r="I184"/>
  <c r="I183"/>
  <c r="I181"/>
  <c r="I180"/>
  <c r="I179"/>
  <c r="I178"/>
  <c r="I177"/>
  <c r="I176"/>
  <c r="I175"/>
  <c r="I174"/>
  <c r="I173"/>
  <c r="I172"/>
  <c r="I171"/>
  <c r="I170"/>
  <c r="I169"/>
  <c r="I168"/>
  <c r="I167"/>
  <c r="I165"/>
  <c r="I164"/>
  <c r="I163"/>
  <c r="I162"/>
  <c r="I161"/>
  <c r="I160"/>
  <c r="I159"/>
  <c r="I158"/>
  <c r="I157"/>
  <c r="I156"/>
  <c r="I155"/>
  <c r="I154"/>
  <c r="I153"/>
  <c r="I152"/>
  <c r="I151"/>
  <c r="I148"/>
  <c r="I147"/>
  <c r="I146"/>
  <c r="I145"/>
  <c r="I144"/>
  <c r="I143"/>
  <c r="I142"/>
  <c r="I141"/>
  <c r="I140"/>
  <c r="I139"/>
  <c r="I138"/>
  <c r="I137"/>
  <c r="I136"/>
  <c r="I135"/>
  <c r="I134"/>
  <c r="I133"/>
  <c r="I131"/>
  <c r="I130"/>
  <c r="I129"/>
  <c r="I128"/>
  <c r="I127"/>
  <c r="I126"/>
  <c r="I125"/>
  <c r="I124"/>
  <c r="I123"/>
  <c r="I122"/>
  <c r="I121"/>
  <c r="I120"/>
  <c r="I119"/>
  <c r="I118"/>
  <c r="I117"/>
  <c r="I115"/>
  <c r="I114"/>
  <c r="I113"/>
  <c r="I112"/>
  <c r="I111"/>
  <c r="I110"/>
  <c r="I109"/>
  <c r="I108"/>
  <c r="I107"/>
  <c r="I106"/>
  <c r="I105"/>
  <c r="I104"/>
  <c r="I103"/>
  <c r="I102"/>
  <c r="I101"/>
  <c r="I99"/>
  <c r="I98"/>
  <c r="I97"/>
  <c r="I96"/>
  <c r="I95"/>
  <c r="I94"/>
  <c r="I93"/>
  <c r="I92"/>
  <c r="I91"/>
  <c r="I90"/>
  <c r="I89"/>
  <c r="I88"/>
  <c r="I87"/>
  <c r="I86"/>
  <c r="I85"/>
  <c r="I73"/>
  <c r="I72"/>
  <c r="I71"/>
  <c r="I70"/>
  <c r="I69"/>
  <c r="I68"/>
  <c r="I67"/>
  <c r="I66"/>
  <c r="I65"/>
  <c r="I64"/>
  <c r="I51"/>
  <c r="I49"/>
  <c r="I48"/>
  <c r="I47"/>
  <c r="I46"/>
  <c r="I45"/>
  <c r="I44"/>
  <c r="I43"/>
  <c r="I37"/>
  <c r="I35"/>
  <c r="I62" s="1"/>
  <c r="I34"/>
  <c r="I61" s="1"/>
  <c r="I33"/>
  <c r="I60" s="1"/>
  <c r="I32"/>
  <c r="I59" s="1"/>
  <c r="I31"/>
  <c r="I58" s="1"/>
  <c r="I30"/>
  <c r="I57" s="1"/>
  <c r="I29"/>
  <c r="I56" s="1"/>
  <c r="I17"/>
  <c r="I16"/>
  <c r="I15"/>
  <c r="I10"/>
  <c r="H249"/>
  <c r="H248"/>
  <c r="H214"/>
  <c r="H213"/>
  <c r="H212"/>
  <c r="H211"/>
  <c r="H210"/>
  <c r="H209"/>
  <c r="H208"/>
  <c r="H207"/>
  <c r="H206"/>
  <c r="H205"/>
  <c r="H204"/>
  <c r="H203"/>
  <c r="H202"/>
  <c r="H201"/>
  <c r="H200"/>
  <c r="H199"/>
  <c r="H197"/>
  <c r="H196"/>
  <c r="H195"/>
  <c r="H194"/>
  <c r="H193"/>
  <c r="H192"/>
  <c r="H191"/>
  <c r="H190"/>
  <c r="H189"/>
  <c r="H188"/>
  <c r="H187"/>
  <c r="H186"/>
  <c r="H185"/>
  <c r="H184"/>
  <c r="H183"/>
  <c r="H181"/>
  <c r="H180"/>
  <c r="H179"/>
  <c r="H178"/>
  <c r="H177"/>
  <c r="H176"/>
  <c r="H175"/>
  <c r="H174"/>
  <c r="H173"/>
  <c r="H172"/>
  <c r="H171"/>
  <c r="H170"/>
  <c r="H169"/>
  <c r="H168"/>
  <c r="H167"/>
  <c r="H165"/>
  <c r="H164"/>
  <c r="H163"/>
  <c r="H162"/>
  <c r="H161"/>
  <c r="H160"/>
  <c r="H159"/>
  <c r="H158"/>
  <c r="H157"/>
  <c r="H156"/>
  <c r="H155"/>
  <c r="H154"/>
  <c r="H153"/>
  <c r="H152"/>
  <c r="H151"/>
  <c r="H148"/>
  <c r="H147"/>
  <c r="H146"/>
  <c r="H145"/>
  <c r="H144"/>
  <c r="H143"/>
  <c r="H142"/>
  <c r="H141"/>
  <c r="H140"/>
  <c r="H139"/>
  <c r="H138"/>
  <c r="H137"/>
  <c r="H136"/>
  <c r="H135"/>
  <c r="H134"/>
  <c r="H133"/>
  <c r="H131"/>
  <c r="H130"/>
  <c r="H129"/>
  <c r="H128"/>
  <c r="H127"/>
  <c r="H126"/>
  <c r="H125"/>
  <c r="H124"/>
  <c r="H123"/>
  <c r="H122"/>
  <c r="H121"/>
  <c r="H120"/>
  <c r="H119"/>
  <c r="H118"/>
  <c r="H117"/>
  <c r="H115"/>
  <c r="H114"/>
  <c r="H113"/>
  <c r="H112"/>
  <c r="H111"/>
  <c r="H110"/>
  <c r="H109"/>
  <c r="H108"/>
  <c r="H107"/>
  <c r="H106"/>
  <c r="H105"/>
  <c r="H104"/>
  <c r="H103"/>
  <c r="H102"/>
  <c r="H101"/>
  <c r="H99"/>
  <c r="H98"/>
  <c r="H97"/>
  <c r="H96"/>
  <c r="H95"/>
  <c r="H94"/>
  <c r="H93"/>
  <c r="H92"/>
  <c r="H91"/>
  <c r="H90"/>
  <c r="H89"/>
  <c r="H88"/>
  <c r="H87"/>
  <c r="H86"/>
  <c r="H85"/>
  <c r="H73"/>
  <c r="H72"/>
  <c r="H71"/>
  <c r="H70"/>
  <c r="H69"/>
  <c r="H68"/>
  <c r="H67"/>
  <c r="H66"/>
  <c r="H65"/>
  <c r="H64"/>
  <c r="H51"/>
  <c r="H49"/>
  <c r="H48"/>
  <c r="H47"/>
  <c r="H46"/>
  <c r="H45"/>
  <c r="H44"/>
  <c r="H43"/>
  <c r="H37"/>
  <c r="H35"/>
  <c r="H62" s="1"/>
  <c r="H34"/>
  <c r="H61" s="1"/>
  <c r="H33"/>
  <c r="H60" s="1"/>
  <c r="H32"/>
  <c r="H59" s="1"/>
  <c r="H31"/>
  <c r="H58" s="1"/>
  <c r="H30"/>
  <c r="H57" s="1"/>
  <c r="H29"/>
  <c r="H56" s="1"/>
  <c r="H17"/>
  <c r="H16"/>
  <c r="H15"/>
  <c r="H10"/>
  <c r="G249"/>
  <c r="G248"/>
  <c r="G214"/>
  <c r="G213"/>
  <c r="G212"/>
  <c r="G211"/>
  <c r="G210"/>
  <c r="G209"/>
  <c r="G208"/>
  <c r="G207"/>
  <c r="G206"/>
  <c r="G205"/>
  <c r="G204"/>
  <c r="G203"/>
  <c r="G202"/>
  <c r="G201"/>
  <c r="G200"/>
  <c r="G199"/>
  <c r="G197"/>
  <c r="G196"/>
  <c r="G195"/>
  <c r="G194"/>
  <c r="G193"/>
  <c r="G192"/>
  <c r="G191"/>
  <c r="G190"/>
  <c r="G189"/>
  <c r="G188"/>
  <c r="G187"/>
  <c r="G186"/>
  <c r="G185"/>
  <c r="G184"/>
  <c r="G183"/>
  <c r="G181"/>
  <c r="G180"/>
  <c r="G179"/>
  <c r="G178"/>
  <c r="G177"/>
  <c r="G176"/>
  <c r="G175"/>
  <c r="G174"/>
  <c r="G173"/>
  <c r="G172"/>
  <c r="G171"/>
  <c r="G170"/>
  <c r="G169"/>
  <c r="G168"/>
  <c r="G167"/>
  <c r="G165"/>
  <c r="G164"/>
  <c r="G163"/>
  <c r="G162"/>
  <c r="G161"/>
  <c r="G160"/>
  <c r="G159"/>
  <c r="G158"/>
  <c r="G157"/>
  <c r="G156"/>
  <c r="G155"/>
  <c r="G154"/>
  <c r="G153"/>
  <c r="G152"/>
  <c r="G151"/>
  <c r="G148"/>
  <c r="G147"/>
  <c r="G146"/>
  <c r="G145"/>
  <c r="G144"/>
  <c r="G143"/>
  <c r="G142"/>
  <c r="G141"/>
  <c r="G140"/>
  <c r="G139"/>
  <c r="G138"/>
  <c r="G137"/>
  <c r="G136"/>
  <c r="G135"/>
  <c r="G134"/>
  <c r="G133"/>
  <c r="G131"/>
  <c r="G130"/>
  <c r="G129"/>
  <c r="G128"/>
  <c r="G127"/>
  <c r="G126"/>
  <c r="G125"/>
  <c r="G124"/>
  <c r="G123"/>
  <c r="G122"/>
  <c r="G121"/>
  <c r="G120"/>
  <c r="G119"/>
  <c r="G118"/>
  <c r="G117"/>
  <c r="G115"/>
  <c r="G114"/>
  <c r="G113"/>
  <c r="G112"/>
  <c r="G111"/>
  <c r="G110"/>
  <c r="G109"/>
  <c r="G108"/>
  <c r="G107"/>
  <c r="G106"/>
  <c r="G105"/>
  <c r="G104"/>
  <c r="G103"/>
  <c r="G102"/>
  <c r="G101"/>
  <c r="G99"/>
  <c r="G98"/>
  <c r="G97"/>
  <c r="G96"/>
  <c r="G95"/>
  <c r="G94"/>
  <c r="G93"/>
  <c r="G92"/>
  <c r="G91"/>
  <c r="G90"/>
  <c r="G89"/>
  <c r="G88"/>
  <c r="G87"/>
  <c r="G86"/>
  <c r="G85"/>
  <c r="G73"/>
  <c r="G72"/>
  <c r="G71"/>
  <c r="G70"/>
  <c r="G69"/>
  <c r="G68"/>
  <c r="G67"/>
  <c r="G66"/>
  <c r="G65"/>
  <c r="G64"/>
  <c r="G51"/>
  <c r="G49"/>
  <c r="G48"/>
  <c r="G47"/>
  <c r="G46"/>
  <c r="G45"/>
  <c r="G44"/>
  <c r="G43"/>
  <c r="G37"/>
  <c r="G35"/>
  <c r="G62" s="1"/>
  <c r="G34"/>
  <c r="G61" s="1"/>
  <c r="G33"/>
  <c r="G60" s="1"/>
  <c r="G32"/>
  <c r="G59" s="1"/>
  <c r="G31"/>
  <c r="G58" s="1"/>
  <c r="G30"/>
  <c r="G57" s="1"/>
  <c r="G29"/>
  <c r="G56" s="1"/>
  <c r="G17"/>
  <c r="G16"/>
  <c r="G15"/>
  <c r="G10"/>
  <c r="F249"/>
  <c r="F248"/>
  <c r="F214"/>
  <c r="F213"/>
  <c r="F212"/>
  <c r="F211"/>
  <c r="F210"/>
  <c r="F209"/>
  <c r="F208"/>
  <c r="F207"/>
  <c r="F206"/>
  <c r="F205"/>
  <c r="F204"/>
  <c r="F203"/>
  <c r="F202"/>
  <c r="F201"/>
  <c r="F200"/>
  <c r="F199"/>
  <c r="F197"/>
  <c r="F196"/>
  <c r="F195"/>
  <c r="F194"/>
  <c r="F193"/>
  <c r="F192"/>
  <c r="F191"/>
  <c r="F190"/>
  <c r="F189"/>
  <c r="F188"/>
  <c r="F187"/>
  <c r="F186"/>
  <c r="F185"/>
  <c r="F184"/>
  <c r="F183"/>
  <c r="F181"/>
  <c r="F180"/>
  <c r="F179"/>
  <c r="F178"/>
  <c r="F177"/>
  <c r="F176"/>
  <c r="F175"/>
  <c r="F174"/>
  <c r="F173"/>
  <c r="F172"/>
  <c r="F171"/>
  <c r="F170"/>
  <c r="F169"/>
  <c r="F168"/>
  <c r="F167"/>
  <c r="F165"/>
  <c r="F164"/>
  <c r="F163"/>
  <c r="F162"/>
  <c r="F161"/>
  <c r="F160"/>
  <c r="F159"/>
  <c r="F158"/>
  <c r="F157"/>
  <c r="F156"/>
  <c r="F155"/>
  <c r="F154"/>
  <c r="F153"/>
  <c r="F152"/>
  <c r="F151"/>
  <c r="F148"/>
  <c r="F147"/>
  <c r="F146"/>
  <c r="F145"/>
  <c r="F144"/>
  <c r="F143"/>
  <c r="F142"/>
  <c r="F141"/>
  <c r="F140"/>
  <c r="F139"/>
  <c r="F138"/>
  <c r="F137"/>
  <c r="F136"/>
  <c r="F135"/>
  <c r="F134"/>
  <c r="F133"/>
  <c r="F131"/>
  <c r="F130"/>
  <c r="F129"/>
  <c r="F128"/>
  <c r="F127"/>
  <c r="F126"/>
  <c r="F125"/>
  <c r="F124"/>
  <c r="F123"/>
  <c r="F122"/>
  <c r="F121"/>
  <c r="F120"/>
  <c r="F119"/>
  <c r="F118"/>
  <c r="F117"/>
  <c r="F115"/>
  <c r="F114"/>
  <c r="F113"/>
  <c r="F112"/>
  <c r="F111"/>
  <c r="F110"/>
  <c r="F109"/>
  <c r="F108"/>
  <c r="F107"/>
  <c r="F106"/>
  <c r="F105"/>
  <c r="F104"/>
  <c r="F103"/>
  <c r="F102"/>
  <c r="F101"/>
  <c r="F99"/>
  <c r="F98"/>
  <c r="F97"/>
  <c r="F96"/>
  <c r="F95"/>
  <c r="F94"/>
  <c r="F93"/>
  <c r="F92"/>
  <c r="F91"/>
  <c r="F90"/>
  <c r="F89"/>
  <c r="F88"/>
  <c r="F87"/>
  <c r="F86"/>
  <c r="F85"/>
  <c r="F73"/>
  <c r="F72"/>
  <c r="F71"/>
  <c r="F70"/>
  <c r="F69"/>
  <c r="F68"/>
  <c r="F67"/>
  <c r="F66"/>
  <c r="F65"/>
  <c r="F64"/>
  <c r="F51"/>
  <c r="F49"/>
  <c r="F48"/>
  <c r="F47"/>
  <c r="F46"/>
  <c r="F45"/>
  <c r="F44"/>
  <c r="F43"/>
  <c r="F37"/>
  <c r="F35"/>
  <c r="F34"/>
  <c r="F33"/>
  <c r="F32"/>
  <c r="F31"/>
  <c r="F30"/>
  <c r="F29"/>
  <c r="F17"/>
  <c r="F16"/>
  <c r="F15"/>
  <c r="F10"/>
  <c r="E249"/>
  <c r="E248"/>
  <c r="E214"/>
  <c r="E213"/>
  <c r="E212"/>
  <c r="E211"/>
  <c r="E210"/>
  <c r="E209"/>
  <c r="E208"/>
  <c r="E207"/>
  <c r="E206"/>
  <c r="E205"/>
  <c r="E204"/>
  <c r="E203"/>
  <c r="E202"/>
  <c r="E201"/>
  <c r="E200"/>
  <c r="E199"/>
  <c r="E197"/>
  <c r="E196"/>
  <c r="E195"/>
  <c r="E194"/>
  <c r="E193"/>
  <c r="E192"/>
  <c r="E191"/>
  <c r="E190"/>
  <c r="E189"/>
  <c r="E188"/>
  <c r="E187"/>
  <c r="E186"/>
  <c r="E185"/>
  <c r="E184"/>
  <c r="E183"/>
  <c r="E181"/>
  <c r="E180"/>
  <c r="E179"/>
  <c r="E178"/>
  <c r="E177"/>
  <c r="E176"/>
  <c r="E175"/>
  <c r="E174"/>
  <c r="E173"/>
  <c r="E172"/>
  <c r="E171"/>
  <c r="E170"/>
  <c r="E169"/>
  <c r="E168"/>
  <c r="E167"/>
  <c r="E165"/>
  <c r="E164"/>
  <c r="E163"/>
  <c r="E162"/>
  <c r="E161"/>
  <c r="E160"/>
  <c r="E159"/>
  <c r="E158"/>
  <c r="E157"/>
  <c r="E156"/>
  <c r="E155"/>
  <c r="E154"/>
  <c r="E153"/>
  <c r="E152"/>
  <c r="E151"/>
  <c r="E148"/>
  <c r="E147"/>
  <c r="E146"/>
  <c r="E145"/>
  <c r="E144"/>
  <c r="E143"/>
  <c r="E142"/>
  <c r="E141"/>
  <c r="E140"/>
  <c r="E139"/>
  <c r="E138"/>
  <c r="E137"/>
  <c r="E136"/>
  <c r="E135"/>
  <c r="E134"/>
  <c r="E133"/>
  <c r="E131"/>
  <c r="E130"/>
  <c r="E129"/>
  <c r="E128"/>
  <c r="E127"/>
  <c r="E126"/>
  <c r="E125"/>
  <c r="E124"/>
  <c r="E123"/>
  <c r="E122"/>
  <c r="E121"/>
  <c r="E120"/>
  <c r="E119"/>
  <c r="E118"/>
  <c r="E117"/>
  <c r="E115"/>
  <c r="E114"/>
  <c r="E113"/>
  <c r="E112"/>
  <c r="E111"/>
  <c r="E110"/>
  <c r="E109"/>
  <c r="E108"/>
  <c r="E107"/>
  <c r="E106"/>
  <c r="E105"/>
  <c r="E104"/>
  <c r="E103"/>
  <c r="E102"/>
  <c r="E101"/>
  <c r="E99"/>
  <c r="E98"/>
  <c r="E97"/>
  <c r="E96"/>
  <c r="E95"/>
  <c r="E94"/>
  <c r="E93"/>
  <c r="E92"/>
  <c r="E91"/>
  <c r="E90"/>
  <c r="E89"/>
  <c r="E88"/>
  <c r="E87"/>
  <c r="E86"/>
  <c r="E85"/>
  <c r="E73"/>
  <c r="E72"/>
  <c r="E71"/>
  <c r="E70"/>
  <c r="E69"/>
  <c r="E68"/>
  <c r="E67"/>
  <c r="E66"/>
  <c r="E65"/>
  <c r="E64"/>
  <c r="E51"/>
  <c r="E49"/>
  <c r="E48"/>
  <c r="E47"/>
  <c r="E46"/>
  <c r="E45"/>
  <c r="E44"/>
  <c r="E43"/>
  <c r="E37"/>
  <c r="E35"/>
  <c r="E62" s="1"/>
  <c r="E34"/>
  <c r="E61" s="1"/>
  <c r="E33"/>
  <c r="E60" s="1"/>
  <c r="E32"/>
  <c r="E59" s="1"/>
  <c r="E31"/>
  <c r="E58" s="1"/>
  <c r="E30"/>
  <c r="E57" s="1"/>
  <c r="E29"/>
  <c r="E56" s="1"/>
  <c r="E17"/>
  <c r="E16"/>
  <c r="E15"/>
  <c r="E10"/>
  <c r="D249"/>
  <c r="D248"/>
  <c r="D214"/>
  <c r="D213"/>
  <c r="D212"/>
  <c r="D211"/>
  <c r="D210"/>
  <c r="D209"/>
  <c r="D208"/>
  <c r="D207"/>
  <c r="D206"/>
  <c r="D205"/>
  <c r="D204"/>
  <c r="D203"/>
  <c r="D202"/>
  <c r="D201"/>
  <c r="D200"/>
  <c r="D199"/>
  <c r="D197"/>
  <c r="D196"/>
  <c r="D195"/>
  <c r="D194"/>
  <c r="D193"/>
  <c r="D192"/>
  <c r="D191"/>
  <c r="D190"/>
  <c r="D189"/>
  <c r="D188"/>
  <c r="D187"/>
  <c r="D186"/>
  <c r="D185"/>
  <c r="D184"/>
  <c r="D183"/>
  <c r="D181"/>
  <c r="D180"/>
  <c r="D179"/>
  <c r="D178"/>
  <c r="D177"/>
  <c r="D176"/>
  <c r="D175"/>
  <c r="D174"/>
  <c r="D173"/>
  <c r="D172"/>
  <c r="D171"/>
  <c r="D170"/>
  <c r="D169"/>
  <c r="D168"/>
  <c r="D167"/>
  <c r="D165"/>
  <c r="D164"/>
  <c r="D163"/>
  <c r="D162"/>
  <c r="D161"/>
  <c r="D160"/>
  <c r="D159"/>
  <c r="D158"/>
  <c r="D157"/>
  <c r="D156"/>
  <c r="D155"/>
  <c r="D154"/>
  <c r="D153"/>
  <c r="D152"/>
  <c r="D151"/>
  <c r="D148"/>
  <c r="D147"/>
  <c r="D146"/>
  <c r="D145"/>
  <c r="D144"/>
  <c r="D143"/>
  <c r="D142"/>
  <c r="D141"/>
  <c r="D140"/>
  <c r="D139"/>
  <c r="D138"/>
  <c r="D137"/>
  <c r="D136"/>
  <c r="D135"/>
  <c r="D134"/>
  <c r="D133"/>
  <c r="D131"/>
  <c r="D130"/>
  <c r="D129"/>
  <c r="D128"/>
  <c r="D127"/>
  <c r="D126"/>
  <c r="D125"/>
  <c r="D124"/>
  <c r="D123"/>
  <c r="D122"/>
  <c r="D121"/>
  <c r="D120"/>
  <c r="D119"/>
  <c r="D118"/>
  <c r="D117"/>
  <c r="D115"/>
  <c r="D114"/>
  <c r="D113"/>
  <c r="D112"/>
  <c r="D111"/>
  <c r="D110"/>
  <c r="D109"/>
  <c r="D108"/>
  <c r="D107"/>
  <c r="D106"/>
  <c r="D105"/>
  <c r="D104"/>
  <c r="D103"/>
  <c r="D102"/>
  <c r="D101"/>
  <c r="D99"/>
  <c r="D98"/>
  <c r="D97"/>
  <c r="D96"/>
  <c r="D95"/>
  <c r="D94"/>
  <c r="D93"/>
  <c r="D92"/>
  <c r="D91"/>
  <c r="D90"/>
  <c r="D89"/>
  <c r="D88"/>
  <c r="D87"/>
  <c r="D86"/>
  <c r="D85"/>
  <c r="D73"/>
  <c r="D72"/>
  <c r="D71"/>
  <c r="D70"/>
  <c r="D69"/>
  <c r="D68"/>
  <c r="D67"/>
  <c r="D66"/>
  <c r="D65"/>
  <c r="D64"/>
  <c r="D51"/>
  <c r="D49"/>
  <c r="D48"/>
  <c r="D47"/>
  <c r="D46"/>
  <c r="D45"/>
  <c r="D44"/>
  <c r="D43"/>
  <c r="D37"/>
  <c r="D35"/>
  <c r="D34"/>
  <c r="D33"/>
  <c r="D32"/>
  <c r="D31"/>
  <c r="D30"/>
  <c r="D29"/>
  <c r="D17"/>
  <c r="D16"/>
  <c r="D15"/>
  <c r="D10"/>
  <c r="C249"/>
  <c r="C248"/>
  <c r="C214"/>
  <c r="C213"/>
  <c r="C212"/>
  <c r="C211"/>
  <c r="C210"/>
  <c r="C209"/>
  <c r="C208"/>
  <c r="C207"/>
  <c r="C206"/>
  <c r="C205"/>
  <c r="C204"/>
  <c r="C203"/>
  <c r="C202"/>
  <c r="C201"/>
  <c r="C200"/>
  <c r="C199"/>
  <c r="C197"/>
  <c r="C196"/>
  <c r="C195"/>
  <c r="C194"/>
  <c r="C193"/>
  <c r="C192"/>
  <c r="C191"/>
  <c r="C190"/>
  <c r="C189"/>
  <c r="C188"/>
  <c r="C187"/>
  <c r="C186"/>
  <c r="C185"/>
  <c r="C184"/>
  <c r="C183"/>
  <c r="C181"/>
  <c r="C180"/>
  <c r="C179"/>
  <c r="C178"/>
  <c r="C177"/>
  <c r="C176"/>
  <c r="C175"/>
  <c r="C174"/>
  <c r="C173"/>
  <c r="C172"/>
  <c r="C171"/>
  <c r="C170"/>
  <c r="C169"/>
  <c r="C168"/>
  <c r="C167"/>
  <c r="C165"/>
  <c r="C164"/>
  <c r="C163"/>
  <c r="C162"/>
  <c r="C161"/>
  <c r="C160"/>
  <c r="C159"/>
  <c r="C158"/>
  <c r="C157"/>
  <c r="C156"/>
  <c r="C155"/>
  <c r="C154"/>
  <c r="C153"/>
  <c r="C152"/>
  <c r="C151"/>
  <c r="C148"/>
  <c r="C147"/>
  <c r="C146"/>
  <c r="C145"/>
  <c r="C144"/>
  <c r="C143"/>
  <c r="C142"/>
  <c r="C141"/>
  <c r="C140"/>
  <c r="C139"/>
  <c r="C138"/>
  <c r="C137"/>
  <c r="C136"/>
  <c r="C135"/>
  <c r="C134"/>
  <c r="C133"/>
  <c r="C131"/>
  <c r="C130"/>
  <c r="C129"/>
  <c r="C128"/>
  <c r="C127"/>
  <c r="C126"/>
  <c r="C125"/>
  <c r="C124"/>
  <c r="C123"/>
  <c r="C122"/>
  <c r="C121"/>
  <c r="C120"/>
  <c r="C119"/>
  <c r="C118"/>
  <c r="C117"/>
  <c r="C115"/>
  <c r="C114"/>
  <c r="C113"/>
  <c r="C112"/>
  <c r="C111"/>
  <c r="C110"/>
  <c r="C109"/>
  <c r="C108"/>
  <c r="C107"/>
  <c r="C106"/>
  <c r="C105"/>
  <c r="C104"/>
  <c r="C103"/>
  <c r="C102"/>
  <c r="C101"/>
  <c r="C99"/>
  <c r="C98"/>
  <c r="C97"/>
  <c r="C96"/>
  <c r="C95"/>
  <c r="C94"/>
  <c r="C93"/>
  <c r="C92"/>
  <c r="C91"/>
  <c r="C90"/>
  <c r="C89"/>
  <c r="C88"/>
  <c r="C87"/>
  <c r="C86"/>
  <c r="C85"/>
  <c r="C73"/>
  <c r="C72"/>
  <c r="C71"/>
  <c r="C70"/>
  <c r="C69"/>
  <c r="C68"/>
  <c r="C67"/>
  <c r="C66"/>
  <c r="C65"/>
  <c r="C64"/>
  <c r="B65"/>
  <c r="B66"/>
  <c r="B67"/>
  <c r="B68"/>
  <c r="B69"/>
  <c r="B70"/>
  <c r="B71"/>
  <c r="B72"/>
  <c r="B73"/>
  <c r="B64"/>
  <c r="C51"/>
  <c r="B51"/>
  <c r="C49"/>
  <c r="C48"/>
  <c r="C47"/>
  <c r="C46"/>
  <c r="C45"/>
  <c r="C44"/>
  <c r="C43"/>
  <c r="B44"/>
  <c r="B45"/>
  <c r="B46"/>
  <c r="B47"/>
  <c r="B48"/>
  <c r="B49"/>
  <c r="B43"/>
  <c r="C37"/>
  <c r="B37"/>
  <c r="C35"/>
  <c r="C34"/>
  <c r="C33"/>
  <c r="C32"/>
  <c r="C31"/>
  <c r="C30"/>
  <c r="C29"/>
  <c r="B30"/>
  <c r="B31"/>
  <c r="B32"/>
  <c r="B33"/>
  <c r="B34"/>
  <c r="B35"/>
  <c r="B29"/>
  <c r="C17"/>
  <c r="C16"/>
  <c r="C15"/>
  <c r="C10"/>
  <c r="C40" i="8"/>
  <c r="D29" i="10"/>
  <c r="E29"/>
  <c r="G29"/>
  <c r="H29"/>
  <c r="J2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Sch_pri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2" name="Connection1" type="4" refreshedVersion="3" background="1" saveData="1">
    <webPr sourceData="1" parsePre="1" consecutive="1" xl2000="1" url="file:///C:/Projects/v1.2_4.0/Sch_pri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3" name="Connection10" type="4" refreshedVersion="3" background="1" saveData="1">
    <webPr sourceData="1" parsePre="1" consecutive="1" xl2000="1" url="file:///C:/Projects/v1.2_4.0/Sch_pri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4" name="Connection100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5" name="Connection101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6" name="Connection102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7" name="Connection103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8" name="Connection104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" name="Connection105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" name="Connection106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" name="Connection107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" name="Connection108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" name="Connection109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" name="Connection11" type="4" refreshedVersion="3" background="1" saveData="1">
    <webPr sourceData="1" parsePre="1" consecutive="1" xl2000="1" url="file:///C:/Projects/v1.2_4.0/Sch_pri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5" name="Connection110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" name="Connection111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7" name="Connection112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8" name="Connection113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9" name="Connection114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0" name="Connection115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1" name="Connection116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2" name="Connection117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3" name="Connection118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4" name="Connection119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5" name="Connection12" type="4" refreshedVersion="3" background="1" saveData="1">
    <webPr sourceData="1" parsePre="1" consecutive="1" xl2000="1" url="file:///C:/Projects/v1.2_4.0/Sch_pri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26" name="Connection120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7" name="Connection121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8" name="Connection122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29" name="Connection123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30" name="Connection124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31" name="Connection125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32" name="Connection126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33" name="Connection127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34" name="Connection128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35" name="Connection129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36" name="Connection13" type="4" refreshedVersion="3" background="1" saveData="1">
    <webPr sourceData="1" parsePre="1" consecutive="1" xl2000="1" url="file:///C:/Projects/v1.2_4.0/Sch_pri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37" name="Connection130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38" name="Connection131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39" name="Connection132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0" name="Connection133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1" name="Connection134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2" name="Connection135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3" name="Connection136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4" name="Connection137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5" name="Connection138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6" name="Connection139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7" name="Connection14" type="4" refreshedVersion="3" background="1" saveData="1">
    <webPr sourceData="1" parsePre="1" consecutive="1" xl2000="1" url="file:///C:/Projects/v1.2_4.0/Sch_pri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48" name="Connection140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9" name="Connection141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0" name="Connection142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1" name="Connection143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2" name="Connection144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3" name="Connection145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4" name="Connection146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5" name="Connection147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6" name="Connection148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7" name="Connection149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8" name="Connection15" type="4" refreshedVersion="3" background="1" saveData="1">
    <webPr sourceData="1" parsePre="1" consecutive="1" xl2000="1" url="file:///C:/Projects/v1.2_4.0/Sch_pri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59" name="Connection150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0" name="Connection151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1" name="Connection152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2" name="Connection153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3" name="Connection154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4" name="Connection155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5" name="Connection156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6" name="Connection157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7" name="Connection158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8" name="Connection159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9" name="Connection16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70" name="Connection160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1" name="Connection161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2" name="Connection162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3" name="Connection163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4" name="Connection164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5" name="Connection165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6" name="Connection166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7" name="Connection167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8" name="Connection168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9" name="Connection169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0" name="Connection17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81" name="Connection170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2" name="Connection171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3" name="Connection172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4" name="Connection173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5" name="Connection174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6" name="Connection175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7" name="Connection18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88" name="Connection19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89" name="Connection2" type="4" refreshedVersion="3" background="1" saveData="1">
    <webPr sourceData="1" parsePre="1" consecutive="1" xl2000="1" url="file:///C:/Projects/v1.2_4.0/Sch_pri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90" name="Connection20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1" name="Connection21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2" name="Connection22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3" name="Connection23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4" name="Connection24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5" name="Connection25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6" name="Connection26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7" name="Connection27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8" name="Connection28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99" name="Connection29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0" name="Connection3" type="4" refreshedVersion="3" background="1" saveData="1">
    <webPr sourceData="1" parsePre="1" consecutive="1" xl2000="1" url="file:///C:/Projects/v1.2_4.0/Sch_pri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01" name="Connection30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2" name="Connection31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3" name="Connection32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4" name="Connection33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5" name="Connection34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6" name="Connection35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7" name="Connection36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8" name="Connection37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09" name="Connection38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0" name="Connection39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1" name="Connection4" type="4" refreshedVersion="3" background="1" saveData="1">
    <webPr sourceData="1" parsePre="1" consecutive="1" xl2000="1" url="file:///C:/Projects/v1.2_4.0/Sch_pri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12" name="Connection40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3" name="Connection41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4" name="Connection42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5" name="Connection43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6" name="Connection44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7" name="Connection45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8" name="Connection46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19" name="Connection47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0" name="Connection48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1" name="Connection49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2" name="Connection5" type="4" refreshedVersion="3" background="1" saveData="1">
    <webPr sourceData="1" parsePre="1" consecutive="1" xl2000="1" url="file:///C:/Projects/v1.2_4.0/Sch_pri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23" name="Connection50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4" name="Connection51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5" name="Connection52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6" name="Connection53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7" name="Connection54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8" name="Connection55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29" name="Connection56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0" name="Connection57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1" name="Connection58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2" name="Connection59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3" name="Connection6" type="4" refreshedVersion="3" background="1" saveData="1">
    <webPr sourceData="1" parsePre="1" consecutive="1" xl2000="1" url="file:///C:/Projects/v1.2_4.0/Sch_pri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34" name="Connection60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5" name="Connection61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6" name="Connection62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7" name="Connection63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8" name="Connection64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39" name="Connection65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0" name="Connection66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1" name="Connection67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2" name="Connection68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3" name="Connection69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4" name="Connection7" type="4" refreshedVersion="3" background="1" saveData="1">
    <webPr sourceData="1" parsePre="1" consecutive="1" xl2000="1" url="file:///C:/Projects/v1.2_4.0/Sch_pri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45" name="Connection70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6" name="Connection71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7" name="Connection72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8" name="Connection73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49" name="Connection74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0" name="Connection75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1" name="Connection76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2" name="Connection77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3" name="Connection78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4" name="Connection79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5" name="Connection8" type="4" refreshedVersion="3" background="1" saveData="1">
    <webPr sourceData="1" parsePre="1" consecutive="1" xl2000="1" url="file:///C:/Projects/v1.2_4.0/Sch_pri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56" name="Connection80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6"/>
        <x v="155"/>
        <x v="286"/>
      </tables>
    </webPr>
  </connection>
  <connection id="157" name="Connection81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8" name="Connection82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59" name="Connection83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0" name="Connection84" type="4" refreshedVersion="3" background="1" saveData="1">
    <webPr sourceData="1" parsePre="1" consecutive="1" xl2000="1" url="file:///C:/Projects/Benchmarks/branches/v1.2_4.0/Sch_pri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1" name="Connection85" type="4" refreshedVersion="3" background="1" saveData="1">
    <webPr sourceData="1" parsePre="1" consecutive="1" xl2000="1" url="file:///C:/Projects/Benchmarks/branches/v1.2_4.0/Sch_pri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2" name="Connection86" type="4" refreshedVersion="3" background="1" saveData="1">
    <webPr sourceData="1" parsePre="1" consecutive="1" xl2000="1" url="file:///C:/Projects/Benchmarks/branches/v1.2_4.0/Sch_pri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3" name="Connection87" type="4" refreshedVersion="3" background="1" saveData="1">
    <webPr sourceData="1" parsePre="1" consecutive="1" xl2000="1" url="file:///C:/Projects/Benchmarks/branches/v1.2_4.0/Sch_pri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4" name="Connection88" type="4" refreshedVersion="3" background="1" saveData="1">
    <webPr sourceData="1" parsePre="1" consecutive="1" xl2000="1" url="file:///C:/Projects/Benchmarks/branches/v1.2_4.0/Sch_pri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5" name="Connection89" type="4" refreshedVersion="3" background="1" saveData="1">
    <webPr sourceData="1" parsePre="1" consecutive="1" xl2000="1" url="file:///C:/Projects/Benchmarks/branches/v1.2_4.0/Sch_pri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6" name="Connection9" type="4" refreshedVersion="3" background="1" saveData="1">
    <webPr sourceData="1" parsePre="1" consecutive="1" xl2000="1" url="file:///C:/Projects/v1.2_4.0/Sch_pri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67" name="Connection90" type="4" refreshedVersion="3" background="1" saveData="1">
    <webPr sourceData="1" parsePre="1" consecutive="1" xl2000="1" url="file:///C:/Projects/Benchmarks/branches/v1.2_4.0/Sch_pri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8" name="Connection91" type="4" refreshedVersion="3" background="1" saveData="1">
    <webPr sourceData="1" parsePre="1" consecutive="1" xl2000="1" url="file:///C:/Projects/Benchmarks/branches/v1.2_4.0/Sch_pri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69" name="Connection92" type="4" refreshedVersion="3" background="1" saveData="1">
    <webPr sourceData="1" parsePre="1" consecutive="1" xl2000="1" url="file:///C:/Projects/Benchmarks/branches/v1.2_4.0/Sch_pri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70" name="Connection93" type="4" refreshedVersion="3" background="1" saveData="1">
    <webPr sourceData="1" parsePre="1" consecutive="1" xl2000="1" url="file:///C:/Projects/Benchmarks/branches/v1.2_4.0/Sch_pri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71" name="Connection94" type="4" refreshedVersion="3" background="1" saveData="1">
    <webPr sourceData="1" parsePre="1" consecutive="1" xl2000="1" url="file:///C:/Projects/Benchmarks/branches/v1.2_4.0/Sch_pri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72" name="Connection95" type="4" refreshedVersion="3" background="1" saveData="1">
    <webPr sourceData="1" parsePre="1" consecutive="1" xl2000="1" url="file:///C:/Projects/Benchmarks/branches/v1.2_4.0/Sch_pri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73" name="Connection96" type="4" refreshedVersion="3" background="1" saveData="1">
    <webPr sourceData="1" parsePre="1" consecutive="1" xl2000="1" url="file:///C:/Projects/Benchmarks/branches/v1.2_4.0/Sch_pri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74" name="Connection97" type="4" refreshedVersion="3" background="1" saveData="1">
    <webPr sourceData="1" parsePre="1" consecutive="1" xl2000="1" url="file:///C:/Projects/Benchmarks/branches/v1.2_4.0/Sch_pri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75" name="Connection98" type="4" refreshedVersion="3" background="1" saveData="1">
    <webPr sourceData="1" parsePre="1" consecutive="1" xl2000="1" url="file:///C:/Projects/Benchmarks/branches/v1.2_4.0/Sch_pri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  <connection id="176" name="Connection99" type="4" refreshedVersion="3" background="1" saveData="1">
    <webPr sourceData="1" parsePre="1" consecutive="1" xl2000="1" url="file:///C:/Projects/Benchmarks/branches/v1.2_4.0/Sch_pri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57"/>
        <x v="288"/>
      </tables>
    </webPr>
  </connection>
</connections>
</file>

<file path=xl/sharedStrings.xml><?xml version="1.0" encoding="utf-8"?>
<sst xmlns="http://schemas.openxmlformats.org/spreadsheetml/2006/main" count="12987" uniqueCount="851">
  <si>
    <t>First Floor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</si>
  <si>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</si>
  <si>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</si>
  <si>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</si>
  <si>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</si>
  <si>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</si>
  <si>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</si>
  <si>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</si>
  <si>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</si>
  <si>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</si>
  <si>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</si>
  <si>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</si>
  <si>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</si>
  <si>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</si>
  <si>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</si>
  <si>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</si>
  <si>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</si>
  <si>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</si>
  <si>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</si>
  <si>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</si>
  <si>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</si>
  <si>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</si>
  <si>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</si>
  <si>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</si>
  <si>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</si>
  <si>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</si>
  <si>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</si>
  <si>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</si>
  <si>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</si>
  <si>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</si>
  <si>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</si>
  <si>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</si>
  <si>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</si>
  <si>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</si>
  <si>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</si>
  <si>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</si>
  <si>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</si>
  <si>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</si>
  <si>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</si>
  <si>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</si>
  <si>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</si>
  <si>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</si>
  <si>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Insulation Entirely Above Deck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</si>
  <si>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</si>
  <si>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</si>
  <si>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</si>
  <si>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</si>
  <si>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</si>
  <si>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</si>
  <si>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</si>
  <si>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</si>
  <si>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</si>
  <si>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</si>
  <si>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</si>
  <si>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</si>
  <si>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</si>
  <si>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</si>
  <si>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</si>
  <si>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</si>
  <si>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</si>
  <si>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</si>
  <si>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</si>
  <si>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</si>
  <si>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</si>
  <si>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</si>
  <si>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</si>
  <si>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</si>
  <si>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</si>
  <si>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</si>
  <si>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</si>
  <si>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</si>
  <si>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</si>
  <si>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</si>
  <si>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</si>
  <si>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</si>
  <si>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</si>
  <si>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</si>
  <si>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</si>
  <si>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</si>
  <si>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</si>
  <si>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</si>
  <si>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</si>
  <si>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</si>
  <si>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</si>
  <si>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</si>
  <si>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</si>
  <si>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</si>
  <si>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</si>
  <si>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</si>
  <si>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</si>
  <si>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</si>
  <si>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</si>
  <si>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</si>
  <si>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</si>
  <si>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</si>
  <si>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</si>
  <si>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</si>
  <si>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</si>
  <si>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</si>
  <si>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</si>
  <si>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</si>
  <si>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</si>
  <si>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</si>
  <si>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</si>
  <si>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</si>
  <si>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</si>
  <si>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</si>
  <si>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</si>
  <si>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</si>
  <si>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</si>
  <si>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</si>
  <si>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</si>
  <si>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</si>
  <si>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</si>
  <si>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</si>
  <si>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</si>
  <si>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</si>
  <si>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</si>
  <si>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</si>
  <si>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</si>
  <si>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</si>
  <si>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</si>
  <si>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</si>
  <si>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</si>
  <si>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</si>
  <si>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</si>
  <si>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</si>
  <si>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</si>
  <si>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</si>
  <si>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</si>
  <si>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</si>
  <si>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</si>
  <si>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</si>
  <si>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</si>
  <si>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</si>
  <si>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</si>
  <si>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</si>
  <si>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</si>
  <si>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</si>
  <si>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</si>
  <si>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</si>
  <si>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</si>
  <si>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</si>
  <si>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</si>
  <si>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</si>
  <si>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</si>
  <si>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</si>
  <si>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</si>
  <si>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</si>
  <si>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</si>
  <si>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</si>
  <si>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</si>
  <si>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Standard 90.1-2004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</si>
  <si>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</si>
  <si>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</si>
  <si>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</si>
  <si>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</si>
  <si>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</si>
  <si>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</si>
  <si>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</si>
  <si>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</si>
  <si>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Flat built-up</t>
  </si>
  <si>
    <t>BLDG_OCC_SCH_Extend</t>
  </si>
  <si>
    <t>HTGSETP_SCH_Setback</t>
  </si>
  <si>
    <t>BLDG_OCC_SCH_Offices</t>
  </si>
  <si>
    <t>BLDG_OCC_SCH_Gym</t>
  </si>
  <si>
    <t>BLDG_OCC_SCH_Cafeteria</t>
  </si>
  <si>
    <t>SHADING_SCH</t>
  </si>
  <si>
    <t>ReheatCoilAvailSched</t>
  </si>
  <si>
    <t>CoolingCoilAvailSched</t>
  </si>
  <si>
    <t>Humidity Setpoint Schedule</t>
  </si>
  <si>
    <t>Humidity</t>
  </si>
  <si>
    <t>Seasonal-Reset-Supply-Air-Temp-Sch</t>
  </si>
  <si>
    <t>Through 03/31</t>
  </si>
  <si>
    <t>CW-Loop-Temp-Schedule</t>
  </si>
  <si>
    <t>HW-Loop-Temp-Schedule</t>
  </si>
  <si>
    <t>Heating-Supply-Air-Temp-Sch</t>
  </si>
  <si>
    <t>WE, WinterDesign, Hol, Other</t>
  </si>
  <si>
    <t>WE, Hol, Other</t>
  </si>
  <si>
    <t>WE</t>
  </si>
  <si>
    <t>WD, Hol, Other</t>
  </si>
  <si>
    <t>CLGSETP_SCH_Setup</t>
  </si>
  <si>
    <t>Through 6/30</t>
  </si>
  <si>
    <t>Through 9/1</t>
  </si>
  <si>
    <t>Through 6/15</t>
  </si>
  <si>
    <t>Through 9/15</t>
  </si>
  <si>
    <t>[2] ASHRAE Standard 90.1-2004 Tables 9.5.1 &amp; 9.6.1, Atlanta, GA:  American Society of Heating, Refrigerating and Air-Conditioning Engineers.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</si>
  <si>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</si>
  <si>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</si>
  <si>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</si>
  <si>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</si>
  <si>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</si>
  <si>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</si>
  <si>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</si>
  <si>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</si>
  <si>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</si>
  <si>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</si>
  <si>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</si>
  <si>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</si>
  <si>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</si>
  <si>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</si>
  <si>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</si>
  <si>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</si>
  <si>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</si>
  <si>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</si>
  <si>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</si>
  <si>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</si>
  <si>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</si>
  <si>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</si>
  <si>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</si>
  <si>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</si>
  <si>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</si>
  <si>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</si>
  <si>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</si>
  <si>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</si>
  <si>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</si>
  <si>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</si>
  <si>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Benchmark Primary School New</t>
  </si>
  <si>
    <t>0.19%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</si>
  <si>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</si>
  <si>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</si>
  <si>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</si>
  <si>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</si>
  <si>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</si>
  <si>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</si>
  <si>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</si>
  <si>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</si>
  <si>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</si>
  <si>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</si>
  <si>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</si>
  <si>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</si>
  <si>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</si>
  <si>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</si>
  <si>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</si>
  <si>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</si>
  <si>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</si>
  <si>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</si>
  <si>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</si>
  <si>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</si>
  <si>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</si>
  <si>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</si>
  <si>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</si>
  <si>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</si>
  <si>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</si>
  <si>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</si>
  <si>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</si>
  <si>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</si>
  <si>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</si>
  <si>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</si>
  <si>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t>[3] ASHRAE Standard 62-1999 Table 6-1, Atlanta, GA:  American Society of Heating, Refrigerating and Air-Conditioning Engineers.</t>
  </si>
  <si>
    <t>[4] DOE Benchmark Report</t>
  </si>
  <si>
    <t>[1] Pless, S.; Torcellini, P.; Long, N. (2007). Technical Support Document: Development of the Advanced Energy Design Guide for K-12 Schools--30% Energy Savings. 178 pp.; NREL Report No. TP-550-42114. http://www.nrel.gov/docs/fy07osti/42114.pdf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</si>
  <si>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</si>
  <si>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</si>
  <si>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</si>
  <si>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</si>
  <si>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</si>
  <si>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</si>
  <si>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</si>
  <si>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</si>
  <si>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</si>
  <si>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</si>
  <si>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</si>
  <si>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</si>
  <si>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</si>
  <si>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</si>
  <si>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</si>
  <si>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</si>
  <si>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</si>
  <si>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</si>
  <si>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</si>
  <si>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</si>
  <si>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</si>
  <si>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MinOA_Kitchen_Sched</t>
  </si>
  <si>
    <t>Bath_ZN_1_FLR_1 SHW_default Latent fract sched</t>
  </si>
  <si>
    <t>Bath_ZN_1_FLR_1 SHW_default Sensible fract sched</t>
  </si>
  <si>
    <t>Bath_ZN_1_FLR_1 SHW_default Temp Sched</t>
  </si>
  <si>
    <t>Bath_ZN_1_FLR_1 SHW_default Hot Supply Temp Sched</t>
  </si>
  <si>
    <t>Kitchen_ZN_1_FLR_1 SHW_default Latent fract sched</t>
  </si>
  <si>
    <t>Kitchen_ZN_1_FLR_1 SHW_default Sensible fract sched</t>
  </si>
  <si>
    <t>Kitchen_ZN_1_FLR_1 SHW_default Temp Sched</t>
  </si>
  <si>
    <t>Kitchen_ZN_1_FLR_1 SHW_default Hot Supply Temp 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</si>
  <si>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</si>
  <si>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</si>
  <si>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</si>
  <si>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Tue, Fri</t>
  </si>
  <si>
    <t>Kitchen_ZN_1_FLR_1_Case:1_WALKINFREEZER_CaseCreditReduxSched</t>
  </si>
  <si>
    <t>Kitchen_ZN_1_FLR_1_Case:2_SELFCONTAINEDDISPLAYCASE_CaseStockingSched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</si>
  <si>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</si>
  <si>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</si>
  <si>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</si>
  <si>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</si>
  <si>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</si>
  <si>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</si>
  <si>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</si>
  <si>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</si>
  <si>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</si>
  <si>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</si>
  <si>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</si>
  <si>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</si>
  <si>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</si>
  <si>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</si>
  <si>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</si>
  <si>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</si>
  <si>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</si>
  <si>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</si>
  <si>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</si>
  <si>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</si>
  <si>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</si>
  <si>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</si>
  <si>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</si>
  <si>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</si>
  <si>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</si>
  <si>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</si>
  <si>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</si>
  <si>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</si>
  <si>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</si>
  <si>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</si>
  <si>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</si>
  <si>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10 cm concrete slab-on-grade</t>
  </si>
  <si>
    <t>4, 5</t>
  </si>
  <si>
    <t>[5] Smith, V. A. and D.R. Fisher. (2001). Estimating Food Service Loads and Profiles. ASHRAE Transactions 2001. V. 107. Pt 2. Atlanta, GA: American Society of Heating, Refrigerating and Air-Conditioning Engineers.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</si>
  <si>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</si>
  <si>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</si>
  <si>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</si>
  <si>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</si>
  <si>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</si>
  <si>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</si>
  <si>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</si>
  <si>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</si>
  <si>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</si>
  <si>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</si>
  <si>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</si>
  <si>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</si>
  <si>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</si>
  <si>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</si>
  <si>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</si>
  <si>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</si>
  <si>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</si>
  <si>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</si>
  <si>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</si>
  <si>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</si>
  <si>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</si>
  <si>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</si>
  <si>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</si>
  <si>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</si>
  <si>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</si>
  <si>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</si>
  <si>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10cm slab-on-grade</t>
  </si>
  <si>
    <t>IEAD</t>
  </si>
  <si>
    <t>Chicago</t>
  </si>
  <si>
    <t>Steel-framed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</si>
  <si>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</si>
  <si>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</si>
  <si>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</si>
  <si>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</si>
  <si>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</si>
  <si>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</si>
  <si>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</si>
  <si>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</si>
  <si>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</si>
  <si>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</si>
  <si>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</si>
  <si>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</si>
  <si>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</si>
  <si>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</si>
  <si>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</si>
  <si>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</si>
  <si>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</si>
  <si>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</si>
  <si>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</si>
  <si>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</si>
  <si>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</si>
  <si>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</si>
  <si>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</si>
  <si>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</si>
  <si>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</si>
  <si>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</si>
  <si>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</si>
  <si>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</si>
  <si>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</si>
  <si>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</si>
  <si>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</si>
  <si>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</si>
  <si>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CORNER_CLASS_1_POD_1_ZN_1_FLR_1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</si>
  <si>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</si>
  <si>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</si>
  <si>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</si>
  <si>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</si>
  <si>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</si>
  <si>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</si>
  <si>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</si>
  <si>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</si>
  <si>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</si>
  <si>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CORNER_CLASS_1_POD_1_ZN_1_FLR_1_WALL_1</t>
  </si>
  <si>
    <t>S</t>
  </si>
  <si>
    <t>CORNER_CLASS_1_POD_1_ZN_1_FLR_1_WALL_4</t>
  </si>
  <si>
    <t>W</t>
  </si>
  <si>
    <t>CORNER_CLASS_1_POD_1_ZN_1_FLR_1_FLOOR</t>
  </si>
  <si>
    <t>CORNER_CLASS_1_POD_1_ZN_1_FLR_1_CEILING</t>
  </si>
  <si>
    <t>MULT_CLASS_1_POD_1_ZN_1_FLR_1_WALL_1</t>
  </si>
  <si>
    <t>MULT_CLASS_1_POD_1_ZN_1_FLR_1_FLOOR</t>
  </si>
  <si>
    <t>MULT_CLASS_1_POD_1_ZN_1_FLR_1_CEILING</t>
  </si>
  <si>
    <t>CORRIDOR_POD_1_ZN_1_FLR_1_WALL_6</t>
  </si>
  <si>
    <t>CORRIDOR_POD_1_ZN_1_FLR_1_FLOOR</t>
  </si>
  <si>
    <t>CORRIDOR_POD_1_ZN_1_FLR_1_CEILING</t>
  </si>
  <si>
    <t>CORNER_CLASS_2_POD_1_ZN_1_FLR_1_WALL_3</t>
  </si>
  <si>
    <t>N</t>
  </si>
  <si>
    <t>CORNER_CLASS_2_POD_1_ZN_1_FLR_1_WALL_4</t>
  </si>
  <si>
    <t>CORNER_CLASS_2_POD_1_ZN_1_FLR_1_FLOOR</t>
  </si>
  <si>
    <t>CORNER_CLASS_2_POD_1_ZN_1_FLR_1_CEILING</t>
  </si>
  <si>
    <t>MULT_CLASS_2_POD_1_ZN_1_FLR_1_WALL_3</t>
  </si>
  <si>
    <t>MULT_CLASS_2_POD_1_ZN_1_FLR_1_FLOOR</t>
  </si>
  <si>
    <t>MULT_CLASS_2_POD_1_ZN_1_FLR_1_CEILING</t>
  </si>
  <si>
    <t>CORNER_CLASS_1_POD_2_ZN_1_FLR_1_WALL_1</t>
  </si>
  <si>
    <t>CORNER_CLASS_1_POD_2_ZN_1_FLR_1_WALL_4</t>
  </si>
  <si>
    <t>CORNER_CLASS_1_POD_2_ZN_1_FLR_1_FLOOR</t>
  </si>
  <si>
    <t>CORNER_CLASS_1_POD_2_ZN_1_FLR_1_CEILING</t>
  </si>
  <si>
    <t>MULT_CLASS_1_POD_2_ZN_1_FLR_1_WALL_1</t>
  </si>
  <si>
    <t>MULT_CLASS_1_POD_2_ZN_1_FLR_1_FLOOR</t>
  </si>
  <si>
    <t>MULT_CLASS_1_POD_2_ZN_1_FLR_1_CEILING</t>
  </si>
  <si>
    <t>CORRIDOR_POD_2_ZN_1_FLR_1_WALL_6</t>
  </si>
  <si>
    <t>CORRIDOR_POD_2_ZN_1_FLR_1_FLOOR</t>
  </si>
  <si>
    <t>CORRIDOR_POD_2_ZN_1_FLR_1_CEILING</t>
  </si>
  <si>
    <t>CORNER_CLASS_2_POD_2_ZN_1_FLR_1_WALL_3</t>
  </si>
  <si>
    <t>CORNER_CLASS_2_POD_2_ZN_1_FLR_1_WALL_4</t>
  </si>
  <si>
    <t>CORNER_CLASS_2_POD_2_ZN_1_FLR_1_FLOOR</t>
  </si>
  <si>
    <t>CORNER_CLASS_2_POD_2_ZN_1_FLR_1_CEILING</t>
  </si>
  <si>
    <t>MULT_CLASS_2_POD_2_ZN_1_FLR_1_WALL_3</t>
  </si>
  <si>
    <t>MULT_CLASS_2_POD_2_ZN_1_FLR_1_FLOOR</t>
  </si>
  <si>
    <t>MULT_CLASS_2_POD_2_ZN_1_FLR_1_CEILING</t>
  </si>
  <si>
    <t>CORNER_CLASS_1_POD_3_ZN_1_FLR_1_WALL_1</t>
  </si>
  <si>
    <t>CORNER_CLASS_1_POD_3_ZN_1_FLR_1_WALL_4</t>
  </si>
  <si>
    <t>CORNER_CLASS_1_POD_3_ZN_1_FLR_1_FLOOR</t>
  </si>
  <si>
    <t>CORNER_CLASS_1_POD_3_ZN_1_FLR_1_CEILING</t>
  </si>
  <si>
    <t>MULT_CLASS_1_POD_3_ZN_1_FLR_1_WALL_1</t>
  </si>
  <si>
    <t>MULT_CLASS_1_POD_3_ZN_1_FLR_1_FLOOR</t>
  </si>
  <si>
    <t>MULT_CLASS_1_POD_3_ZN_1_FLR_1_CEILING</t>
  </si>
  <si>
    <t>CORRIDOR_POD_3_ZN_1_FLR_1_WALL_7</t>
  </si>
  <si>
    <t>CORRIDOR_POD_3_ZN_1_FLR_1_FLOOR</t>
  </si>
  <si>
    <t>CORRIDOR_POD_3_ZN_1_FLR_1_CEILING</t>
  </si>
  <si>
    <t>CORNER_CLASS_2_POD_3_ZN_1_FLR_1_WALL_3</t>
  </si>
  <si>
    <t>CORNER_CLASS_2_POD_3_ZN_1_FLR_1_WALL_4</t>
  </si>
  <si>
    <t>CORNER_CLASS_2_POD_3_ZN_1_FLR_1_FLOOR</t>
  </si>
  <si>
    <t>CORNER_CLASS_2_POD_3_ZN_1_FLR_1_CEILING</t>
  </si>
  <si>
    <t>MULT_CLASS_2_POD_3_ZN_1_FLR_1_WALL_3</t>
  </si>
  <si>
    <t>MULT_CLASS_2_POD_3_ZN_1_FLR_1_FLOOR</t>
  </si>
  <si>
    <t>MULT_CLASS_2_POD_3_ZN_1_FLR_1_CEILING</t>
  </si>
  <si>
    <t>COMPUTER_CLASS_ZN_1_FLR_1_WALL_3</t>
  </si>
  <si>
    <t>COMPUTER_CLASS_ZN_1_FLR_1_FLOOR</t>
  </si>
  <si>
    <t>COMPUTER_CLASS_ZN_1_FLR_1_CEILING</t>
  </si>
  <si>
    <t>MAIN_CORRIDOR_ZN_1_FLR_1_WALL_7</t>
  </si>
  <si>
    <t>MAIN_CORRIDOR_ZN_1_FLR_1_FLOOR</t>
  </si>
  <si>
    <t>MAIN_CORRIDOR_ZN_1_FLR_1_CEILING</t>
  </si>
  <si>
    <t>LOBBY_ZN_1_FLR_1_WALL_1</t>
  </si>
  <si>
    <t>LOBBY_ZN_1_FLR_1_FLOOR</t>
  </si>
  <si>
    <t>LOBBY_ZN_1_FLR_1_CEILING</t>
  </si>
  <si>
    <t>MECH_ZN_1_FLR_1_FLOOR</t>
  </si>
  <si>
    <t>MECH_ZN_1_FLR_1_CEILING</t>
  </si>
  <si>
    <t>BATH_ZN_1_FLR_1_WALL_5</t>
  </si>
  <si>
    <t>BATH_ZN_1_FLR_1_FLOOR</t>
  </si>
  <si>
    <t>BATH_ZN_1_FLR_1_CEILING</t>
  </si>
  <si>
    <t>OFFICES_ZN_1_FLR_1_WALL_1</t>
  </si>
  <si>
    <t>OFFICES_ZN_1_FLR_1_WALL_2</t>
  </si>
  <si>
    <t>E</t>
  </si>
  <si>
    <t>OFFICES_ZN_1_FLR_1_FLOOR</t>
  </si>
  <si>
    <t>OFFICES_ZN_1_FLR_1_CEILING</t>
  </si>
  <si>
    <t>GYM_ZN_1_FLR_1_WALL_2</t>
  </si>
  <si>
    <t>GYM_ZN_1_FLR_1_FLOOR</t>
  </si>
  <si>
    <t>GYM_ZN_1_FLR_1_CEILING</t>
  </si>
  <si>
    <t>KITCHEN_ZN_1_FLR_1_WALL_2</t>
  </si>
  <si>
    <t>KITCHEN_ZN_1_FLR_1_FLOOR</t>
  </si>
  <si>
    <t>KITCHEN_ZN_1_FLR_1_CEILING</t>
  </si>
  <si>
    <t>CAFETERIA_ZN_1_FLR_1_WALL_2</t>
  </si>
  <si>
    <t>CAFETERIA_ZN_1_FLR_1_WALL_3</t>
  </si>
  <si>
    <t>CAFETERIA_ZN_1_FLR_1_FLOOR</t>
  </si>
  <si>
    <t>CAFETERIA_ZN_1_FLR_1_CEILING</t>
  </si>
  <si>
    <t>LIBRARY_MEDIA_CENTER_ZN_1_FLR_1_WALL_2</t>
  </si>
  <si>
    <t>LIBRARY_MEDIA_CENTER_ZN_1_FLR_1_WALL_3</t>
  </si>
  <si>
    <t>LIBRARY_MEDIA_CENTER_ZN_1_FLR_1_FLOOR</t>
  </si>
  <si>
    <t>LIBRARY_MEDIA_CENTER_ZN_1_FLR_1_CEILING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</si>
  <si>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</si>
  <si>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</si>
  <si>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</si>
  <si>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</si>
  <si>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</si>
  <si>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</si>
  <si>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CORNER_CLASS_1_POD_1_ZN_1_FLR_1_WALL_1_WINDOW_1</t>
  </si>
  <si>
    <t>No</t>
  </si>
  <si>
    <t>CORNER_CLASS_1_POD_1_ZN_1_FLR_1_WALL_4_WINDOW_1</t>
  </si>
  <si>
    <t>MULT_CLASS_1_POD_1_ZN_1_FLR_1_WALL_1_WINDOW_1</t>
  </si>
  <si>
    <t>CORRIDOR_POD_1_ZN_1_FLR_1_WALL_6_WINDOW_1</t>
  </si>
  <si>
    <t>CORNER_CLASS_2_POD_1_ZN_1_FLR_1_WALL_3_WINDOW_1</t>
  </si>
  <si>
    <t>CORNER_CLASS_2_POD_1_ZN_1_FLR_1_WALL_4_WINDOW_1</t>
  </si>
  <si>
    <t>MULT_CLASS_2_POD_1_ZN_1_FLR_1_WALL_3_WINDOW_1</t>
  </si>
  <si>
    <t>CORNER_CLASS_1_POD_2_ZN_1_FLR_1_WALL_1_WINDOW_1</t>
  </si>
  <si>
    <t>CORNER_CLASS_1_POD_2_ZN_1_FLR_1_WALL_4_WINDOW_1</t>
  </si>
  <si>
    <t>MULT_CLASS_1_POD_2_ZN_1_FLR_1_WALL_1_WINDOW_1</t>
  </si>
  <si>
    <t>CORRIDOR_POD_2_ZN_1_FLR_1_WALL_6_WINDOW_1</t>
  </si>
  <si>
    <t>CORNER_CLASS_2_POD_2_ZN_1_FLR_1_WALL_3_WINDOW_1</t>
  </si>
  <si>
    <t>CORNER_CLASS_2_POD_2_ZN_1_FLR_1_WALL_4_WINDOW_1</t>
  </si>
  <si>
    <t>MULT_CLASS_2_POD_2_ZN_1_FLR_1_WALL_3_WINDOW_1</t>
  </si>
  <si>
    <t>CORNER_CLASS_1_POD_3_ZN_1_FLR_1_WALL_1_WINDOW_1</t>
  </si>
  <si>
    <t>CORNER_CLASS_1_POD_3_ZN_1_FLR_1_WALL_4_WINDOW_1</t>
  </si>
  <si>
    <t>MULT_CLASS_1_POD_3_ZN_1_FLR_1_WALL_1_WINDOW_1</t>
  </si>
  <si>
    <t>CORRIDOR_POD_3_ZN_1_FLR_1_WALL_7_WINDOW_1</t>
  </si>
  <si>
    <t>CORNER_CLASS_2_POD_3_ZN_1_FLR_1_WALL_3_WINDOW_1</t>
  </si>
  <si>
    <t>CORNER_CLASS_2_POD_3_ZN_1_FLR_1_WALL_4_WINDOW_1</t>
  </si>
  <si>
    <t>MULT_CLASS_2_POD_3_ZN_1_FLR_1_WALL_3_WINDOW_1</t>
  </si>
  <si>
    <t>COMPUTER_CLASS_ZN_1_FLR_1_WALL_3_WINDOW_1</t>
  </si>
  <si>
    <t>MAIN_CORRIDOR_ZN_1_FLR_1_WALL_7_WINDOW_1</t>
  </si>
  <si>
    <t>LOBBY_ZN_1_FLR_1_WALL_1_WINDOW_1</t>
  </si>
  <si>
    <t>BATH_ZN_1_FLR_1_WALL_5_WINDOW_1</t>
  </si>
  <si>
    <t>OFFICES_ZN_1_FLR_1_WALL_1_WINDOW_1</t>
  </si>
  <si>
    <t>OFFICES_ZN_1_FLR_1_WALL_2_WINDOW_1</t>
  </si>
  <si>
    <t>GYM_ZN_1_FLR_1_WALL_2_WINDOW_1</t>
  </si>
  <si>
    <t>GYM_ZN_1_FLR_1_CEILING_SKYLIGHT_1</t>
  </si>
  <si>
    <t>GYM_ZN_1_FLR_1_CEILING_SKYLIGHT_2</t>
  </si>
  <si>
    <t>GYM_ZN_1_FLR_1_CEILING_SKYLIGHT_3</t>
  </si>
  <si>
    <t>GYM_ZN_1_FLR_1_CEILING_SKYLIGHT_4</t>
  </si>
  <si>
    <t>GYM_ZN_1_FLR_1_CEILING_SKYLIGHT_5</t>
  </si>
  <si>
    <t>GYM_ZN_1_FLR_1_CEILING_SKYLIGHT_6</t>
  </si>
  <si>
    <t>GYM_ZN_1_FLR_1_CEILING_SKYLIGHT_7</t>
  </si>
  <si>
    <t>GYM_ZN_1_FLR_1_CEILING_SKYLIGHT_8</t>
  </si>
  <si>
    <t>GYM_ZN_1_FLR_1_CEILING_SKYLIGHT_9</t>
  </si>
  <si>
    <t>KITCHEN_ZN_1_FLR_1_WALL_2_WINDOW_1</t>
  </si>
  <si>
    <t>CAFETERIA_ZN_1_FLR_1_WALL_2_WINDOW_1</t>
  </si>
  <si>
    <t>CAFETERIA_ZN_1_FLR_1_WALL_3_WINDOW_1</t>
  </si>
  <si>
    <t>LIBRARY_MEDIA_CENTER_ZN_1_FLR_1_WALL_2_WINDOW_1</t>
  </si>
  <si>
    <t>LIBRARY_MEDIA_CENTER_ZN_1_FLR_1_WALL_3_WINDOW_1</t>
  </si>
  <si>
    <t>Total or Average</t>
  </si>
  <si>
    <t>North Total or Average</t>
  </si>
  <si>
    <t>Non-North Total or Average</t>
  </si>
  <si>
    <t>Nominal Capacity [W]</t>
  </si>
  <si>
    <t>Nominal Efficiency [W/W]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</si>
  <si>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</si>
  <si>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</si>
  <si>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</si>
  <si>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</si>
  <si>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</si>
  <si>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</si>
  <si>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VAV_POD_1_COOLC DXCOIL</t>
  </si>
  <si>
    <t>Coil:Cooling:DX:TwoSpeed</t>
  </si>
  <si>
    <t>VAV_POD_2_COOLC DXCOIL</t>
  </si>
  <si>
    <t>VAV_POD_3_COOLC DXCOIL</t>
  </si>
  <si>
    <t>VAV_OTHER_COOLC DXCOIL</t>
  </si>
  <si>
    <t>Coil:Cooling:DX:SingleSpeed</t>
  </si>
  <si>
    <t>CORNER_CLASS_1_POD_1_ZN_1_FLR_1 VAV BOX REHEAT COIL</t>
  </si>
  <si>
    <t>Coil:Heating:Water</t>
  </si>
  <si>
    <t>-</t>
  </si>
  <si>
    <t>MULT_CLASS_1_POD_1_ZN_1_FLR_1 VAV BOX REHEAT COIL</t>
  </si>
  <si>
    <t>CORRIDOR_POD_1_ZN_1_FLR_1 VAV BOX REHEAT COIL</t>
  </si>
  <si>
    <t>CORNER_CLASS_2_POD_1_ZN_1_FLR_1 VAV BOX REHEAT COIL</t>
  </si>
  <si>
    <t>MULT_CLASS_2_POD_1_ZN_1_FLR_1 VAV BOX REHEAT COIL</t>
  </si>
  <si>
    <t>CORNER_CLASS_1_POD_2_ZN_1_FLR_1 VAV BOX REHEAT COIL</t>
  </si>
  <si>
    <t>MULT_CLASS_1_POD_2_ZN_1_FLR_1 VAV BOX REHEAT COIL</t>
  </si>
  <si>
    <t>CORRIDOR_POD_2_ZN_1_FLR_1 VAV BOX REHEAT COIL</t>
  </si>
  <si>
    <t>CORNER_CLASS_2_POD_2_ZN_1_FLR_1 VAV BOX REHEAT COIL</t>
  </si>
  <si>
    <t>MULT_CLASS_2_POD_2_ZN_1_FLR_1 VAV BOX REHEAT COIL</t>
  </si>
  <si>
    <t>CORNER_CLASS_1_POD_3_ZN_1_FLR_1 VAV BOX REHEAT COIL</t>
  </si>
  <si>
    <t>MULT_CLASS_1_POD_3_ZN_1_FLR_1 VAV BOX REHEAT COIL</t>
  </si>
  <si>
    <t>CORRIDOR_POD_3_ZN_1_FLR_1 VAV BOX REHEAT COIL</t>
  </si>
  <si>
    <t>CORNER_CLASS_2_POD_3_ZN_1_FLR_1 VAV BOX REHEAT COIL</t>
  </si>
  <si>
    <t>MULT_CLASS_2_POD_3_ZN_1_FLR_1 VAV BOX REHEAT COIL</t>
  </si>
  <si>
    <t>COMPUTER_CLASS_ZN_1_FLR_1 VAV BOX REHEAT COIL</t>
  </si>
  <si>
    <t>MAIN_CORRIDOR_ZN_1_FLR_1 VAV BOX REHEAT COIL</t>
  </si>
  <si>
    <t>LOBBY_ZN_1_FLR_1 VAV BOX REHEAT COIL</t>
  </si>
  <si>
    <t>MECH_ZN_1_FLR_1 VAV BOX REHEAT COIL</t>
  </si>
  <si>
    <t>BATH_ZN_1_FLR_1 VAV BOX REHEAT COIL</t>
  </si>
  <si>
    <t>OFFICES_ZN_1_FLR_1 VAV BOX REHEAT COIL</t>
  </si>
  <si>
    <t>LIBRARY_MEDIA_CENTER_ZN_1_FLR_1 VAV BOX REHEAT COIL</t>
  </si>
  <si>
    <t>VAV_POD_1_HEATC</t>
  </si>
  <si>
    <t>VAV_POD_2_HEATC</t>
  </si>
  <si>
    <t>VAV_POD_3_HEATC</t>
  </si>
  <si>
    <t>VAV_OTHER_HEATC</t>
  </si>
  <si>
    <t>Coil:Heating:Gas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</si>
  <si>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</si>
  <si>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</si>
  <si>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</si>
  <si>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</si>
  <si>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</si>
  <si>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</si>
  <si>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BATH_ZN_1_FLR_1 EXHAUST FAN</t>
  </si>
  <si>
    <t>Fan:ZoneExhaust</t>
  </si>
  <si>
    <t>Zone Exhaust Fans</t>
  </si>
  <si>
    <t>KITCHEN_ZN_1_FLR_1 EXHAUST FAN</t>
  </si>
  <si>
    <t>CAFETERIA_ZN_1_FLR_1 EXHAUST FAN</t>
  </si>
  <si>
    <t>VAV_POD_1_FAN</t>
  </si>
  <si>
    <t>Fan:VariableVolume</t>
  </si>
  <si>
    <t>Fan Energy</t>
  </si>
  <si>
    <t>VAV_POD_2_FAN</t>
  </si>
  <si>
    <t>VAV_POD_3_FAN</t>
  </si>
  <si>
    <t>VAV_OTHER_FAN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</si>
  <si>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</si>
  <si>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</si>
  <si>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</si>
  <si>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</si>
  <si>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</si>
  <si>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</si>
  <si>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</si>
  <si>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</si>
  <si>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</si>
  <si>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</si>
  <si>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</si>
  <si>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</si>
  <si>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</si>
  <si>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</si>
  <si>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</si>
  <si>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</si>
  <si>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</si>
  <si>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</si>
  <si>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</si>
  <si>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</si>
  <si>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</si>
  <si>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</si>
  <si>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</si>
  <si>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</si>
  <si>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</si>
  <si>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</si>
  <si>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</si>
  <si>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</si>
  <si>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</si>
  <si>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</si>
  <si>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</si>
  <si>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</si>
  <si>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</si>
  <si>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</si>
  <si>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</si>
  <si>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</si>
  <si>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</si>
  <si>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</si>
  <si>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</si>
  <si>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</si>
  <si>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</si>
  <si>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</si>
  <si>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</si>
  <si>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</si>
  <si>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</si>
  <si>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</si>
  <si>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</si>
  <si>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</si>
  <si>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</si>
  <si>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</si>
  <si>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</si>
  <si>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</si>
  <si>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</si>
  <si>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</si>
  <si>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21-AUG-13:00</t>
  </si>
  <si>
    <t>Electric</t>
  </si>
  <si>
    <t>Gas</t>
  </si>
  <si>
    <t>Cost ($)</t>
  </si>
  <si>
    <t>Cost per Total Building Area ($/m2)</t>
  </si>
  <si>
    <t>Cost per Net Conditioned Building Area ($/m2)</t>
  </si>
  <si>
    <t>29-MAR-11:00</t>
  </si>
  <si>
    <t>27-NOV-12:00</t>
  </si>
  <si>
    <t>19-DEC-14:00</t>
  </si>
  <si>
    <t>27-JAN-14:00</t>
  </si>
  <si>
    <t>28-JUN-15:00</t>
  </si>
  <si>
    <t>01-AUG-15:00</t>
  </si>
  <si>
    <t>13-NOV-14:00</t>
  </si>
  <si>
    <t>13-DEC-12:00</t>
  </si>
  <si>
    <t>12-OCT-15:00</t>
  </si>
  <si>
    <t>26-JAN-12:00</t>
  </si>
  <si>
    <t>13-FEB-11:00</t>
  </si>
  <si>
    <t>11-APR-15:00</t>
  </si>
  <si>
    <t>20-NOV-12:00</t>
  </si>
  <si>
    <t>19-DEC-12:00</t>
  </si>
  <si>
    <t>18-JAN-14:00</t>
  </si>
  <si>
    <t>31-MAY-15:00</t>
  </si>
  <si>
    <t>27-JUN-15:00</t>
  </si>
  <si>
    <t>24-JUL-15:00</t>
  </si>
  <si>
    <t>10-NOV-12:00</t>
  </si>
  <si>
    <t>01-MAR-12:00</t>
  </si>
  <si>
    <t>17-MAY-13:00</t>
  </si>
  <si>
    <t>15-AUG-11:00</t>
  </si>
  <si>
    <t>31-OCT-12:00</t>
  </si>
  <si>
    <t>07-DEC-14:00</t>
  </si>
  <si>
    <t>15-FEB-12:00</t>
  </si>
  <si>
    <t>25-JUL-11:00</t>
  </si>
  <si>
    <t>03-NOV-11:00</t>
  </si>
  <si>
    <t>25-JAN-14:00</t>
  </si>
  <si>
    <t>02-MAR-14:00</t>
  </si>
  <si>
    <t>21-APR-13:00</t>
  </si>
  <si>
    <t>29-JUN-13:00</t>
  </si>
  <si>
    <t>03-OCT-11:00</t>
  </si>
  <si>
    <t>08-NOV-14:00</t>
  </si>
  <si>
    <t>08-DEC-14:00</t>
  </si>
  <si>
    <t>24-JUL-14:00</t>
  </si>
  <si>
    <t>07-AUG-14:00</t>
  </si>
  <si>
    <t>31-MAR-14:00</t>
  </si>
  <si>
    <t>31-OCT-11:00</t>
  </si>
  <si>
    <t>02-NOV-11:00</t>
  </si>
  <si>
    <t>07-FEB-14:00</t>
  </si>
  <si>
    <t>28-JUN-11:00</t>
  </si>
  <si>
    <t>30-AUG-13:00</t>
  </si>
  <si>
    <t>05-SEP-13:00</t>
  </si>
  <si>
    <t>10-NOV-13:00</t>
  </si>
  <si>
    <t>31-MAY-11:00</t>
  </si>
  <si>
    <t>25-AUG-15:00</t>
  </si>
  <si>
    <t>06-OCT-14:00</t>
  </si>
  <si>
    <t>02-NOV-14:00</t>
  </si>
  <si>
    <t>02-FEB-14:00</t>
  </si>
  <si>
    <t>09-AUG-15:00</t>
  </si>
  <si>
    <t>04-APR-14:00</t>
  </si>
  <si>
    <t>07-SEP-14:00</t>
  </si>
  <si>
    <t>21-JUL-15:00</t>
  </si>
  <si>
    <t>Building Summary Primary School new construction</t>
  </si>
  <si>
    <t>EXT-WALLS-STEELFRAME-NONRES</t>
  </si>
  <si>
    <t>EXT-SLAB</t>
  </si>
  <si>
    <t>ROOF-IEAD-NONRES</t>
  </si>
  <si>
    <t>WINDOW-90.1-2004-NONRES-FIXED</t>
  </si>
  <si>
    <t>17-MAR-14:00</t>
  </si>
  <si>
    <t>30-MAY-14:00</t>
  </si>
  <si>
    <t>28-SEP-14:00</t>
  </si>
  <si>
    <t>04-AUG-15:00</t>
  </si>
  <si>
    <t>06-JUL-15:00</t>
  </si>
  <si>
    <t>15-AUG-13:00</t>
  </si>
  <si>
    <t>06-JAN-12:00</t>
  </si>
  <si>
    <t>24-MAY-14:00</t>
  </si>
  <si>
    <t>23-FEB-14:00</t>
  </si>
  <si>
    <t>18-MAY-11:00</t>
  </si>
  <si>
    <t>20-SEP-11:00</t>
  </si>
  <si>
    <t>28-FEB-15:00</t>
  </si>
  <si>
    <t>08-SEP-13:00</t>
  </si>
  <si>
    <t>23-JAN-15:00</t>
  </si>
  <si>
    <t>28-MAR-14:00</t>
  </si>
  <si>
    <t>17-AUG-13:00</t>
  </si>
  <si>
    <t>30-MAR-11:00</t>
  </si>
  <si>
    <t>08-FEB-14:00</t>
  </si>
  <si>
    <t>08-SEP-14:00</t>
  </si>
  <si>
    <t>15-FEB-15:00</t>
  </si>
  <si>
    <t>03-JUL-12:00</t>
  </si>
  <si>
    <t>08-NOV-12:00</t>
  </si>
  <si>
    <t>09-MAR-15:00</t>
  </si>
  <si>
    <t>30-JUN-11:00</t>
  </si>
  <si>
    <t>03-NOV-13:00</t>
  </si>
  <si>
    <t>14-FEB-15:00</t>
  </si>
  <si>
    <t>21-FEB-12:00</t>
  </si>
  <si>
    <t>29-MAR-14:00</t>
  </si>
  <si>
    <t>18-APR-13:00</t>
  </si>
  <si>
    <t>13-SEP-14:00</t>
  </si>
  <si>
    <t>17-OCT-14:00</t>
  </si>
  <si>
    <t>24-JAN-12:00</t>
  </si>
  <si>
    <t>30-MAR-14:00</t>
  </si>
  <si>
    <t>25-APR-14:00</t>
  </si>
  <si>
    <t>05-OCT-14:00</t>
  </si>
  <si>
    <t>23-MAR-14:00</t>
  </si>
  <si>
    <t>14-APR-14:00</t>
  </si>
  <si>
    <t>14-SEP-14:00</t>
  </si>
  <si>
    <t>06-APR-14:00</t>
  </si>
  <si>
    <t>12-SEP-13:00</t>
  </si>
  <si>
    <t>14-JUN-14:00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</si>
  <si>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</si>
  <si>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</si>
  <si>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</si>
  <si>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</si>
  <si>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</si>
  <si>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ON/OFF</t>
  </si>
  <si>
    <t>SKYLIGHT CONS 1A2AB</t>
  </si>
  <si>
    <t>PSZ-AC_1:6_COOLC DXCOIL</t>
  </si>
  <si>
    <t>PSZ-AC_2:5_COOLC DXCOIL</t>
  </si>
  <si>
    <t>PSZ-AC_2:7_COOLC DXCOIL</t>
  </si>
  <si>
    <t>PSZ-AC_1:6_HEATC</t>
  </si>
  <si>
    <t>PSZ-AC_2:5_HEATC</t>
  </si>
  <si>
    <t>PSZ-AC_2:7_HEATC</t>
  </si>
  <si>
    <t>PSZ-AC_1:6_FAN</t>
  </si>
  <si>
    <t>Fan:ConstantVolume</t>
  </si>
  <si>
    <t>PSZ-AC_2:5_FAN</t>
  </si>
  <si>
    <t>PSZ-AC_2:7_FAN</t>
  </si>
  <si>
    <t>26-JAN-15:00</t>
  </si>
  <si>
    <t>SKYLIGHT CONS 3AB</t>
  </si>
  <si>
    <t>SKYLIGHT CONS 3C</t>
  </si>
  <si>
    <t>SKYLIGHT CONS 456</t>
  </si>
  <si>
    <t>SKYLIGHT CONS 7</t>
  </si>
  <si>
    <t>SKYLIGHT CONS 8</t>
  </si>
  <si>
    <t>06-OCT-11:00</t>
  </si>
  <si>
    <t>17-FEB-12:00</t>
  </si>
  <si>
    <t>30-MAY-11:00</t>
  </si>
  <si>
    <t>08-JUN-11:00</t>
  </si>
  <si>
    <t>23-MAY-15:00</t>
  </si>
  <si>
    <t>21-DEC-14:00</t>
  </si>
  <si>
    <t>20-JUN-14:00</t>
  </si>
  <si>
    <t>23-FEB-12:00</t>
  </si>
  <si>
    <t>13-MAR-14:00</t>
  </si>
  <si>
    <t>03-APR-13:00</t>
  </si>
  <si>
    <t>13-JUL-15:09</t>
  </si>
  <si>
    <t>06-SEP-11:00</t>
  </si>
  <si>
    <t>01-NOV-11:00</t>
  </si>
  <si>
    <t>15-DEC-14:00</t>
  </si>
  <si>
    <t>03-JAN-12:39</t>
  </si>
  <si>
    <t>21-APR-14:00</t>
  </si>
  <si>
    <t>13-JUN-14:00</t>
  </si>
  <si>
    <t>18-JUL-11:00</t>
  </si>
  <si>
    <t>31-AUG-15:00</t>
  </si>
  <si>
    <t>30-OCT-10:50</t>
  </si>
  <si>
    <t>26-APR-14:00</t>
  </si>
  <si>
    <t>11-JUL-15:00</t>
  </si>
  <si>
    <t>02-OCT-14:00</t>
  </si>
  <si>
    <t>15-MAY-14:00</t>
  </si>
  <si>
    <t>19-JUN-14:00</t>
  </si>
  <si>
    <t>03-JUL-15:00</t>
  </si>
  <si>
    <t>11-SEP-13:00</t>
  </si>
  <si>
    <t>22-NOV-14:00</t>
  </si>
  <si>
    <t>28-JUN-13:50</t>
  </si>
  <si>
    <t>10-JUL-15:50</t>
  </si>
  <si>
    <t>08-AUG-15:09</t>
  </si>
  <si>
    <t>25-SEP-14:00</t>
  </si>
  <si>
    <t>19-OCT-11:00</t>
  </si>
  <si>
    <t>03-OCT-14:00</t>
  </si>
  <si>
    <t>05-DEC-12:00</t>
  </si>
  <si>
    <t>14-APR-13:00</t>
  </si>
  <si>
    <t>15-JUN-13:09</t>
  </si>
  <si>
    <t>09-JAN-11:50</t>
  </si>
  <si>
    <t>06-DEC-11:20</t>
  </si>
  <si>
    <t>31-MAY-14:00</t>
  </si>
  <si>
    <t>31-JUL-15:20</t>
  </si>
  <si>
    <t>01-AUG-15:20</t>
  </si>
  <si>
    <t>13-OCT-14:00</t>
  </si>
  <si>
    <t>17-JAN-11:20</t>
  </si>
  <si>
    <t>04-MAY-13:00</t>
  </si>
  <si>
    <t>28-JUN-13:00</t>
  </si>
  <si>
    <t>01-DEC-11:09</t>
  </si>
  <si>
    <t>27-JAN-11:09</t>
  </si>
  <si>
    <t>28-FEB-11:20</t>
  </si>
  <si>
    <t>07-APR-13:00</t>
  </si>
  <si>
    <t>13-JUL-14:00</t>
  </si>
  <si>
    <t>05-DEC-11:20</t>
  </si>
  <si>
    <t>17-JUL-15:30</t>
  </si>
  <si>
    <t>05-JAN-11:09</t>
  </si>
  <si>
    <t>03-FEB-11:09</t>
  </si>
  <si>
    <t>29-JUN-11:00</t>
  </si>
  <si>
    <t>13-JUL-15:00</t>
  </si>
  <si>
    <t>20-DEC-11:09</t>
  </si>
  <si>
    <t>05-JAN-08:09</t>
  </si>
  <si>
    <t>16-MAY-14:00</t>
  </si>
  <si>
    <t>30-JUN-12:00</t>
  </si>
  <si>
    <t>21-NOV-11:50</t>
  </si>
  <si>
    <t>18-DEC-08:09</t>
  </si>
  <si>
    <t>09-JAN-11:09</t>
  </si>
  <si>
    <t>01-FEB-11:09</t>
  </si>
  <si>
    <t>01-MAR-11:20</t>
  </si>
  <si>
    <t>31-MAY-13:00</t>
  </si>
  <si>
    <t>11-AUG-15:39</t>
  </si>
  <si>
    <t>09-NOV-11:50</t>
  </si>
  <si>
    <t>02-JAN-11:09</t>
  </si>
  <si>
    <t>03-FEB-09:09</t>
  </si>
  <si>
    <t>14-MAR-07:10</t>
  </si>
  <si>
    <t>24-APR-11:00</t>
  </si>
  <si>
    <t>31-OCT-07:10</t>
  </si>
  <si>
    <t>30-NOV-10:20</t>
  </si>
  <si>
    <t>29-DEC-11:09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</si>
</sst>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  <font>
      <sz val="8"/>
      <color theme="1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1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0" fontId="8" fillId="4" borderId="0" xfId="0" applyFont="1" applyFill="1" applyAlignment="1">
      <alignment vertical="top" wrapText="1"/>
    </xf>
    <xf numFmtId="0" fontId="8" fillId="4" borderId="0" xfId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wrapText="1"/>
    </xf>
    <xf numFmtId="2" fontId="9" fillId="4" borderId="0" xfId="3" applyNumberFormat="1" applyFont="1" applyFill="1" applyBorder="1" applyAlignment="1">
      <alignment horizontal="center" wrapText="1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0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1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0" fontId="22" fillId="0" borderId="0" xfId="0" applyFont="1" applyFill="1" applyAlignment="1" applyProtection="1">
      <alignment vertical="top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2" fontId="16" fillId="0" borderId="0" xfId="0" applyNumberFormat="1" applyFont="1" applyAlignment="1" applyProtection="1">
      <alignment horizontal="center" vertical="top" wrapText="1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16" fillId="0" borderId="0" xfId="0" applyNumberFormat="1" applyFont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3" fontId="16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16" fillId="0" borderId="0" xfId="4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23" fillId="0" borderId="0" xfId="5" applyNumberFormat="1" applyFont="1" applyBorder="1" applyAlignment="1">
      <alignment horizontal="center"/>
    </xf>
    <xf numFmtId="164" fontId="23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4" fillId="0" borderId="0" xfId="0" applyFont="1"/>
    <xf numFmtId="0" fontId="0" fillId="0" borderId="0" xfId="0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4"/>
    <cellStyle name="Normal 5" xfId="5"/>
    <cellStyle name="Normal_Loads-IP_New_SC" xfId="1"/>
    <cellStyle name="Normal_Schedules_Trans" xfId="2"/>
    <cellStyle name="Normal_ZoneSummary" xfId="3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671E-2"/>
          <c:w val="0.85460599334073684"/>
          <c:h val="0.7373572593801007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357783.33333333331</c:v>
                </c:pt>
                <c:pt idx="1">
                  <c:v>259311.11111111112</c:v>
                </c:pt>
                <c:pt idx="2">
                  <c:v>245330.55555555556</c:v>
                </c:pt>
                <c:pt idx="3">
                  <c:v>139561.11111111112</c:v>
                </c:pt>
                <c:pt idx="4">
                  <c:v>85777.777777777781</c:v>
                </c:pt>
                <c:pt idx="5">
                  <c:v>160872.22222222222</c:v>
                </c:pt>
                <c:pt idx="6">
                  <c:v>42083.333333333336</c:v>
                </c:pt>
                <c:pt idx="7">
                  <c:v>111983.33333333333</c:v>
                </c:pt>
                <c:pt idx="8">
                  <c:v>77119.444444444438</c:v>
                </c:pt>
                <c:pt idx="9">
                  <c:v>25511.111111111109</c:v>
                </c:pt>
                <c:pt idx="10">
                  <c:v>80919.444444444438</c:v>
                </c:pt>
                <c:pt idx="11">
                  <c:v>49777.777777777781</c:v>
                </c:pt>
                <c:pt idx="12">
                  <c:v>65086.111111111109</c:v>
                </c:pt>
                <c:pt idx="13">
                  <c:v>30955.555555555555</c:v>
                </c:pt>
                <c:pt idx="14">
                  <c:v>28697.222222222223</c:v>
                </c:pt>
                <c:pt idx="15">
                  <c:v>14633.333333333334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342513.88888888888</c:v>
                </c:pt>
                <c:pt idx="1">
                  <c:v>342513.88888888888</c:v>
                </c:pt>
                <c:pt idx="2">
                  <c:v>342513.88888888888</c:v>
                </c:pt>
                <c:pt idx="3">
                  <c:v>342513.88888888888</c:v>
                </c:pt>
                <c:pt idx="4">
                  <c:v>342513.88888888888</c:v>
                </c:pt>
                <c:pt idx="5">
                  <c:v>342513.88888888888</c:v>
                </c:pt>
                <c:pt idx="6">
                  <c:v>342513.88888888888</c:v>
                </c:pt>
                <c:pt idx="7">
                  <c:v>342513.88888888888</c:v>
                </c:pt>
                <c:pt idx="8">
                  <c:v>342513.88888888888</c:v>
                </c:pt>
                <c:pt idx="9">
                  <c:v>342513.88888888888</c:v>
                </c:pt>
                <c:pt idx="10">
                  <c:v>342513.88888888888</c:v>
                </c:pt>
                <c:pt idx="11">
                  <c:v>342513.88888888888</c:v>
                </c:pt>
                <c:pt idx="12">
                  <c:v>342513.88888888888</c:v>
                </c:pt>
                <c:pt idx="13">
                  <c:v>342513.88888888888</c:v>
                </c:pt>
                <c:pt idx="14">
                  <c:v>342513.88888888888</c:v>
                </c:pt>
                <c:pt idx="15">
                  <c:v>342513.88888888888</c:v>
                </c:pt>
              </c:numCache>
            </c:numRef>
          </c:val>
        </c:ser>
        <c:ser>
          <c:idx val="7"/>
          <c:order val="3"/>
          <c:tx>
            <c:strRef>
              <c:f>LocationSummary!$B$88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LocationSummary!$C$88:$R$88</c:f>
              <c:numCache>
                <c:formatCode>#,##0.00</c:formatCode>
                <c:ptCount val="16"/>
                <c:pt idx="0">
                  <c:v>27833.333333333332</c:v>
                </c:pt>
                <c:pt idx="1">
                  <c:v>27825</c:v>
                </c:pt>
                <c:pt idx="2">
                  <c:v>27819.444444444445</c:v>
                </c:pt>
                <c:pt idx="3">
                  <c:v>27813.888888888891</c:v>
                </c:pt>
                <c:pt idx="4">
                  <c:v>27794.444444444445</c:v>
                </c:pt>
                <c:pt idx="5">
                  <c:v>27786.111111111109</c:v>
                </c:pt>
                <c:pt idx="6">
                  <c:v>27802.777777777777</c:v>
                </c:pt>
                <c:pt idx="7">
                  <c:v>27783.333333333332</c:v>
                </c:pt>
                <c:pt idx="8">
                  <c:v>27794.444444444445</c:v>
                </c:pt>
                <c:pt idx="9">
                  <c:v>27738.888888888891</c:v>
                </c:pt>
                <c:pt idx="10">
                  <c:v>27788.888888888891</c:v>
                </c:pt>
                <c:pt idx="11">
                  <c:v>27772.222222222223</c:v>
                </c:pt>
                <c:pt idx="12">
                  <c:v>27772.222222222223</c:v>
                </c:pt>
                <c:pt idx="13">
                  <c:v>27763.888888888891</c:v>
                </c:pt>
                <c:pt idx="14">
                  <c:v>27747.222222222223</c:v>
                </c:pt>
                <c:pt idx="15">
                  <c:v>27577.777777777777</c:v>
                </c:pt>
              </c:numCache>
            </c:numRef>
          </c:val>
        </c:ser>
        <c:ser>
          <c:idx val="3"/>
          <c:order val="4"/>
          <c:tx>
            <c:strRef>
              <c:f>LocationSummary!$B$89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341730.55555555556</c:v>
                </c:pt>
                <c:pt idx="1">
                  <c:v>341730.55555555556</c:v>
                </c:pt>
                <c:pt idx="2">
                  <c:v>341730.55555555556</c:v>
                </c:pt>
                <c:pt idx="3">
                  <c:v>341730.55555555556</c:v>
                </c:pt>
                <c:pt idx="4">
                  <c:v>341730.55555555556</c:v>
                </c:pt>
                <c:pt idx="5">
                  <c:v>341730.55555555556</c:v>
                </c:pt>
                <c:pt idx="6">
                  <c:v>341730.55555555556</c:v>
                </c:pt>
                <c:pt idx="7">
                  <c:v>341730.55555555556</c:v>
                </c:pt>
                <c:pt idx="8">
                  <c:v>341730.55555555556</c:v>
                </c:pt>
                <c:pt idx="9">
                  <c:v>341730.55555555556</c:v>
                </c:pt>
                <c:pt idx="10">
                  <c:v>341730.55555555556</c:v>
                </c:pt>
                <c:pt idx="11">
                  <c:v>341730.55555555556</c:v>
                </c:pt>
                <c:pt idx="12">
                  <c:v>341730.55555555556</c:v>
                </c:pt>
                <c:pt idx="13">
                  <c:v>341730.55555555556</c:v>
                </c:pt>
                <c:pt idx="14">
                  <c:v>341730.55555555556</c:v>
                </c:pt>
                <c:pt idx="15">
                  <c:v>341730.55555555556</c:v>
                </c:pt>
              </c:numCache>
            </c:numRef>
          </c:val>
        </c:ser>
        <c:ser>
          <c:idx val="0"/>
          <c:order val="5"/>
          <c:tx>
            <c:strRef>
              <c:f>LocationSummary!$B$91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58786.111111111109</c:v>
                </c:pt>
                <c:pt idx="1">
                  <c:v>48147.222222222219</c:v>
                </c:pt>
                <c:pt idx="2">
                  <c:v>53769.444444444445</c:v>
                </c:pt>
                <c:pt idx="3">
                  <c:v>40016.666666666664</c:v>
                </c:pt>
                <c:pt idx="4">
                  <c:v>32961.111111111109</c:v>
                </c:pt>
                <c:pt idx="5">
                  <c:v>46644.444444444445</c:v>
                </c:pt>
                <c:pt idx="6">
                  <c:v>37205.555555555555</c:v>
                </c:pt>
                <c:pt idx="7">
                  <c:v>37830.555555555555</c:v>
                </c:pt>
                <c:pt idx="8">
                  <c:v>44291.666666666664</c:v>
                </c:pt>
                <c:pt idx="9">
                  <c:v>28252.777777777777</c:v>
                </c:pt>
                <c:pt idx="10">
                  <c:v>36327.777777777781</c:v>
                </c:pt>
                <c:pt idx="11">
                  <c:v>35988.888888888891</c:v>
                </c:pt>
                <c:pt idx="12">
                  <c:v>37005.555555555555</c:v>
                </c:pt>
                <c:pt idx="13">
                  <c:v>31652.777777777777</c:v>
                </c:pt>
                <c:pt idx="14">
                  <c:v>32541.666666666668</c:v>
                </c:pt>
                <c:pt idx="15">
                  <c:v>41452.777777777781</c:v>
                </c:pt>
              </c:numCache>
            </c:numRef>
          </c:val>
        </c:ser>
        <c:ser>
          <c:idx val="1"/>
          <c:order val="6"/>
          <c:tx>
            <c:strRef>
              <c:f>LocationSummary!$B$97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LocationSummary!$C$97:$R$97</c:f>
              <c:numCache>
                <c:formatCode>#,##0.00</c:formatCode>
                <c:ptCount val="16"/>
                <c:pt idx="0">
                  <c:v>21788.888888888891</c:v>
                </c:pt>
                <c:pt idx="1">
                  <c:v>20816.666666666668</c:v>
                </c:pt>
                <c:pt idx="2">
                  <c:v>20880.555555555555</c:v>
                </c:pt>
                <c:pt idx="3">
                  <c:v>19919.444444444445</c:v>
                </c:pt>
                <c:pt idx="4">
                  <c:v>19913.888888888891</c:v>
                </c:pt>
                <c:pt idx="5">
                  <c:v>20241.666666666668</c:v>
                </c:pt>
                <c:pt idx="6">
                  <c:v>19072.222222222223</c:v>
                </c:pt>
                <c:pt idx="7">
                  <c:v>19311.111111111109</c:v>
                </c:pt>
                <c:pt idx="8">
                  <c:v>19336.111111111109</c:v>
                </c:pt>
                <c:pt idx="9">
                  <c:v>18688.888888888891</c:v>
                </c:pt>
                <c:pt idx="10">
                  <c:v>18888.888888888891</c:v>
                </c:pt>
                <c:pt idx="11">
                  <c:v>18791.666666666668</c:v>
                </c:pt>
                <c:pt idx="12">
                  <c:v>18652.777777777777</c:v>
                </c:pt>
                <c:pt idx="13">
                  <c:v>18327.777777777781</c:v>
                </c:pt>
                <c:pt idx="14">
                  <c:v>18005.555555555555</c:v>
                </c:pt>
                <c:pt idx="15">
                  <c:v>17550</c:v>
                </c:pt>
              </c:numCache>
            </c:numRef>
          </c:val>
        </c:ser>
        <c:overlap val="100"/>
        <c:axId val="124133760"/>
        <c:axId val="124135296"/>
      </c:barChart>
      <c:catAx>
        <c:axId val="1241337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35296"/>
        <c:crosses val="autoZero"/>
        <c:auto val="1"/>
        <c:lblAlgn val="ctr"/>
        <c:lblOffset val="50"/>
        <c:tickLblSkip val="1"/>
        <c:tickMarkSkip val="1"/>
      </c:catAx>
      <c:valAx>
        <c:axId val="124135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3768352365416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337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056603773585195"/>
          <c:y val="6.1990212071778142E-2"/>
          <c:w val="0.46947835738068716"/>
          <c:h val="0.182707993474716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185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24966784"/>
        <c:axId val="124985344"/>
      </c:barChart>
      <c:catAx>
        <c:axId val="12496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85344"/>
        <c:crosses val="autoZero"/>
        <c:auto val="1"/>
        <c:lblAlgn val="ctr"/>
        <c:lblOffset val="100"/>
        <c:tickLblSkip val="1"/>
        <c:tickMarkSkip val="1"/>
      </c:catAx>
      <c:valAx>
        <c:axId val="124985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66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727E-2"/>
          <c:y val="0.14192495921696574"/>
          <c:w val="0.31853496115427443"/>
          <c:h val="0.17781402936378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26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Schedules!$E$100:$AB$100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Schedules!$E$101:$AB$101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Schedules!$E$104:$AB$104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25023744"/>
        <c:axId val="125025664"/>
      </c:barChart>
      <c:catAx>
        <c:axId val="12502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9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25664"/>
        <c:crosses val="autoZero"/>
        <c:auto val="1"/>
        <c:lblAlgn val="ctr"/>
        <c:lblOffset val="100"/>
        <c:tickLblSkip val="1"/>
        <c:tickMarkSkip val="1"/>
      </c:catAx>
      <c:valAx>
        <c:axId val="12502566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23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53"/>
          <c:y val="0.1212615551930398"/>
          <c:w val="0.21864594894561654"/>
          <c:h val="0.133768352365417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226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Schedules!$E$109:$AB$109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Schedules!$E$108:$AB$108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Schedules!$E$113:$AB$113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axId val="125085184"/>
        <c:axId val="125087104"/>
      </c:barChart>
      <c:catAx>
        <c:axId val="12508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9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87104"/>
        <c:crosses val="autoZero"/>
        <c:auto val="1"/>
        <c:lblAlgn val="ctr"/>
        <c:lblOffset val="100"/>
        <c:tickLblSkip val="1"/>
        <c:tickMarkSkip val="1"/>
      </c:catAx>
      <c:valAx>
        <c:axId val="12508710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85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5.3833605220228717E-2"/>
          <c:w val="0.21864594894561629"/>
          <c:h val="0.1337683523654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1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LocationSummary!$C$101:$R$101</c:f>
              <c:numCache>
                <c:formatCode>#,##0.00</c:formatCode>
                <c:ptCount val="16"/>
                <c:pt idx="0">
                  <c:v>23660</c:v>
                </c:pt>
                <c:pt idx="1">
                  <c:v>362710</c:v>
                </c:pt>
                <c:pt idx="2">
                  <c:v>260089.99999999997</c:v>
                </c:pt>
                <c:pt idx="3">
                  <c:v>651500</c:v>
                </c:pt>
                <c:pt idx="4">
                  <c:v>157770</c:v>
                </c:pt>
                <c:pt idx="5">
                  <c:v>368130</c:v>
                </c:pt>
                <c:pt idx="6">
                  <c:v>687170</c:v>
                </c:pt>
                <c:pt idx="7">
                  <c:v>1231960</c:v>
                </c:pt>
                <c:pt idx="8">
                  <c:v>800090</c:v>
                </c:pt>
                <c:pt idx="9">
                  <c:v>1013030</c:v>
                </c:pt>
                <c:pt idx="10">
                  <c:v>1671080</c:v>
                </c:pt>
                <c:pt idx="11">
                  <c:v>1200940</c:v>
                </c:pt>
                <c:pt idx="12">
                  <c:v>2426930</c:v>
                </c:pt>
                <c:pt idx="13">
                  <c:v>1888600</c:v>
                </c:pt>
                <c:pt idx="14">
                  <c:v>2899970</c:v>
                </c:pt>
                <c:pt idx="15">
                  <c:v>5507660</c:v>
                </c:pt>
              </c:numCache>
            </c:numRef>
          </c:val>
        </c:ser>
        <c:ser>
          <c:idx val="4"/>
          <c:order val="1"/>
          <c:tx>
            <c:strRef>
              <c:f>LocationSummary!$B$105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LocationSummary!$C$105:$R$105</c:f>
              <c:numCache>
                <c:formatCode>#,##0.00</c:formatCode>
                <c:ptCount val="16"/>
                <c:pt idx="0">
                  <c:v>234340</c:v>
                </c:pt>
                <c:pt idx="1">
                  <c:v>234340</c:v>
                </c:pt>
                <c:pt idx="2">
                  <c:v>234340</c:v>
                </c:pt>
                <c:pt idx="3">
                  <c:v>234340</c:v>
                </c:pt>
                <c:pt idx="4">
                  <c:v>234340</c:v>
                </c:pt>
                <c:pt idx="5">
                  <c:v>234340</c:v>
                </c:pt>
                <c:pt idx="6">
                  <c:v>234340</c:v>
                </c:pt>
                <c:pt idx="7">
                  <c:v>234340</c:v>
                </c:pt>
                <c:pt idx="8">
                  <c:v>234340</c:v>
                </c:pt>
                <c:pt idx="9">
                  <c:v>234340</c:v>
                </c:pt>
                <c:pt idx="10">
                  <c:v>234340</c:v>
                </c:pt>
                <c:pt idx="11">
                  <c:v>234340</c:v>
                </c:pt>
                <c:pt idx="12">
                  <c:v>234340</c:v>
                </c:pt>
                <c:pt idx="13">
                  <c:v>234340</c:v>
                </c:pt>
                <c:pt idx="14">
                  <c:v>234340</c:v>
                </c:pt>
                <c:pt idx="15">
                  <c:v>234340</c:v>
                </c:pt>
              </c:numCache>
            </c:numRef>
          </c:val>
        </c:ser>
        <c:ser>
          <c:idx val="6"/>
          <c:order val="2"/>
          <c:tx>
            <c:strRef>
              <c:f>LocationSummary!$B$112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72940</c:v>
                </c:pt>
                <c:pt idx="1">
                  <c:v>96330</c:v>
                </c:pt>
                <c:pt idx="2">
                  <c:v>84750</c:v>
                </c:pt>
                <c:pt idx="3">
                  <c:v>117670</c:v>
                </c:pt>
                <c:pt idx="4">
                  <c:v>111470</c:v>
                </c:pt>
                <c:pt idx="5">
                  <c:v>100320</c:v>
                </c:pt>
                <c:pt idx="6">
                  <c:v>129590</c:v>
                </c:pt>
                <c:pt idx="7">
                  <c:v>134590</c:v>
                </c:pt>
                <c:pt idx="8">
                  <c:v>131340</c:v>
                </c:pt>
                <c:pt idx="9">
                  <c:v>141490</c:v>
                </c:pt>
                <c:pt idx="10">
                  <c:v>149140</c:v>
                </c:pt>
                <c:pt idx="11">
                  <c:v>147980</c:v>
                </c:pt>
                <c:pt idx="12">
                  <c:v>161960</c:v>
                </c:pt>
                <c:pt idx="13">
                  <c:v>163520</c:v>
                </c:pt>
                <c:pt idx="14">
                  <c:v>181790</c:v>
                </c:pt>
                <c:pt idx="15">
                  <c:v>205440</c:v>
                </c:pt>
              </c:numCache>
            </c:numRef>
          </c:val>
        </c:ser>
        <c:overlap val="100"/>
        <c:axId val="124194816"/>
        <c:axId val="124196352"/>
      </c:barChart>
      <c:catAx>
        <c:axId val="1241948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96352"/>
        <c:crosses val="autoZero"/>
        <c:auto val="1"/>
        <c:lblAlgn val="ctr"/>
        <c:lblOffset val="50"/>
        <c:tickLblSkip val="1"/>
        <c:tickMarkSkip val="1"/>
      </c:catAx>
      <c:valAx>
        <c:axId val="124196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948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2648908620127"/>
          <c:y val="5.4377379010332044E-2"/>
          <c:w val="0.24306326304106668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684"/>
          <c:h val="0.70146818923327858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LocationSummary!$B$171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LocationSummary!$C$171:$R$171</c:f>
              <c:numCache>
                <c:formatCode>0.00</c:formatCode>
                <c:ptCount val="16"/>
                <c:pt idx="0">
                  <c:v>34.105661475767718</c:v>
                </c:pt>
                <c:pt idx="1">
                  <c:v>34.105661475767718</c:v>
                </c:pt>
                <c:pt idx="2">
                  <c:v>34.105661475767718</c:v>
                </c:pt>
                <c:pt idx="3">
                  <c:v>34.105661475767718</c:v>
                </c:pt>
                <c:pt idx="4">
                  <c:v>34.105661475767718</c:v>
                </c:pt>
                <c:pt idx="5">
                  <c:v>34.105661475767718</c:v>
                </c:pt>
                <c:pt idx="6">
                  <c:v>34.105661475767718</c:v>
                </c:pt>
                <c:pt idx="7">
                  <c:v>34.105661475767718</c:v>
                </c:pt>
                <c:pt idx="8">
                  <c:v>34.105661475767718</c:v>
                </c:pt>
                <c:pt idx="9">
                  <c:v>34.105661475767718</c:v>
                </c:pt>
                <c:pt idx="10">
                  <c:v>34.105661475767718</c:v>
                </c:pt>
                <c:pt idx="11">
                  <c:v>34.105661475767718</c:v>
                </c:pt>
                <c:pt idx="12">
                  <c:v>34.105661475767718</c:v>
                </c:pt>
                <c:pt idx="13">
                  <c:v>34.105661475767718</c:v>
                </c:pt>
                <c:pt idx="14">
                  <c:v>34.105661475767718</c:v>
                </c:pt>
                <c:pt idx="15">
                  <c:v>34.105661475767718</c:v>
                </c:pt>
              </c:numCache>
            </c:numRef>
          </c:val>
        </c:ser>
        <c:ser>
          <c:idx val="7"/>
          <c:order val="1"/>
          <c:tx>
            <c:strRef>
              <c:f>LocationSummary!$B$155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179.04671809052539</c:v>
                </c:pt>
                <c:pt idx="1">
                  <c:v>179.04671809052539</c:v>
                </c:pt>
                <c:pt idx="2">
                  <c:v>179.04671809052539</c:v>
                </c:pt>
                <c:pt idx="3">
                  <c:v>179.04671809052539</c:v>
                </c:pt>
                <c:pt idx="4">
                  <c:v>179.04671809052539</c:v>
                </c:pt>
                <c:pt idx="5">
                  <c:v>179.04671809052539</c:v>
                </c:pt>
                <c:pt idx="6">
                  <c:v>179.04671809052539</c:v>
                </c:pt>
                <c:pt idx="7">
                  <c:v>179.04671809052539</c:v>
                </c:pt>
                <c:pt idx="8">
                  <c:v>179.04671809052539</c:v>
                </c:pt>
                <c:pt idx="9">
                  <c:v>179.04671809052539</c:v>
                </c:pt>
                <c:pt idx="10">
                  <c:v>179.04671809052539</c:v>
                </c:pt>
                <c:pt idx="11">
                  <c:v>179.04671809052539</c:v>
                </c:pt>
                <c:pt idx="12">
                  <c:v>179.04671809052539</c:v>
                </c:pt>
                <c:pt idx="13">
                  <c:v>179.04671809052539</c:v>
                </c:pt>
                <c:pt idx="14">
                  <c:v>179.04671809052539</c:v>
                </c:pt>
                <c:pt idx="15">
                  <c:v>179.04671809052539</c:v>
                </c:pt>
              </c:numCache>
            </c:numRef>
          </c:val>
        </c:ser>
        <c:ser>
          <c:idx val="5"/>
          <c:order val="2"/>
          <c:tx>
            <c:strRef>
              <c:f>LocationSummary!$B$163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0.00</c:formatCode>
                <c:ptCount val="16"/>
                <c:pt idx="0">
                  <c:v>11.416096638043953</c:v>
                </c:pt>
                <c:pt idx="1">
                  <c:v>10.906709358172028</c:v>
                </c:pt>
                <c:pt idx="2">
                  <c:v>10.940183379420754</c:v>
                </c:pt>
                <c:pt idx="3">
                  <c:v>10.436617668461651</c:v>
                </c:pt>
                <c:pt idx="4">
                  <c:v>10.43370688400524</c:v>
                </c:pt>
                <c:pt idx="5">
                  <c:v>10.605443166933489</c:v>
                </c:pt>
                <c:pt idx="6">
                  <c:v>9.9927230388589727</c:v>
                </c:pt>
                <c:pt idx="7">
                  <c:v>10.117886770484645</c:v>
                </c:pt>
                <c:pt idx="8">
                  <c:v>10.130985300538494</c:v>
                </c:pt>
                <c:pt idx="9">
                  <c:v>9.7918789113666129</c:v>
                </c:pt>
                <c:pt idx="10">
                  <c:v>9.8966671517974092</c:v>
                </c:pt>
                <c:pt idx="11">
                  <c:v>9.8457284238102165</c:v>
                </c:pt>
                <c:pt idx="12">
                  <c:v>9.772958812399942</c:v>
                </c:pt>
                <c:pt idx="13">
                  <c:v>9.6026779216998985</c:v>
                </c:pt>
                <c:pt idx="14">
                  <c:v>9.4338524232280587</c:v>
                </c:pt>
                <c:pt idx="15">
                  <c:v>9.1951680978023571</c:v>
                </c:pt>
              </c:numCache>
            </c:numRef>
          </c:val>
        </c:ser>
        <c:ser>
          <c:idx val="10"/>
          <c:order val="3"/>
          <c:tx>
            <c:strRef>
              <c:f>LocationSummary!$B$178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10.615630912530927</c:v>
                </c:pt>
                <c:pt idx="1">
                  <c:v>14.019793334303595</c:v>
                </c:pt>
                <c:pt idx="2">
                  <c:v>12.334449134041623</c:v>
                </c:pt>
                <c:pt idx="3">
                  <c:v>17.125600349294135</c:v>
                </c:pt>
                <c:pt idx="4">
                  <c:v>16.223257167806725</c:v>
                </c:pt>
                <c:pt idx="5">
                  <c:v>14.60049483335759</c:v>
                </c:pt>
                <c:pt idx="6">
                  <c:v>18.860427885315094</c:v>
                </c:pt>
                <c:pt idx="7">
                  <c:v>19.588123999417842</c:v>
                </c:pt>
                <c:pt idx="8">
                  <c:v>19.115121525251055</c:v>
                </c:pt>
                <c:pt idx="9">
                  <c:v>20.592344636879638</c:v>
                </c:pt>
                <c:pt idx="10">
                  <c:v>21.705719691456849</c:v>
                </c:pt>
                <c:pt idx="11">
                  <c:v>21.53689419298501</c:v>
                </c:pt>
                <c:pt idx="12">
                  <c:v>23.571532528016302</c:v>
                </c:pt>
                <c:pt idx="13">
                  <c:v>23.79857371561636</c:v>
                </c:pt>
                <c:pt idx="14">
                  <c:v>26.45757531654781</c:v>
                </c:pt>
                <c:pt idx="15">
                  <c:v>29.89957793625382</c:v>
                </c:pt>
              </c:numCache>
            </c:numRef>
          </c:val>
        </c:ser>
        <c:ser>
          <c:idx val="4"/>
          <c:order val="4"/>
          <c:tx>
            <c:strRef>
              <c:f>LocationSummary!$B$153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179.45713869887936</c:v>
                </c:pt>
                <c:pt idx="1">
                  <c:v>179.45713869887936</c:v>
                </c:pt>
                <c:pt idx="2">
                  <c:v>179.45713869887936</c:v>
                </c:pt>
                <c:pt idx="3">
                  <c:v>179.45713869887936</c:v>
                </c:pt>
                <c:pt idx="4">
                  <c:v>179.45713869887936</c:v>
                </c:pt>
                <c:pt idx="5">
                  <c:v>179.45713869887936</c:v>
                </c:pt>
                <c:pt idx="6">
                  <c:v>179.45713869887936</c:v>
                </c:pt>
                <c:pt idx="7">
                  <c:v>179.45713869887936</c:v>
                </c:pt>
                <c:pt idx="8">
                  <c:v>179.45713869887936</c:v>
                </c:pt>
                <c:pt idx="9">
                  <c:v>179.45713869887936</c:v>
                </c:pt>
                <c:pt idx="10">
                  <c:v>179.45713869887936</c:v>
                </c:pt>
                <c:pt idx="11">
                  <c:v>179.45713869887936</c:v>
                </c:pt>
                <c:pt idx="12">
                  <c:v>179.45713869887936</c:v>
                </c:pt>
                <c:pt idx="13">
                  <c:v>179.45713869887936</c:v>
                </c:pt>
                <c:pt idx="14">
                  <c:v>179.45713869887936</c:v>
                </c:pt>
                <c:pt idx="15">
                  <c:v>179.45713869887936</c:v>
                </c:pt>
              </c:numCache>
            </c:numRef>
          </c:val>
        </c:ser>
        <c:ser>
          <c:idx val="6"/>
          <c:order val="5"/>
          <c:tx>
            <c:strRef>
              <c:f>LocationSummary!$B$154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LocationSummary!$C$154:$R$154</c:f>
              <c:numCache>
                <c:formatCode>0.00</c:formatCode>
                <c:ptCount val="16"/>
                <c:pt idx="0">
                  <c:v>14.583030126619123</c:v>
                </c:pt>
                <c:pt idx="1">
                  <c:v>14.578663949934507</c:v>
                </c:pt>
                <c:pt idx="2">
                  <c:v>14.575753165478096</c:v>
                </c:pt>
                <c:pt idx="3">
                  <c:v>14.572842381021685</c:v>
                </c:pt>
                <c:pt idx="4">
                  <c:v>14.562654635424247</c:v>
                </c:pt>
                <c:pt idx="5">
                  <c:v>14.55828845873963</c:v>
                </c:pt>
                <c:pt idx="6">
                  <c:v>14.567020812108863</c:v>
                </c:pt>
                <c:pt idx="7">
                  <c:v>14.556833066511425</c:v>
                </c:pt>
                <c:pt idx="8">
                  <c:v>14.562654635424247</c:v>
                </c:pt>
                <c:pt idx="9">
                  <c:v>14.533546790860138</c:v>
                </c:pt>
                <c:pt idx="10">
                  <c:v>14.559743850967836</c:v>
                </c:pt>
                <c:pt idx="11">
                  <c:v>14.551011497598603</c:v>
                </c:pt>
                <c:pt idx="12">
                  <c:v>14.551011497598603</c:v>
                </c:pt>
                <c:pt idx="13">
                  <c:v>14.546645320913987</c:v>
                </c:pt>
                <c:pt idx="14">
                  <c:v>14.537912967544754</c:v>
                </c:pt>
                <c:pt idx="15">
                  <c:v>14.449134041624218</c:v>
                </c:pt>
              </c:numCache>
            </c:numRef>
          </c:val>
        </c:ser>
        <c:ser>
          <c:idx val="3"/>
          <c:order val="6"/>
          <c:tx>
            <c:strRef>
              <c:f>LocationSummary!$B$157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30.800465725513025</c:v>
                </c:pt>
                <c:pt idx="1">
                  <c:v>25.226313491485957</c:v>
                </c:pt>
                <c:pt idx="2">
                  <c:v>28.172027361373889</c:v>
                </c:pt>
                <c:pt idx="3">
                  <c:v>20.966380439528454</c:v>
                </c:pt>
                <c:pt idx="4">
                  <c:v>17.269684179886479</c:v>
                </c:pt>
                <c:pt idx="5">
                  <c:v>24.438946296026778</c:v>
                </c:pt>
                <c:pt idx="6">
                  <c:v>19.493523504584484</c:v>
                </c:pt>
                <c:pt idx="7">
                  <c:v>19.820986755930722</c:v>
                </c:pt>
                <c:pt idx="8">
                  <c:v>23.206229078736719</c:v>
                </c:pt>
                <c:pt idx="9">
                  <c:v>14.802794353078154</c:v>
                </c:pt>
                <c:pt idx="10">
                  <c:v>19.033619560471546</c:v>
                </c:pt>
                <c:pt idx="11">
                  <c:v>18.856061708630477</c:v>
                </c:pt>
                <c:pt idx="12">
                  <c:v>19.388735264153688</c:v>
                </c:pt>
                <c:pt idx="13">
                  <c:v>16.584194440401689</c:v>
                </c:pt>
                <c:pt idx="14">
                  <c:v>17.049919953427448</c:v>
                </c:pt>
                <c:pt idx="15">
                  <c:v>21.718818221510698</c:v>
                </c:pt>
              </c:numCache>
            </c:numRef>
          </c:val>
        </c:ser>
        <c:ser>
          <c:idx val="0"/>
          <c:order val="7"/>
          <c:tx>
            <c:strRef>
              <c:f>LocationSummary!$B$158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1.4553922282055014E-3</c:v>
                </c:pt>
                <c:pt idx="1">
                  <c:v>5.3849512443603552E-2</c:v>
                </c:pt>
                <c:pt idx="2">
                  <c:v>3.6384805705137538E-2</c:v>
                </c:pt>
                <c:pt idx="3">
                  <c:v>9.3145102605152089E-2</c:v>
                </c:pt>
                <c:pt idx="4">
                  <c:v>1.018774559743851E-2</c:v>
                </c:pt>
                <c:pt idx="5">
                  <c:v>5.3849512443603552E-2</c:v>
                </c:pt>
                <c:pt idx="6">
                  <c:v>7.5680395866686068E-2</c:v>
                </c:pt>
                <c:pt idx="7">
                  <c:v>0.17901324406927668</c:v>
                </c:pt>
                <c:pt idx="8">
                  <c:v>0.12516373162567312</c:v>
                </c:pt>
                <c:pt idx="9">
                  <c:v>0.11643137825644011</c:v>
                </c:pt>
                <c:pt idx="10">
                  <c:v>0.22121961868723622</c:v>
                </c:pt>
                <c:pt idx="11">
                  <c:v>0.19647795080774269</c:v>
                </c:pt>
                <c:pt idx="12">
                  <c:v>0.40314364721292389</c:v>
                </c:pt>
                <c:pt idx="13">
                  <c:v>0.31727550574879931</c:v>
                </c:pt>
                <c:pt idx="14">
                  <c:v>0.50356571095910352</c:v>
                </c:pt>
                <c:pt idx="15">
                  <c:v>1.1715907437054287</c:v>
                </c:pt>
              </c:numCache>
            </c:numRef>
          </c:val>
        </c:ser>
        <c:ser>
          <c:idx val="1"/>
          <c:order val="8"/>
          <c:tx>
            <c:strRef>
              <c:f>LocationSummary!$B$159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9"/>
          <c:tx>
            <c:strRef>
              <c:f>LocationSummary!$B$167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LocationSummary!$C$167:$R$167</c:f>
              <c:numCache>
                <c:formatCode>0.00</c:formatCode>
                <c:ptCount val="16"/>
                <c:pt idx="0">
                  <c:v>3.4434580119342164</c:v>
                </c:pt>
                <c:pt idx="1">
                  <c:v>52.788531509241743</c:v>
                </c:pt>
                <c:pt idx="2">
                  <c:v>37.85329646339688</c:v>
                </c:pt>
                <c:pt idx="3">
                  <c:v>94.818803667588412</c:v>
                </c:pt>
                <c:pt idx="4">
                  <c:v>22.961723184398195</c:v>
                </c:pt>
                <c:pt idx="5">
                  <c:v>53.57735409692912</c:v>
                </c:pt>
                <c:pt idx="6">
                  <c:v>100.01018774559743</c:v>
                </c:pt>
                <c:pt idx="7">
                  <c:v>179.29850094600494</c:v>
                </c:pt>
                <c:pt idx="8">
                  <c:v>116.44447678649396</c:v>
                </c:pt>
                <c:pt idx="9">
                  <c:v>147.4355988939019</c:v>
                </c:pt>
                <c:pt idx="10">
                  <c:v>243.20768447096492</c:v>
                </c:pt>
                <c:pt idx="11">
                  <c:v>174.78387425411148</c:v>
                </c:pt>
                <c:pt idx="12">
                  <c:v>353.21350603987776</c:v>
                </c:pt>
                <c:pt idx="13">
                  <c:v>274.86537621889102</c:v>
                </c:pt>
                <c:pt idx="14">
                  <c:v>422.05938000291076</c:v>
                </c:pt>
                <c:pt idx="15">
                  <c:v>801.58055595983114</c:v>
                </c:pt>
              </c:numCache>
            </c:numRef>
          </c:val>
        </c:ser>
        <c:ser>
          <c:idx val="2"/>
          <c:order val="10"/>
          <c:tx>
            <c:strRef>
              <c:f>LocationSummary!$B$152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187.45742977732499</c:v>
                </c:pt>
                <c:pt idx="1">
                  <c:v>135.86377528743998</c:v>
                </c:pt>
                <c:pt idx="2">
                  <c:v>128.53878620288168</c:v>
                </c:pt>
                <c:pt idx="3">
                  <c:v>73.121816329500803</c:v>
                </c:pt>
                <c:pt idx="4">
                  <c:v>44.942512006985879</c:v>
                </c:pt>
                <c:pt idx="5">
                  <c:v>84.287585504293403</c:v>
                </c:pt>
                <c:pt idx="6">
                  <c:v>22.049192257313347</c:v>
                </c:pt>
                <c:pt idx="7">
                  <c:v>58.672682287876583</c:v>
                </c:pt>
                <c:pt idx="8">
                  <c:v>40.406054431669332</c:v>
                </c:pt>
                <c:pt idx="9">
                  <c:v>13.366322223839324</c:v>
                </c:pt>
                <c:pt idx="10">
                  <c:v>42.397030999854458</c:v>
                </c:pt>
                <c:pt idx="11">
                  <c:v>26.080628729442584</c:v>
                </c:pt>
                <c:pt idx="12">
                  <c:v>34.101295299083105</c:v>
                </c:pt>
                <c:pt idx="13">
                  <c:v>16.218890991122109</c:v>
                </c:pt>
                <c:pt idx="14">
                  <c:v>15.035657109591035</c:v>
                </c:pt>
                <c:pt idx="15">
                  <c:v>7.6670062581865812</c:v>
                </c:pt>
              </c:numCache>
            </c:numRef>
          </c:val>
        </c:ser>
        <c:overlap val="100"/>
        <c:axId val="124254080"/>
        <c:axId val="124255616"/>
      </c:barChart>
      <c:catAx>
        <c:axId val="1242540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55616"/>
        <c:crosses val="autoZero"/>
        <c:auto val="1"/>
        <c:lblAlgn val="ctr"/>
        <c:lblOffset val="50"/>
        <c:tickLblSkip val="1"/>
        <c:tickMarkSkip val="1"/>
      </c:catAx>
      <c:valAx>
        <c:axId val="124255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44045676998364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540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11"/>
          <c:y val="0.10114192495921741"/>
          <c:w val="0.58453570107288322"/>
          <c:h val="0.255573681348559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25490196078433"/>
          <c:y val="4.2414355628058717E-2"/>
          <c:w val="0.80503144654088454"/>
          <c:h val="0.75040783034258218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971.75</c:v>
                </c:pt>
                <c:pt idx="1">
                  <c:v>971.75</c:v>
                </c:pt>
                <c:pt idx="2">
                  <c:v>971.75</c:v>
                </c:pt>
                <c:pt idx="3">
                  <c:v>971.75</c:v>
                </c:pt>
                <c:pt idx="4">
                  <c:v>971.75</c:v>
                </c:pt>
                <c:pt idx="5">
                  <c:v>971.75</c:v>
                </c:pt>
                <c:pt idx="6">
                  <c:v>971.75</c:v>
                </c:pt>
                <c:pt idx="7">
                  <c:v>971.75</c:v>
                </c:pt>
                <c:pt idx="8">
                  <c:v>971.75</c:v>
                </c:pt>
                <c:pt idx="9">
                  <c:v>971.75</c:v>
                </c:pt>
                <c:pt idx="10">
                  <c:v>971.75</c:v>
                </c:pt>
                <c:pt idx="11">
                  <c:v>971.75</c:v>
                </c:pt>
                <c:pt idx="12">
                  <c:v>971.75</c:v>
                </c:pt>
                <c:pt idx="13">
                  <c:v>971.75</c:v>
                </c:pt>
                <c:pt idx="14">
                  <c:v>971.75</c:v>
                </c:pt>
                <c:pt idx="15">
                  <c:v>971.75</c:v>
                </c:pt>
              </c:numCache>
            </c:numRef>
          </c:val>
        </c:ser>
        <c:ser>
          <c:idx val="0"/>
          <c:order val="1"/>
          <c:tx>
            <c:strRef>
              <c:f>LocationSummary!$B$257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LocationSummary!$C$257:$R$257</c:f>
              <c:numCache>
                <c:formatCode>#,##0.00</c:formatCode>
                <c:ptCount val="16"/>
                <c:pt idx="0">
                  <c:v>609.45598410000002</c:v>
                </c:pt>
                <c:pt idx="1">
                  <c:v>1692.93</c:v>
                </c:pt>
                <c:pt idx="2">
                  <c:v>30658.3</c:v>
                </c:pt>
                <c:pt idx="3">
                  <c:v>5692.49</c:v>
                </c:pt>
                <c:pt idx="4">
                  <c:v>14936.5</c:v>
                </c:pt>
                <c:pt idx="5">
                  <c:v>25785</c:v>
                </c:pt>
                <c:pt idx="6">
                  <c:v>14231.5</c:v>
                </c:pt>
                <c:pt idx="7">
                  <c:v>200.1327412</c:v>
                </c:pt>
                <c:pt idx="8">
                  <c:v>3873.4300000000003</c:v>
                </c:pt>
                <c:pt idx="9">
                  <c:v>8016.6900000000005</c:v>
                </c:pt>
                <c:pt idx="10">
                  <c:v>1316.54</c:v>
                </c:pt>
                <c:pt idx="11">
                  <c:v>3709.62</c:v>
                </c:pt>
                <c:pt idx="12">
                  <c:v>1293.17</c:v>
                </c:pt>
                <c:pt idx="13">
                  <c:v>50266.8</c:v>
                </c:pt>
                <c:pt idx="14">
                  <c:v>1229.04</c:v>
                </c:pt>
                <c:pt idx="15">
                  <c:v>804.77122800000006</c:v>
                </c:pt>
              </c:numCache>
            </c:numRef>
          </c:val>
        </c:ser>
        <c:overlap val="100"/>
        <c:axId val="124400000"/>
        <c:axId val="124401536"/>
      </c:barChart>
      <c:catAx>
        <c:axId val="1244000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01536"/>
        <c:crosses val="autoZero"/>
        <c:auto val="1"/>
        <c:lblAlgn val="ctr"/>
        <c:lblOffset val="50"/>
        <c:tickLblSkip val="1"/>
        <c:tickMarkSkip val="1"/>
      </c:catAx>
      <c:valAx>
        <c:axId val="124401536"/>
        <c:scaling>
          <c:orientation val="minMax"/>
          <c:max val="6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000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233007361316238"/>
          <c:y val="5.4377379010331954E-2"/>
          <c:w val="0.30023310349247412"/>
          <c:h val="0.101106301353440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196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LocationSummary!$B$251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LocationSummary!$C$251:$R$251</c:f>
              <c:numCache>
                <c:formatCode>#,##0.00</c:formatCode>
                <c:ptCount val="16"/>
                <c:pt idx="0">
                  <c:v>321476.18709999998</c:v>
                </c:pt>
                <c:pt idx="1">
                  <c:v>359555.82020000002</c:v>
                </c:pt>
                <c:pt idx="2">
                  <c:v>322014.2009</c:v>
                </c:pt>
                <c:pt idx="3">
                  <c:v>298942.8162</c:v>
                </c:pt>
                <c:pt idx="4">
                  <c:v>108499.5932</c:v>
                </c:pt>
                <c:pt idx="5">
                  <c:v>329675.30219999998</c:v>
                </c:pt>
                <c:pt idx="6">
                  <c:v>113679.9532</c:v>
                </c:pt>
                <c:pt idx="7">
                  <c:v>266744.90720000002</c:v>
                </c:pt>
                <c:pt idx="8">
                  <c:v>369482.08510000003</c:v>
                </c:pt>
                <c:pt idx="9">
                  <c:v>82194.703399999999</c:v>
                </c:pt>
                <c:pt idx="10">
                  <c:v>489475.71490000002</c:v>
                </c:pt>
                <c:pt idx="11">
                  <c:v>362274.11670000001</c:v>
                </c:pt>
                <c:pt idx="12">
                  <c:v>336221.10519999999</c:v>
                </c:pt>
                <c:pt idx="13">
                  <c:v>331224.00809999998</c:v>
                </c:pt>
                <c:pt idx="14">
                  <c:v>330961.22279999999</c:v>
                </c:pt>
                <c:pt idx="15">
                  <c:v>328895.58889999997</c:v>
                </c:pt>
              </c:numCache>
            </c:numRef>
          </c:val>
        </c:ser>
        <c:overlap val="100"/>
        <c:axId val="124413824"/>
        <c:axId val="124415360"/>
      </c:barChart>
      <c:catAx>
        <c:axId val="1244138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15360"/>
        <c:crosses val="autoZero"/>
        <c:auto val="1"/>
        <c:lblAlgn val="ctr"/>
        <c:lblOffset val="50"/>
        <c:tickLblSkip val="1"/>
        <c:tickMarkSkip val="1"/>
      </c:catAx>
      <c:valAx>
        <c:axId val="124415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138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46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185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24688256"/>
        <c:axId val="124702720"/>
      </c:barChart>
      <c:catAx>
        <c:axId val="12468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02720"/>
        <c:crosses val="autoZero"/>
        <c:auto val="1"/>
        <c:lblAlgn val="ctr"/>
        <c:lblOffset val="100"/>
        <c:tickLblSkip val="1"/>
        <c:tickMarkSkip val="1"/>
      </c:catAx>
      <c:valAx>
        <c:axId val="124702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88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044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185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24717696"/>
        <c:axId val="124723968"/>
      </c:barChart>
      <c:catAx>
        <c:axId val="12471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23968"/>
        <c:crosses val="autoZero"/>
        <c:auto val="1"/>
        <c:lblAlgn val="ctr"/>
        <c:lblOffset val="100"/>
        <c:tickLblSkip val="1"/>
        <c:tickMarkSkip val="1"/>
      </c:catAx>
      <c:valAx>
        <c:axId val="124723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17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1"/>
          <c:w val="0.23307436182020091"/>
          <c:h val="0.177814029363784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593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185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24802176"/>
        <c:axId val="124804096"/>
      </c:barChart>
      <c:catAx>
        <c:axId val="12480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04096"/>
        <c:crosses val="autoZero"/>
        <c:auto val="1"/>
        <c:lblAlgn val="ctr"/>
        <c:lblOffset val="100"/>
        <c:tickLblSkip val="1"/>
        <c:tickMarkSkip val="1"/>
      </c:catAx>
      <c:valAx>
        <c:axId val="12480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02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09"/>
          <c:w val="0.23085460599334068"/>
          <c:h val="8.97226753670477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252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185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24879232"/>
        <c:axId val="124881152"/>
      </c:barChart>
      <c:catAx>
        <c:axId val="12487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81152"/>
        <c:crosses val="autoZero"/>
        <c:auto val="1"/>
        <c:lblAlgn val="ctr"/>
        <c:lblOffset val="100"/>
        <c:tickLblSkip val="1"/>
        <c:tickMarkSkip val="1"/>
      </c:catAx>
      <c:valAx>
        <c:axId val="124881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92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09"/>
          <c:w val="0.23085460599334068"/>
          <c:h val="8.97226753670480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chpri01miami_7" preserveFormatting="0" connectionId="1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pri01miami_4" preserveFormatting="0" connectionId="13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schpri10seattle_7" preserveFormatting="0" connectionId="2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schpri10seattle_3" preserveFormatting="0" connectionId="13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schpri10seattle_5" preserveFormatting="0" connectionId="16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schpri10seattle_1" preserveFormatting="0" connectionId="9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schpri10seattle" preserveFormatting="0" connectionId="16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schpri10seattle_8" preserveFormatting="0" connectionId="4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schpri10seattle_10" preserveFormatting="0" connectionId="7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schpri10seattle_6" preserveFormatting="0" connectionId="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schpri10seattle_9" preserveFormatting="0" connectionId="6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schpri10seattle_4" preserveFormatting="0" connectionId="14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pri01miami_2" preserveFormatting="0" connectionId="10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schpri10seattle_2" preserveFormatting="0" connectionId="11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schpri11chicago_7" preserveFormatting="0" connectionId="2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schpri11chicago_3" preserveFormatting="0" connectionId="13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schpri11chicago_5" preserveFormatting="0" connectionId="16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schpri11chicago_1" preserveFormatting="0" connectionId="9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schpri11chicago" preserveFormatting="0" connectionId="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schpri11chicago_8" preserveFormatting="0" connectionId="4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schpri11chicago_10" preserveFormatting="0" connectionId="8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schpri11chicago_6" preserveFormatting="0" connectionId="1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schpri11chicago_9" preserveFormatting="0" connectionId="6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pri02houston_7" preserveFormatting="0" connectionId="1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schpri11chicago_4" preserveFormatting="0" connectionId="14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schpri11chicago_2" preserveFormatting="0" connectionId="11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schpri12boulder_7" preserveFormatting="0" connectionId="2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schpri12boulder_3" preserveFormatting="0" connectionId="13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schpri12boulder_5" preserveFormatting="0" connectionId="16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schpri12boulder_1" preserveFormatting="0" connectionId="9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schpri12boulder" preserveFormatting="0" connectionId="1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schpri12boulder_8" preserveFormatting="0" connectionId="4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schpri12boulder_10" preserveFormatting="0" connectionId="8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schpri12boulder_6" preserveFormatting="0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pri02houston_3" preserveFormatting="0" connectionId="12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schpri12boulder_9" preserveFormatting="0" connectionId="6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schpri12boulder_4" preserveFormatting="0" connectionId="15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schpri12boulder_2" preserveFormatting="0" connectionId="11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schpri13minneapolis_7" preserveFormatting="0" connectionId="3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schpri13minneapolis_3" preserveFormatting="0" connectionId="13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schpri13minneapolis_5" preserveFormatting="0" connectionId="16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schpri13minneapolis_1" preserveFormatting="0" connectionId="9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schpri13minneapolis" preserveFormatting="0" connectionId="2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schpri13minneapolis_8" preserveFormatting="0" connectionId="4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schpri13minneapolis_10" preserveFormatting="0" connectionId="8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pri02houston_5" preserveFormatting="0" connectionId="15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schpri13minneapolis_6" preserveFormatting="0" connectionId="1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schpri13minneapolis_9" preserveFormatting="0" connectionId="6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schpri13minneapolis_4" preserveFormatting="0" connectionId="15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schpri13minneapolis_2" preserveFormatting="0" connectionId="11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schpri14helena_7" preserveFormatting="0" connectionId="3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schpri14helena_3" preserveFormatting="0" connectionId="13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schpri14helena_5" preserveFormatting="0" connectionId="17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schpri14helena_1" preserveFormatting="0" connectionId="9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schpri14helena" preserveFormatting="0" connectionId="3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schpri14helena_8" preserveFormatting="0" connectionId="4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pri02houston_1" preserveFormatting="0" connectionId="8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schpri14helena_10" preserveFormatting="0" connectionId="8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schpri14helena_6" preserveFormatting="0" connectionId="1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schpri14helena_9" preserveFormatting="0" connectionId="6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schpri14helena_4" preserveFormatting="0" connectionId="15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schpri14helena_2" preserveFormatting="0" connectionId="117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schpri15duluth_7" preserveFormatting="0" connectionId="3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schpri15duluth_3" preserveFormatting="0" connectionId="13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schpri15duluth_5" preserveFormatting="0" connectionId="17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schpri15duluth_1" preserveFormatting="0" connectionId="10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schpri15duluth" preserveFormatting="0" connectionId="4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pri02houston" preserveFormatting="0" connectionId="2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schpri15duluth_8" preserveFormatting="0" connectionId="5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schpri15duluth_10" preserveFormatting="0" connectionId="8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schpri15duluth_6" preserveFormatting="0" connectionId="1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schpri15duluth_9" preserveFormatting="0" connectionId="6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schpri15duluth_4" preserveFormatting="0" connectionId="15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schpri15duluth_2" preserveFormatting="0" connectionId="11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schpri16fairbanks_7" preserveFormatting="0" connectionId="3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schpri16fairbanks_3" preserveFormatting="0" connectionId="13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schpri16fairbanks_5" preserveFormatting="0" connectionId="17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schpri16fairbanks_1" preserveFormatting="0" connectionId="10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chpri02houston_8" preserveFormatting="0" connectionId="35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schpri16fairbanks" preserveFormatting="0" connectionId="5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schpri16fairbanks_8" preserveFormatting="0" connectionId="51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schpri16fairbanks_10" preserveFormatting="0" connectionId="8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schpri16fairbanks_6" preserveFormatting="0" connectionId="1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schpri16fairbanks_9" preserveFormatting="0" connectionId="6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schpri16fairbanks_4" preserveFormatting="0" connectionId="15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schpri16fairbanks_2" preserveFormatting="0" connectionId="1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chpri02houston_10" preserveFormatting="0" connectionId="7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chpri02houston_6" preserveFormatting="0" connectionId="17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pri01miami_3" preserveFormatting="0" connectionId="12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chpri02houston_9" preserveFormatting="0" connectionId="5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chpri02houston_4" preserveFormatting="0" connectionId="13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chpri02houston_2" preserveFormatting="0" connectionId="10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chpri03phoenix_7" preserveFormatting="0" connectionId="1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chpri03phoenix_3" preserveFormatting="0" connectionId="12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chpri03phoenix_5" preserveFormatting="0" connectionId="15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chpri03phoenix_1" preserveFormatting="0" connectionId="8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chpri03phoenix" preserveFormatting="0" connectionId="8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chpri03phoenix_8" preserveFormatting="0" connectionId="3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chpri03phoenix_10" preserveFormatting="0" connectionId="7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pri01miami_5" preserveFormatting="0" connectionId="15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chpri03phoenix_6" preserveFormatting="0" connectionId="17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chpri03phoenix_9" preserveFormatting="0" connectionId="5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schpri03phoenix_4" preserveFormatting="0" connectionId="14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schpri03phoenix_2" preserveFormatting="0" connectionId="10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schpri04atlanta_7" preserveFormatting="0" connectionId="2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schpri04atlanta_3" preserveFormatting="0" connectionId="12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schpri04atlanta_5" preserveFormatting="0" connectionId="15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schpri04atlanta_1" preserveFormatting="0" connectionId="8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schpri04atlanta" preserveFormatting="0" connectionId="10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schpri04atlanta_8" preserveFormatting="0" connectionId="3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pri01miami_1" preserveFormatting="0" connectionId="6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chpri04atlanta_10" preserveFormatting="0" connectionId="7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schpri04atlanta_6" preserveFormatting="0" connectionId="17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schpri04atlanta_9" preserveFormatting="0" connectionId="5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schpri04atlanta_4" preserveFormatting="0" connectionId="14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schpri04atlanta_2" preserveFormatting="0" connectionId="10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schpri05losangeles_7" preserveFormatting="0" connectionId="2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schpri05losangeles_3" preserveFormatting="0" connectionId="12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schpri05losangeles_5" preserveFormatting="0" connectionId="16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schpri05losangeles_1" preserveFormatting="0" connectionId="9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chpri05losangeles" preserveFormatting="0" connectionId="1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pri01miami" preserveFormatting="0" connectionId="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chpri05losangeles_8" preserveFormatting="0" connectionId="3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chpri05losangeles_10" preserveFormatting="0" connectionId="7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chpri05losangeles_6" preserveFormatting="0" connectionId="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chpri05losangeles_9" preserveFormatting="0" connectionId="5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chpri05losangeles_4" preserveFormatting="0" connectionId="14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chpri05losangeles_2" preserveFormatting="0" connectionId="10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chpri06lasvegas_7" preserveFormatting="0" connectionId="2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chpri06lasvegas_3" preserveFormatting="0" connectionId="12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chpri06lasvegas_5" preserveFormatting="0" connectionId="16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chpri06lasvegas_1" preserveFormatting="0" connectionId="9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pri01miami_8" preserveFormatting="0" connectionId="3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chpri06lasvegas" preserveFormatting="0" connectionId="12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schpri06lasvegas_8" preserveFormatting="0" connectionId="4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schpri06lasvegas_10" preserveFormatting="0" connectionId="7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schpri06lasvegas_6" preserveFormatting="0" connectionId="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schpri06lasvegas_9" preserveFormatting="0" connectionId="5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schpri06lasvegas_4" preserveFormatting="0" connectionId="14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schpri06lasvegas_2" preserveFormatting="0" connectionId="10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schpri07sanfrancisco_7" preserveFormatting="0" connectionId="2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schpri07sanfrancisco_3" preserveFormatting="0" connectionId="12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schpri07sanfrancisco_5" preserveFormatting="0" connectionId="16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pri01miami_10" preserveFormatting="0" connectionId="7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schpri07sanfrancisco_1" preserveFormatting="0" connectionId="9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schpri07sanfrancisco" preserveFormatting="0" connectionId="13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schpri07sanfrancisco_8" preserveFormatting="0" connectionId="4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schpri07sanfrancisco_10" preserveFormatting="0" connectionId="7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schpri07sanfrancisco_6" preserveFormatting="0" connectionId="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schpri07sanfrancisco_9" preserveFormatting="0" connectionId="5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schpri07sanfrancisco_4" preserveFormatting="0" connectionId="14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schpri07sanfrancisco_2" preserveFormatting="0" connectionId="10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schpri08baltimore_7" preserveFormatting="0" connectionId="2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schpri08baltimore_3" preserveFormatting="0" connectionId="12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pri01miami_6" preserveFormatting="0" connectionId="17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schpri08baltimore_5" preserveFormatting="0" connectionId="1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schpri08baltimore_1" preserveFormatting="0" connectionId="9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schpri08baltimore" preserveFormatting="0" connectionId="14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schpri08baltimore_8" preserveFormatting="0" connectionId="4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schpri08baltimore_10" preserveFormatting="0" connectionId="7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schpri08baltimore_6" preserveFormatting="0" connectionId="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schpri08baltimore_9" preserveFormatting="0" connectionId="6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schpri08baltimore_4" preserveFormatting="0" connectionId="14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schpri08baltimore_2" preserveFormatting="0" connectionId="11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schpri09albuquerque_7" preserveFormatting="0" connectionId="2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pri01miami_9" preserveFormatting="0" connectionId="5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schpri09albuquerque_3" preserveFormatting="0" connectionId="12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schpri09albuquerque_5" preserveFormatting="0" connectionId="16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schpri09albuquerque_1" preserveFormatting="0" connectionId="9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schpri09albuquerque" preserveFormatting="0" connectionId="15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schpri09albuquerque_8" preserveFormatting="0" connectionId="4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schpri09albuquerque_10" preserveFormatting="0" connectionId="7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schpri09albuquerque_6" preserveFormatting="0" connectionId="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schpri09albuquerque_9" preserveFormatting="0" connectionId="6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schpri09albuquerque_4" preserveFormatting="0" connectionId="14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schpri09albuquerque_2" preserveFormatting="0" connectionId="1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4.xml"/><Relationship Id="rId3" Type="http://schemas.openxmlformats.org/officeDocument/2006/relationships/queryTable" Target="../queryTables/queryTable69.xml"/><Relationship Id="rId7" Type="http://schemas.openxmlformats.org/officeDocument/2006/relationships/queryTable" Target="../queryTables/queryTable73.xml"/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Relationship Id="rId6" Type="http://schemas.openxmlformats.org/officeDocument/2006/relationships/queryTable" Target="../queryTables/queryTable72.xml"/><Relationship Id="rId11" Type="http://schemas.openxmlformats.org/officeDocument/2006/relationships/queryTable" Target="../queryTables/queryTable77.xml"/><Relationship Id="rId5" Type="http://schemas.openxmlformats.org/officeDocument/2006/relationships/queryTable" Target="../queryTables/queryTable71.xml"/><Relationship Id="rId10" Type="http://schemas.openxmlformats.org/officeDocument/2006/relationships/queryTable" Target="../queryTables/queryTable76.xml"/><Relationship Id="rId4" Type="http://schemas.openxmlformats.org/officeDocument/2006/relationships/queryTable" Target="../queryTables/queryTable70.xml"/><Relationship Id="rId9" Type="http://schemas.openxmlformats.org/officeDocument/2006/relationships/queryTable" Target="../queryTables/queryTable7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5.xml"/><Relationship Id="rId3" Type="http://schemas.openxmlformats.org/officeDocument/2006/relationships/queryTable" Target="../queryTables/queryTable80.xml"/><Relationship Id="rId7" Type="http://schemas.openxmlformats.org/officeDocument/2006/relationships/queryTable" Target="../queryTables/queryTable84.xml"/><Relationship Id="rId2" Type="http://schemas.openxmlformats.org/officeDocument/2006/relationships/queryTable" Target="../queryTables/queryTable79.xml"/><Relationship Id="rId1" Type="http://schemas.openxmlformats.org/officeDocument/2006/relationships/queryTable" Target="../queryTables/queryTable78.xml"/><Relationship Id="rId6" Type="http://schemas.openxmlformats.org/officeDocument/2006/relationships/queryTable" Target="../queryTables/queryTable83.xml"/><Relationship Id="rId11" Type="http://schemas.openxmlformats.org/officeDocument/2006/relationships/queryTable" Target="../queryTables/queryTable88.xml"/><Relationship Id="rId5" Type="http://schemas.openxmlformats.org/officeDocument/2006/relationships/queryTable" Target="../queryTables/queryTable82.xml"/><Relationship Id="rId10" Type="http://schemas.openxmlformats.org/officeDocument/2006/relationships/queryTable" Target="../queryTables/queryTable87.xml"/><Relationship Id="rId4" Type="http://schemas.openxmlformats.org/officeDocument/2006/relationships/queryTable" Target="../queryTables/queryTable81.xml"/><Relationship Id="rId9" Type="http://schemas.openxmlformats.org/officeDocument/2006/relationships/queryTable" Target="../queryTables/queryTable8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6.xml"/><Relationship Id="rId3" Type="http://schemas.openxmlformats.org/officeDocument/2006/relationships/queryTable" Target="../queryTables/queryTable91.xml"/><Relationship Id="rId7" Type="http://schemas.openxmlformats.org/officeDocument/2006/relationships/queryTable" Target="../queryTables/queryTable95.xml"/><Relationship Id="rId2" Type="http://schemas.openxmlformats.org/officeDocument/2006/relationships/queryTable" Target="../queryTables/queryTable90.xml"/><Relationship Id="rId1" Type="http://schemas.openxmlformats.org/officeDocument/2006/relationships/queryTable" Target="../queryTables/queryTable89.xml"/><Relationship Id="rId6" Type="http://schemas.openxmlformats.org/officeDocument/2006/relationships/queryTable" Target="../queryTables/queryTable94.xml"/><Relationship Id="rId11" Type="http://schemas.openxmlformats.org/officeDocument/2006/relationships/queryTable" Target="../queryTables/queryTable99.xml"/><Relationship Id="rId5" Type="http://schemas.openxmlformats.org/officeDocument/2006/relationships/queryTable" Target="../queryTables/queryTable93.xml"/><Relationship Id="rId10" Type="http://schemas.openxmlformats.org/officeDocument/2006/relationships/queryTable" Target="../queryTables/queryTable98.xml"/><Relationship Id="rId4" Type="http://schemas.openxmlformats.org/officeDocument/2006/relationships/queryTable" Target="../queryTables/queryTable92.xml"/><Relationship Id="rId9" Type="http://schemas.openxmlformats.org/officeDocument/2006/relationships/queryTable" Target="../queryTables/queryTable9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7.xml"/><Relationship Id="rId3" Type="http://schemas.openxmlformats.org/officeDocument/2006/relationships/queryTable" Target="../queryTables/queryTable102.xml"/><Relationship Id="rId7" Type="http://schemas.openxmlformats.org/officeDocument/2006/relationships/queryTable" Target="../queryTables/queryTable106.xml"/><Relationship Id="rId2" Type="http://schemas.openxmlformats.org/officeDocument/2006/relationships/queryTable" Target="../queryTables/queryTable101.xml"/><Relationship Id="rId1" Type="http://schemas.openxmlformats.org/officeDocument/2006/relationships/queryTable" Target="../queryTables/queryTable100.xml"/><Relationship Id="rId6" Type="http://schemas.openxmlformats.org/officeDocument/2006/relationships/queryTable" Target="../queryTables/queryTable105.xml"/><Relationship Id="rId11" Type="http://schemas.openxmlformats.org/officeDocument/2006/relationships/queryTable" Target="../queryTables/queryTable110.xml"/><Relationship Id="rId5" Type="http://schemas.openxmlformats.org/officeDocument/2006/relationships/queryTable" Target="../queryTables/queryTable104.xml"/><Relationship Id="rId10" Type="http://schemas.openxmlformats.org/officeDocument/2006/relationships/queryTable" Target="../queryTables/queryTable109.xml"/><Relationship Id="rId4" Type="http://schemas.openxmlformats.org/officeDocument/2006/relationships/queryTable" Target="../queryTables/queryTable103.xml"/><Relationship Id="rId9" Type="http://schemas.openxmlformats.org/officeDocument/2006/relationships/queryTable" Target="../queryTables/queryTable10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8.xml"/><Relationship Id="rId3" Type="http://schemas.openxmlformats.org/officeDocument/2006/relationships/queryTable" Target="../queryTables/queryTable113.xml"/><Relationship Id="rId7" Type="http://schemas.openxmlformats.org/officeDocument/2006/relationships/queryTable" Target="../queryTables/queryTable117.xml"/><Relationship Id="rId2" Type="http://schemas.openxmlformats.org/officeDocument/2006/relationships/queryTable" Target="../queryTables/queryTable112.xml"/><Relationship Id="rId1" Type="http://schemas.openxmlformats.org/officeDocument/2006/relationships/queryTable" Target="../queryTables/queryTable111.xml"/><Relationship Id="rId6" Type="http://schemas.openxmlformats.org/officeDocument/2006/relationships/queryTable" Target="../queryTables/queryTable116.xml"/><Relationship Id="rId11" Type="http://schemas.openxmlformats.org/officeDocument/2006/relationships/queryTable" Target="../queryTables/queryTable121.xml"/><Relationship Id="rId5" Type="http://schemas.openxmlformats.org/officeDocument/2006/relationships/queryTable" Target="../queryTables/queryTable115.xml"/><Relationship Id="rId10" Type="http://schemas.openxmlformats.org/officeDocument/2006/relationships/queryTable" Target="../queryTables/queryTable120.xml"/><Relationship Id="rId4" Type="http://schemas.openxmlformats.org/officeDocument/2006/relationships/queryTable" Target="../queryTables/queryTable114.xml"/><Relationship Id="rId9" Type="http://schemas.openxmlformats.org/officeDocument/2006/relationships/queryTable" Target="../queryTables/queryTable11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9.xml"/><Relationship Id="rId3" Type="http://schemas.openxmlformats.org/officeDocument/2006/relationships/queryTable" Target="../queryTables/queryTable124.xml"/><Relationship Id="rId7" Type="http://schemas.openxmlformats.org/officeDocument/2006/relationships/queryTable" Target="../queryTables/queryTable128.xml"/><Relationship Id="rId2" Type="http://schemas.openxmlformats.org/officeDocument/2006/relationships/queryTable" Target="../queryTables/queryTable123.xml"/><Relationship Id="rId1" Type="http://schemas.openxmlformats.org/officeDocument/2006/relationships/queryTable" Target="../queryTables/queryTable122.xml"/><Relationship Id="rId6" Type="http://schemas.openxmlformats.org/officeDocument/2006/relationships/queryTable" Target="../queryTables/queryTable127.xml"/><Relationship Id="rId11" Type="http://schemas.openxmlformats.org/officeDocument/2006/relationships/queryTable" Target="../queryTables/queryTable132.xml"/><Relationship Id="rId5" Type="http://schemas.openxmlformats.org/officeDocument/2006/relationships/queryTable" Target="../queryTables/queryTable126.xml"/><Relationship Id="rId10" Type="http://schemas.openxmlformats.org/officeDocument/2006/relationships/queryTable" Target="../queryTables/queryTable131.xml"/><Relationship Id="rId4" Type="http://schemas.openxmlformats.org/officeDocument/2006/relationships/queryTable" Target="../queryTables/queryTable125.xml"/><Relationship Id="rId9" Type="http://schemas.openxmlformats.org/officeDocument/2006/relationships/queryTable" Target="../queryTables/queryTable13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0.xml"/><Relationship Id="rId3" Type="http://schemas.openxmlformats.org/officeDocument/2006/relationships/queryTable" Target="../queryTables/queryTable135.xml"/><Relationship Id="rId7" Type="http://schemas.openxmlformats.org/officeDocument/2006/relationships/queryTable" Target="../queryTables/queryTable139.xml"/><Relationship Id="rId2" Type="http://schemas.openxmlformats.org/officeDocument/2006/relationships/queryTable" Target="../queryTables/queryTable134.xml"/><Relationship Id="rId1" Type="http://schemas.openxmlformats.org/officeDocument/2006/relationships/queryTable" Target="../queryTables/queryTable133.xml"/><Relationship Id="rId6" Type="http://schemas.openxmlformats.org/officeDocument/2006/relationships/queryTable" Target="../queryTables/queryTable138.xml"/><Relationship Id="rId11" Type="http://schemas.openxmlformats.org/officeDocument/2006/relationships/queryTable" Target="../queryTables/queryTable143.xml"/><Relationship Id="rId5" Type="http://schemas.openxmlformats.org/officeDocument/2006/relationships/queryTable" Target="../queryTables/queryTable137.xml"/><Relationship Id="rId10" Type="http://schemas.openxmlformats.org/officeDocument/2006/relationships/queryTable" Target="../queryTables/queryTable142.xml"/><Relationship Id="rId4" Type="http://schemas.openxmlformats.org/officeDocument/2006/relationships/queryTable" Target="../queryTables/queryTable136.xml"/><Relationship Id="rId9" Type="http://schemas.openxmlformats.org/officeDocument/2006/relationships/queryTable" Target="../queryTables/queryTable14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1.xml"/><Relationship Id="rId3" Type="http://schemas.openxmlformats.org/officeDocument/2006/relationships/queryTable" Target="../queryTables/queryTable146.xml"/><Relationship Id="rId7" Type="http://schemas.openxmlformats.org/officeDocument/2006/relationships/queryTable" Target="../queryTables/queryTable150.xml"/><Relationship Id="rId2" Type="http://schemas.openxmlformats.org/officeDocument/2006/relationships/queryTable" Target="../queryTables/queryTable145.xml"/><Relationship Id="rId1" Type="http://schemas.openxmlformats.org/officeDocument/2006/relationships/queryTable" Target="../queryTables/queryTable144.xml"/><Relationship Id="rId6" Type="http://schemas.openxmlformats.org/officeDocument/2006/relationships/queryTable" Target="../queryTables/queryTable149.xml"/><Relationship Id="rId11" Type="http://schemas.openxmlformats.org/officeDocument/2006/relationships/queryTable" Target="../queryTables/queryTable154.xml"/><Relationship Id="rId5" Type="http://schemas.openxmlformats.org/officeDocument/2006/relationships/queryTable" Target="../queryTables/queryTable148.xml"/><Relationship Id="rId10" Type="http://schemas.openxmlformats.org/officeDocument/2006/relationships/queryTable" Target="../queryTables/queryTable153.xml"/><Relationship Id="rId4" Type="http://schemas.openxmlformats.org/officeDocument/2006/relationships/queryTable" Target="../queryTables/queryTable147.xml"/><Relationship Id="rId9" Type="http://schemas.openxmlformats.org/officeDocument/2006/relationships/queryTable" Target="../queryTables/queryTable15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2.xml"/><Relationship Id="rId3" Type="http://schemas.openxmlformats.org/officeDocument/2006/relationships/queryTable" Target="../queryTables/queryTable157.xml"/><Relationship Id="rId7" Type="http://schemas.openxmlformats.org/officeDocument/2006/relationships/queryTable" Target="../queryTables/queryTable161.xml"/><Relationship Id="rId2" Type="http://schemas.openxmlformats.org/officeDocument/2006/relationships/queryTable" Target="../queryTables/queryTable156.xml"/><Relationship Id="rId1" Type="http://schemas.openxmlformats.org/officeDocument/2006/relationships/queryTable" Target="../queryTables/queryTable155.xml"/><Relationship Id="rId6" Type="http://schemas.openxmlformats.org/officeDocument/2006/relationships/queryTable" Target="../queryTables/queryTable160.xml"/><Relationship Id="rId11" Type="http://schemas.openxmlformats.org/officeDocument/2006/relationships/queryTable" Target="../queryTables/queryTable165.xml"/><Relationship Id="rId5" Type="http://schemas.openxmlformats.org/officeDocument/2006/relationships/queryTable" Target="../queryTables/queryTable159.xml"/><Relationship Id="rId10" Type="http://schemas.openxmlformats.org/officeDocument/2006/relationships/queryTable" Target="../queryTables/queryTable164.xml"/><Relationship Id="rId4" Type="http://schemas.openxmlformats.org/officeDocument/2006/relationships/queryTable" Target="../queryTables/queryTable158.xml"/><Relationship Id="rId9" Type="http://schemas.openxmlformats.org/officeDocument/2006/relationships/queryTable" Target="../queryTables/queryTable163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3.xml"/><Relationship Id="rId3" Type="http://schemas.openxmlformats.org/officeDocument/2006/relationships/queryTable" Target="../queryTables/queryTable168.xml"/><Relationship Id="rId7" Type="http://schemas.openxmlformats.org/officeDocument/2006/relationships/queryTable" Target="../queryTables/queryTable172.xml"/><Relationship Id="rId2" Type="http://schemas.openxmlformats.org/officeDocument/2006/relationships/queryTable" Target="../queryTables/queryTable167.xml"/><Relationship Id="rId1" Type="http://schemas.openxmlformats.org/officeDocument/2006/relationships/queryTable" Target="../queryTables/queryTable166.xml"/><Relationship Id="rId6" Type="http://schemas.openxmlformats.org/officeDocument/2006/relationships/queryTable" Target="../queryTables/queryTable171.xml"/><Relationship Id="rId11" Type="http://schemas.openxmlformats.org/officeDocument/2006/relationships/queryTable" Target="../queryTables/queryTable176.xml"/><Relationship Id="rId5" Type="http://schemas.openxmlformats.org/officeDocument/2006/relationships/queryTable" Target="../queryTables/queryTable170.xml"/><Relationship Id="rId10" Type="http://schemas.openxmlformats.org/officeDocument/2006/relationships/queryTable" Target="../queryTables/queryTable175.xml"/><Relationship Id="rId4" Type="http://schemas.openxmlformats.org/officeDocument/2006/relationships/queryTable" Target="../queryTables/queryTable169.xml"/><Relationship Id="rId9" Type="http://schemas.openxmlformats.org/officeDocument/2006/relationships/queryTable" Target="../queryTables/queryTable17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6" Type="http://schemas.openxmlformats.org/officeDocument/2006/relationships/queryTable" Target="../queryTables/queryTable17.xml"/><Relationship Id="rId11" Type="http://schemas.openxmlformats.org/officeDocument/2006/relationships/queryTable" Target="../queryTables/queryTable22.xml"/><Relationship Id="rId5" Type="http://schemas.openxmlformats.org/officeDocument/2006/relationships/queryTable" Target="../queryTables/queryTable16.xml"/><Relationship Id="rId10" Type="http://schemas.openxmlformats.org/officeDocument/2006/relationships/queryTable" Target="../queryTables/queryTable21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0.xml"/><Relationship Id="rId3" Type="http://schemas.openxmlformats.org/officeDocument/2006/relationships/queryTable" Target="../queryTables/queryTable25.xml"/><Relationship Id="rId7" Type="http://schemas.openxmlformats.org/officeDocument/2006/relationships/queryTable" Target="../queryTables/queryTable29.xml"/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Relationship Id="rId6" Type="http://schemas.openxmlformats.org/officeDocument/2006/relationships/queryTable" Target="../queryTables/queryTable28.xml"/><Relationship Id="rId11" Type="http://schemas.openxmlformats.org/officeDocument/2006/relationships/queryTable" Target="../queryTables/queryTable33.xml"/><Relationship Id="rId5" Type="http://schemas.openxmlformats.org/officeDocument/2006/relationships/queryTable" Target="../queryTables/queryTable27.xml"/><Relationship Id="rId10" Type="http://schemas.openxmlformats.org/officeDocument/2006/relationships/queryTable" Target="../queryTables/queryTable32.xml"/><Relationship Id="rId4" Type="http://schemas.openxmlformats.org/officeDocument/2006/relationships/queryTable" Target="../queryTables/queryTable26.xml"/><Relationship Id="rId9" Type="http://schemas.openxmlformats.org/officeDocument/2006/relationships/queryTable" Target="../queryTables/queryTable3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1.xml"/><Relationship Id="rId3" Type="http://schemas.openxmlformats.org/officeDocument/2006/relationships/queryTable" Target="../queryTables/queryTable36.xml"/><Relationship Id="rId7" Type="http://schemas.openxmlformats.org/officeDocument/2006/relationships/queryTable" Target="../queryTables/queryTable40.xml"/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Relationship Id="rId6" Type="http://schemas.openxmlformats.org/officeDocument/2006/relationships/queryTable" Target="../queryTables/queryTable39.xml"/><Relationship Id="rId11" Type="http://schemas.openxmlformats.org/officeDocument/2006/relationships/queryTable" Target="../queryTables/queryTable44.xml"/><Relationship Id="rId5" Type="http://schemas.openxmlformats.org/officeDocument/2006/relationships/queryTable" Target="../queryTables/queryTable38.xml"/><Relationship Id="rId10" Type="http://schemas.openxmlformats.org/officeDocument/2006/relationships/queryTable" Target="../queryTables/queryTable43.xml"/><Relationship Id="rId4" Type="http://schemas.openxmlformats.org/officeDocument/2006/relationships/queryTable" Target="../queryTables/queryTable37.xml"/><Relationship Id="rId9" Type="http://schemas.openxmlformats.org/officeDocument/2006/relationships/queryTable" Target="../queryTables/query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2.xml"/><Relationship Id="rId3" Type="http://schemas.openxmlformats.org/officeDocument/2006/relationships/queryTable" Target="../queryTables/queryTable47.xml"/><Relationship Id="rId7" Type="http://schemas.openxmlformats.org/officeDocument/2006/relationships/queryTable" Target="../queryTables/queryTable51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6" Type="http://schemas.openxmlformats.org/officeDocument/2006/relationships/queryTable" Target="../queryTables/queryTable50.xml"/><Relationship Id="rId11" Type="http://schemas.openxmlformats.org/officeDocument/2006/relationships/queryTable" Target="../queryTables/queryTable55.xml"/><Relationship Id="rId5" Type="http://schemas.openxmlformats.org/officeDocument/2006/relationships/queryTable" Target="../queryTables/queryTable49.xml"/><Relationship Id="rId10" Type="http://schemas.openxmlformats.org/officeDocument/2006/relationships/queryTable" Target="../queryTables/queryTable54.xml"/><Relationship Id="rId4" Type="http://schemas.openxmlformats.org/officeDocument/2006/relationships/queryTable" Target="../queryTables/queryTable48.xml"/><Relationship Id="rId9" Type="http://schemas.openxmlformats.org/officeDocument/2006/relationships/queryTable" Target="../queryTables/queryTable5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3.xml"/><Relationship Id="rId3" Type="http://schemas.openxmlformats.org/officeDocument/2006/relationships/queryTable" Target="../queryTables/queryTable58.xml"/><Relationship Id="rId7" Type="http://schemas.openxmlformats.org/officeDocument/2006/relationships/queryTable" Target="../queryTables/queryTable62.xml"/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Relationship Id="rId6" Type="http://schemas.openxmlformats.org/officeDocument/2006/relationships/queryTable" Target="../queryTables/queryTable61.xml"/><Relationship Id="rId11" Type="http://schemas.openxmlformats.org/officeDocument/2006/relationships/queryTable" Target="../queryTables/queryTable66.xml"/><Relationship Id="rId5" Type="http://schemas.openxmlformats.org/officeDocument/2006/relationships/queryTable" Target="../queryTables/queryTable60.xml"/><Relationship Id="rId10" Type="http://schemas.openxmlformats.org/officeDocument/2006/relationships/queryTable" Target="../queryTables/queryTable65.xml"/><Relationship Id="rId4" Type="http://schemas.openxmlformats.org/officeDocument/2006/relationships/queryTable" Target="../queryTables/queryTable59.xml"/><Relationship Id="rId9" Type="http://schemas.openxmlformats.org/officeDocument/2006/relationships/queryTable" Target="../queryTables/queryTable6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5"/>
  <sheetViews>
    <sheetView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706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1</v>
      </c>
      <c r="D2" s="27" t="s">
        <v>149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7</v>
      </c>
    </row>
    <row r="4" spans="1:18">
      <c r="B4" s="23" t="s">
        <v>8</v>
      </c>
      <c r="C4" s="1" t="s">
        <v>217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23</v>
      </c>
      <c r="C5" s="1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25</v>
      </c>
      <c r="C6" s="1" t="s">
        <v>158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27</v>
      </c>
    </row>
    <row r="8" spans="1:18" ht="76.5">
      <c r="B8" s="23" t="s">
        <v>302</v>
      </c>
      <c r="C8" s="52">
        <v>6871</v>
      </c>
      <c r="D8" s="1" t="s">
        <v>188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28</v>
      </c>
      <c r="C9" s="1" t="s">
        <v>159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29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30</v>
      </c>
      <c r="C11" s="9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9" t="s">
        <v>303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50" t="s">
        <v>304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50" t="s">
        <v>305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50" t="s">
        <v>306</v>
      </c>
      <c r="C16" s="1">
        <v>0.35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50" t="s">
        <v>270</v>
      </c>
      <c r="C17" s="1">
        <v>0.35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32</v>
      </c>
      <c r="C18" s="1" t="s">
        <v>218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33</v>
      </c>
      <c r="C19" s="1" t="s">
        <v>34</v>
      </c>
      <c r="D19" s="7"/>
    </row>
    <row r="20" spans="1:18">
      <c r="B20" s="23" t="s">
        <v>35</v>
      </c>
      <c r="C20" s="11">
        <v>0</v>
      </c>
      <c r="D20" s="12"/>
    </row>
    <row r="21" spans="1:18">
      <c r="B21" s="23" t="s">
        <v>36</v>
      </c>
      <c r="C21" s="1" t="s">
        <v>160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307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23" t="s">
        <v>148</v>
      </c>
      <c r="C23" s="1" t="s">
        <v>161</v>
      </c>
      <c r="D23" s="7" t="s">
        <v>151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37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38</v>
      </c>
    </row>
    <row r="26" spans="1:18">
      <c r="B26" s="23" t="s">
        <v>39</v>
      </c>
      <c r="C26" s="1" t="s">
        <v>157</v>
      </c>
      <c r="D26" s="7" t="s">
        <v>151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308</v>
      </c>
      <c r="C27" s="52">
        <v>2512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309</v>
      </c>
      <c r="C28" s="52">
        <v>1619.42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40</v>
      </c>
      <c r="C29" s="11">
        <v>0.27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41</v>
      </c>
    </row>
    <row r="31" spans="1:18">
      <c r="B31" s="23" t="s">
        <v>39</v>
      </c>
      <c r="C31" s="1" t="s">
        <v>42</v>
      </c>
      <c r="D31" s="7" t="s">
        <v>151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308</v>
      </c>
      <c r="C32" s="52">
        <v>6871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51"/>
      <c r="B33" s="23" t="s">
        <v>309</v>
      </c>
      <c r="C33" s="52">
        <v>6871</v>
      </c>
      <c r="D33" s="7"/>
    </row>
    <row r="34" spans="1:18">
      <c r="A34" s="51"/>
      <c r="B34" s="23" t="s">
        <v>43</v>
      </c>
      <c r="C34" s="11">
        <v>0.73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51"/>
      <c r="B35" s="22" t="s">
        <v>310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76.5">
      <c r="A36" s="51"/>
      <c r="B36" s="23" t="s">
        <v>303</v>
      </c>
      <c r="C36" s="1">
        <v>324.79000000000002</v>
      </c>
      <c r="D36" s="1" t="s">
        <v>188</v>
      </c>
    </row>
    <row r="37" spans="1:18">
      <c r="A37" s="51"/>
      <c r="B37" s="23" t="s">
        <v>304</v>
      </c>
      <c r="C37" s="1">
        <v>114.8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51"/>
      <c r="B38" s="23" t="s">
        <v>305</v>
      </c>
      <c r="C38" s="1">
        <v>324.79000000000002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51"/>
      <c r="B39" s="23" t="s">
        <v>306</v>
      </c>
      <c r="C39" s="1">
        <v>114.8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51"/>
      <c r="B40" s="23" t="s">
        <v>311</v>
      </c>
      <c r="C40" s="1">
        <f>SUM(C36:C39)</f>
        <v>879.18000000000006</v>
      </c>
    </row>
    <row r="41" spans="1:18" ht="14.25">
      <c r="A41" s="51"/>
      <c r="B41" s="23" t="s">
        <v>312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51"/>
      <c r="B42" s="22" t="s">
        <v>47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51"/>
      <c r="B43" s="23" t="s">
        <v>313</v>
      </c>
      <c r="C43" s="1">
        <v>13.38</v>
      </c>
      <c r="D43" s="7"/>
    </row>
    <row r="44" spans="1:18" ht="14.25">
      <c r="A44" s="51"/>
      <c r="B44" s="23" t="s">
        <v>312</v>
      </c>
      <c r="C44" s="1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51"/>
      <c r="B45" s="22" t="s">
        <v>48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51"/>
      <c r="B46" s="23" t="s">
        <v>49</v>
      </c>
      <c r="C46" s="1" t="s">
        <v>50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51"/>
      <c r="B47" s="23" t="s">
        <v>51</v>
      </c>
      <c r="C47" s="31" t="s">
        <v>319</v>
      </c>
      <c r="D47" s="7"/>
    </row>
    <row r="48" spans="1:18" ht="14.25">
      <c r="A48" s="51"/>
      <c r="B48" s="23" t="s">
        <v>313</v>
      </c>
      <c r="C48" s="52">
        <v>6871</v>
      </c>
      <c r="D48" s="7"/>
    </row>
    <row r="49" spans="1:18">
      <c r="B49" s="22" t="s">
        <v>52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23" t="s">
        <v>51</v>
      </c>
      <c r="C50" s="1" t="s">
        <v>53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23" t="s">
        <v>313</v>
      </c>
      <c r="C51" s="52">
        <v>2932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54</v>
      </c>
    </row>
    <row r="53" spans="1:18">
      <c r="B53" s="23" t="s">
        <v>51</v>
      </c>
      <c r="C53" s="1" t="s">
        <v>318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313</v>
      </c>
      <c r="C54" s="52">
        <v>13742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23" t="s">
        <v>314</v>
      </c>
      <c r="C55" s="53">
        <v>1.8400000000000001E-7</v>
      </c>
      <c r="D55" s="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B56" s="22" t="s">
        <v>315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55</v>
      </c>
      <c r="C57" s="1">
        <v>0.37</v>
      </c>
      <c r="D57" s="7" t="s">
        <v>151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22" t="s">
        <v>56</v>
      </c>
      <c r="D58" s="7" t="s">
        <v>151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57</v>
      </c>
      <c r="C59" s="31" t="s">
        <v>244</v>
      </c>
      <c r="D59" s="7" t="s">
        <v>151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58</v>
      </c>
      <c r="C60" s="31" t="s">
        <v>245</v>
      </c>
      <c r="D60" s="7" t="s">
        <v>151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59</v>
      </c>
      <c r="C61" s="31" t="s">
        <v>246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60</v>
      </c>
      <c r="C62" s="31" t="s">
        <v>247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66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67</v>
      </c>
      <c r="C64" s="1" t="s">
        <v>113</v>
      </c>
      <c r="D64" s="12" t="s">
        <v>152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68</v>
      </c>
      <c r="C65" s="1" t="s">
        <v>114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69</v>
      </c>
      <c r="C66" s="11">
        <v>80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316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317</v>
      </c>
      <c r="C68" s="8">
        <v>589.91999999999996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3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>
      <c r="B74" s="24"/>
      <c r="C74" s="3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4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6" spans="2:18">
      <c r="B86" s="22"/>
    </row>
    <row r="87" spans="2:18">
      <c r="B87" s="24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2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7" spans="2:18">
      <c r="B117" s="22"/>
    </row>
    <row r="118" spans="2:18">
      <c r="B118" s="24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24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8" spans="2:18">
      <c r="B148" s="22"/>
    </row>
    <row r="149" spans="2:18">
      <c r="B149" s="24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24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9" spans="2:18">
      <c r="B179" s="22"/>
    </row>
    <row r="180" spans="2:18">
      <c r="B180" s="24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24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10" spans="2:18">
      <c r="B210" s="22"/>
    </row>
    <row r="211" spans="2:18">
      <c r="B211" s="24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24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1" spans="2:18">
      <c r="B241" s="22"/>
    </row>
    <row r="242" spans="2:18">
      <c r="B242" s="24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24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2" spans="2:18">
      <c r="B272" s="22"/>
    </row>
    <row r="273" spans="2:18">
      <c r="B273" s="24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24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3" spans="2:18">
      <c r="B303" s="22"/>
    </row>
    <row r="304" spans="2:18">
      <c r="B304" s="24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24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4" spans="2:18">
      <c r="B334" s="22"/>
    </row>
    <row r="335" spans="2:18">
      <c r="B335" s="24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24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5" spans="2:18">
      <c r="B365" s="22"/>
    </row>
    <row r="366" spans="2:18">
      <c r="B366" s="24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24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6" spans="2:18">
      <c r="B396" s="22"/>
    </row>
    <row r="397" spans="2:18">
      <c r="B397" s="24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24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</sheetData>
  <phoneticPr fontId="0" type="noConversion"/>
  <conditionalFormatting sqref="A1:XFD1048576">
    <cfRule type="cellIs" dxfId="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0"/>
  <dimension ref="A1:S294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3969.09</v>
      </c>
      <c r="C2" s="108">
        <v>577.66</v>
      </c>
      <c r="D2" s="108">
        <v>577.66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3969.09</v>
      </c>
      <c r="C3" s="108">
        <v>577.66</v>
      </c>
      <c r="D3" s="108">
        <v>577.66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10178.969999999999</v>
      </c>
      <c r="C4" s="108">
        <v>1481.44</v>
      </c>
      <c r="D4" s="108">
        <v>1481.44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10178.969999999999</v>
      </c>
      <c r="C5" s="108">
        <v>1481.44</v>
      </c>
      <c r="D5" s="108">
        <v>1481.44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687.17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151.5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100.09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133.94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0.52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129.59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68.66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2917.98</v>
      </c>
      <c r="C28" s="108">
        <v>1051.0999999999999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5.835</v>
      </c>
      <c r="F146" s="108">
        <v>0.39</v>
      </c>
      <c r="G146" s="108">
        <v>0.223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5.835</v>
      </c>
      <c r="F147" s="108">
        <v>0.39</v>
      </c>
      <c r="G147" s="108">
        <v>0.223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5.835</v>
      </c>
      <c r="F148" s="108">
        <v>0.39</v>
      </c>
      <c r="G148" s="108">
        <v>0.223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5.835</v>
      </c>
      <c r="F149" s="108">
        <v>0.39</v>
      </c>
      <c r="G149" s="108">
        <v>0.223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5.835</v>
      </c>
      <c r="F150" s="108">
        <v>0.39</v>
      </c>
      <c r="G150" s="108">
        <v>0.223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5.835</v>
      </c>
      <c r="F151" s="108">
        <v>0.39</v>
      </c>
      <c r="G151" s="108">
        <v>0.223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5.835</v>
      </c>
      <c r="F152" s="108">
        <v>0.39</v>
      </c>
      <c r="G152" s="108">
        <v>0.223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5.835</v>
      </c>
      <c r="F153" s="108">
        <v>0.39</v>
      </c>
      <c r="G153" s="108">
        <v>0.223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5.835</v>
      </c>
      <c r="F154" s="108">
        <v>0.39</v>
      </c>
      <c r="G154" s="108">
        <v>0.223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5.835</v>
      </c>
      <c r="F155" s="108">
        <v>0.39</v>
      </c>
      <c r="G155" s="108">
        <v>0.223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5.835</v>
      </c>
      <c r="F156" s="108">
        <v>0.39</v>
      </c>
      <c r="G156" s="108">
        <v>0.223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5.835</v>
      </c>
      <c r="F157" s="108">
        <v>0.39</v>
      </c>
      <c r="G157" s="108">
        <v>0.223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5.835</v>
      </c>
      <c r="F158" s="108">
        <v>0.39</v>
      </c>
      <c r="G158" s="108">
        <v>0.223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5.835</v>
      </c>
      <c r="F159" s="108">
        <v>0.39</v>
      </c>
      <c r="G159" s="108">
        <v>0.223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5.835</v>
      </c>
      <c r="F160" s="108">
        <v>0.39</v>
      </c>
      <c r="G160" s="108">
        <v>0.223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5.835</v>
      </c>
      <c r="F161" s="108">
        <v>0.39</v>
      </c>
      <c r="G161" s="108">
        <v>0.223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5.835</v>
      </c>
      <c r="F162" s="108">
        <v>0.39</v>
      </c>
      <c r="G162" s="108">
        <v>0.223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5.835</v>
      </c>
      <c r="F163" s="108">
        <v>0.39</v>
      </c>
      <c r="G163" s="108">
        <v>0.223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5.835</v>
      </c>
      <c r="F164" s="108">
        <v>0.39</v>
      </c>
      <c r="G164" s="108">
        <v>0.223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5.835</v>
      </c>
      <c r="F165" s="108">
        <v>0.39</v>
      </c>
      <c r="G165" s="108">
        <v>0.223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771</v>
      </c>
      <c r="C166" s="108">
        <v>1.78</v>
      </c>
      <c r="D166" s="108">
        <v>1.78</v>
      </c>
      <c r="E166" s="108">
        <v>5.6790000000000003</v>
      </c>
      <c r="F166" s="108">
        <v>0.39400000000000002</v>
      </c>
      <c r="G166" s="108">
        <v>0.09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771</v>
      </c>
      <c r="C167" s="108">
        <v>1.78</v>
      </c>
      <c r="D167" s="108">
        <v>1.78</v>
      </c>
      <c r="E167" s="108">
        <v>5.6790000000000003</v>
      </c>
      <c r="F167" s="108">
        <v>0.39400000000000002</v>
      </c>
      <c r="G167" s="108">
        <v>0.09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771</v>
      </c>
      <c r="C168" s="108">
        <v>1.78</v>
      </c>
      <c r="D168" s="108">
        <v>1.78</v>
      </c>
      <c r="E168" s="108">
        <v>5.6790000000000003</v>
      </c>
      <c r="F168" s="108">
        <v>0.39400000000000002</v>
      </c>
      <c r="G168" s="108">
        <v>0.09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771</v>
      </c>
      <c r="C169" s="108">
        <v>1.78</v>
      </c>
      <c r="D169" s="108">
        <v>1.78</v>
      </c>
      <c r="E169" s="108">
        <v>5.6790000000000003</v>
      </c>
      <c r="F169" s="108">
        <v>0.39400000000000002</v>
      </c>
      <c r="G169" s="108">
        <v>0.09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771</v>
      </c>
      <c r="C170" s="108">
        <v>1.78</v>
      </c>
      <c r="D170" s="108">
        <v>1.78</v>
      </c>
      <c r="E170" s="108">
        <v>5.6790000000000003</v>
      </c>
      <c r="F170" s="108">
        <v>0.39400000000000002</v>
      </c>
      <c r="G170" s="108">
        <v>0.09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771</v>
      </c>
      <c r="C171" s="108">
        <v>1.78</v>
      </c>
      <c r="D171" s="108">
        <v>1.78</v>
      </c>
      <c r="E171" s="108">
        <v>5.6790000000000003</v>
      </c>
      <c r="F171" s="108">
        <v>0.39400000000000002</v>
      </c>
      <c r="G171" s="108">
        <v>0.09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771</v>
      </c>
      <c r="C172" s="108">
        <v>1.78</v>
      </c>
      <c r="D172" s="108">
        <v>1.78</v>
      </c>
      <c r="E172" s="108">
        <v>5.6790000000000003</v>
      </c>
      <c r="F172" s="108">
        <v>0.39400000000000002</v>
      </c>
      <c r="G172" s="108">
        <v>0.09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771</v>
      </c>
      <c r="C173" s="108">
        <v>1.78</v>
      </c>
      <c r="D173" s="108">
        <v>1.78</v>
      </c>
      <c r="E173" s="108">
        <v>5.6790000000000003</v>
      </c>
      <c r="F173" s="108">
        <v>0.39400000000000002</v>
      </c>
      <c r="G173" s="108">
        <v>0.09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771</v>
      </c>
      <c r="C174" s="108">
        <v>1.78</v>
      </c>
      <c r="D174" s="108">
        <v>1.78</v>
      </c>
      <c r="E174" s="108">
        <v>5.6790000000000003</v>
      </c>
      <c r="F174" s="108">
        <v>0.39400000000000002</v>
      </c>
      <c r="G174" s="108">
        <v>0.09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5.835</v>
      </c>
      <c r="F175" s="108">
        <v>0.39</v>
      </c>
      <c r="G175" s="108">
        <v>0.223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5.835</v>
      </c>
      <c r="F176" s="108">
        <v>0.39</v>
      </c>
      <c r="G176" s="108">
        <v>0.223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5.835</v>
      </c>
      <c r="F177" s="108">
        <v>0.39</v>
      </c>
      <c r="G177" s="108">
        <v>0.223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5.835</v>
      </c>
      <c r="F178" s="108">
        <v>0.39</v>
      </c>
      <c r="G178" s="108">
        <v>0.223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5.835</v>
      </c>
      <c r="F179" s="108">
        <v>0.39</v>
      </c>
      <c r="G179" s="108">
        <v>0.223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5.835</v>
      </c>
      <c r="F180" s="108">
        <v>0.39</v>
      </c>
      <c r="G180" s="108">
        <v>0.223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5.835</v>
      </c>
      <c r="F181" s="108">
        <v>0.39</v>
      </c>
      <c r="G181" s="108">
        <v>0.223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5.835</v>
      </c>
      <c r="F182" s="108">
        <v>0.39</v>
      </c>
      <c r="G182" s="108">
        <v>0.223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5.835</v>
      </c>
      <c r="F183" s="108">
        <v>0.39</v>
      </c>
      <c r="G183" s="108">
        <v>0.223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5.835</v>
      </c>
      <c r="F184" s="108">
        <v>0.39</v>
      </c>
      <c r="G184" s="108">
        <v>0.223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5.835</v>
      </c>
      <c r="F185" s="108">
        <v>0.39</v>
      </c>
      <c r="G185" s="108">
        <v>0.223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5.835</v>
      </c>
      <c r="F186" s="108">
        <v>0.39</v>
      </c>
      <c r="G186" s="108">
        <v>0.223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5.835</v>
      </c>
      <c r="F187" s="108">
        <v>0.39</v>
      </c>
      <c r="G187" s="108">
        <v>0.223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5.83</v>
      </c>
      <c r="F188" s="108">
        <v>0.39</v>
      </c>
      <c r="G188" s="108">
        <v>0.22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5.83</v>
      </c>
      <c r="F189" s="108">
        <v>0.39</v>
      </c>
      <c r="G189" s="108">
        <v>0.223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5.83</v>
      </c>
      <c r="F190" s="108">
        <v>0.39</v>
      </c>
      <c r="G190" s="108">
        <v>0.219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449185.09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17013.240000000002</v>
      </c>
      <c r="D196" s="108">
        <v>12662.4</v>
      </c>
      <c r="E196" s="108">
        <v>4350.84</v>
      </c>
      <c r="F196" s="108">
        <v>0.74</v>
      </c>
      <c r="G196" s="108">
        <v>3.85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24587.33</v>
      </c>
      <c r="D197" s="108">
        <v>18686.810000000001</v>
      </c>
      <c r="E197" s="108">
        <v>5900.52</v>
      </c>
      <c r="F197" s="108">
        <v>0.76</v>
      </c>
      <c r="G197" s="108">
        <v>3.66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44026.36</v>
      </c>
      <c r="D198" s="108">
        <v>32767.37</v>
      </c>
      <c r="E198" s="108">
        <v>11258.98</v>
      </c>
      <c r="F198" s="108">
        <v>0.74</v>
      </c>
      <c r="G198" s="108">
        <v>3.33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107268.34</v>
      </c>
      <c r="D199" s="108">
        <v>83931.58</v>
      </c>
      <c r="E199" s="108">
        <v>23336.76</v>
      </c>
      <c r="F199" s="108">
        <v>0.78</v>
      </c>
      <c r="G199" s="108">
        <v>4.04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132822.5</v>
      </c>
      <c r="D200" s="108">
        <v>104568.56</v>
      </c>
      <c r="E200" s="108">
        <v>28253.95</v>
      </c>
      <c r="F200" s="108">
        <v>0.79</v>
      </c>
      <c r="G200" s="108">
        <v>4.07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103040.47</v>
      </c>
      <c r="D201" s="108">
        <v>80447.460000000006</v>
      </c>
      <c r="E201" s="108">
        <v>22593.01</v>
      </c>
      <c r="F201" s="108">
        <v>0.78</v>
      </c>
      <c r="G201" s="108">
        <v>4.03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107354.23</v>
      </c>
      <c r="D202" s="108">
        <v>84528.28</v>
      </c>
      <c r="E202" s="108">
        <v>22825.95</v>
      </c>
      <c r="F202" s="108">
        <v>0.79</v>
      </c>
      <c r="G202" s="108">
        <v>4.07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7163.19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8922.76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11065.49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10981.71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10991.9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8338.86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8343.7099999999991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8423.26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5814.56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5777.94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5882.86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18204.87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8696.4599999999991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9874.32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4940.21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37634.74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36949.32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37134.129999999997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21541.64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21561.18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14677.57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18179.91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38976.54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53624.62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100862.31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27399.23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34393.230000000003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26191.37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27805.99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0.88</v>
      </c>
      <c r="F239" s="108">
        <v>1015.76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1.33</v>
      </c>
      <c r="F240" s="108">
        <v>1514.25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0.59</v>
      </c>
      <c r="D242" s="108">
        <v>1109.6500000000001</v>
      </c>
      <c r="E242" s="108">
        <v>6.19</v>
      </c>
      <c r="F242" s="108">
        <v>11620.57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7.78</v>
      </c>
      <c r="F243" s="108">
        <v>14586.87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0.59</v>
      </c>
      <c r="D244" s="108">
        <v>1109.6500000000001</v>
      </c>
      <c r="E244" s="108">
        <v>5.92</v>
      </c>
      <c r="F244" s="108">
        <v>11108.3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0.59</v>
      </c>
      <c r="D245" s="108">
        <v>1109.6500000000001</v>
      </c>
      <c r="E245" s="108">
        <v>6.29</v>
      </c>
      <c r="F245" s="108">
        <v>11793.09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2473.4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30635.013999999999</v>
      </c>
      <c r="C255" s="108">
        <v>26.688400000000001</v>
      </c>
      <c r="D255" s="108">
        <v>201.30860000000001</v>
      </c>
      <c r="E255" s="108">
        <v>0</v>
      </c>
      <c r="F255" s="108">
        <v>1E-4</v>
      </c>
      <c r="G255" s="109">
        <v>1214380</v>
      </c>
      <c r="H255" s="108">
        <v>11217.0146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24816.795699999999</v>
      </c>
      <c r="C256" s="108">
        <v>21.4969</v>
      </c>
      <c r="D256" s="108">
        <v>185.04769999999999</v>
      </c>
      <c r="E256" s="108">
        <v>0</v>
      </c>
      <c r="F256" s="108">
        <v>1E-4</v>
      </c>
      <c r="G256" s="109">
        <v>1116390</v>
      </c>
      <c r="H256" s="108">
        <v>9153.7080999999998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29298.833999999999</v>
      </c>
      <c r="C257" s="108">
        <v>25.421500000000002</v>
      </c>
      <c r="D257" s="108">
        <v>210.93440000000001</v>
      </c>
      <c r="E257" s="108">
        <v>0</v>
      </c>
      <c r="F257" s="108">
        <v>1E-4</v>
      </c>
      <c r="G257" s="109">
        <v>1272540</v>
      </c>
      <c r="H257" s="108">
        <v>10783.9283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25512.556</v>
      </c>
      <c r="C258" s="108">
        <v>22.059200000000001</v>
      </c>
      <c r="D258" s="108">
        <v>197.4683</v>
      </c>
      <c r="E258" s="108">
        <v>0</v>
      </c>
      <c r="F258" s="108">
        <v>1E-4</v>
      </c>
      <c r="G258" s="109">
        <v>1191360</v>
      </c>
      <c r="H258" s="108">
        <v>9432.4066000000003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26598.974900000001</v>
      </c>
      <c r="C259" s="108">
        <v>22.942399999999999</v>
      </c>
      <c r="D259" s="108">
        <v>215.91900000000001</v>
      </c>
      <c r="E259" s="108">
        <v>0</v>
      </c>
      <c r="F259" s="108">
        <v>1E-4</v>
      </c>
      <c r="G259" s="109">
        <v>1302710</v>
      </c>
      <c r="H259" s="108">
        <v>9864.7103999999999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25945.302599999999</v>
      </c>
      <c r="C260" s="108">
        <v>22.360099999999999</v>
      </c>
      <c r="D260" s="108">
        <v>213.91579999999999</v>
      </c>
      <c r="E260" s="108">
        <v>0</v>
      </c>
      <c r="F260" s="108">
        <v>1E-4</v>
      </c>
      <c r="G260" s="109">
        <v>1290640</v>
      </c>
      <c r="H260" s="108">
        <v>9632.3613999999998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18209.098900000001</v>
      </c>
      <c r="C261" s="108">
        <v>15.7097</v>
      </c>
      <c r="D261" s="108">
        <v>147.13470000000001</v>
      </c>
      <c r="E261" s="108">
        <v>0</v>
      </c>
      <c r="F261" s="108">
        <v>1E-4</v>
      </c>
      <c r="G261" s="108">
        <v>887712.29220000003</v>
      </c>
      <c r="H261" s="108">
        <v>6751.1019999999999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19588.0733</v>
      </c>
      <c r="C262" s="108">
        <v>16.9087</v>
      </c>
      <c r="D262" s="108">
        <v>156.6087</v>
      </c>
      <c r="E262" s="108">
        <v>0</v>
      </c>
      <c r="F262" s="108">
        <v>1E-4</v>
      </c>
      <c r="G262" s="108">
        <v>944865.696</v>
      </c>
      <c r="H262" s="108">
        <v>7257.2722000000003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25333.3112</v>
      </c>
      <c r="C263" s="108">
        <v>21.805</v>
      </c>
      <c r="D263" s="108">
        <v>213.82419999999999</v>
      </c>
      <c r="E263" s="108">
        <v>0</v>
      </c>
      <c r="F263" s="108">
        <v>1E-4</v>
      </c>
      <c r="G263" s="109">
        <v>1290110</v>
      </c>
      <c r="H263" s="108">
        <v>9420.2708999999995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26445.134099999999</v>
      </c>
      <c r="C264" s="108">
        <v>22.798300000000001</v>
      </c>
      <c r="D264" s="108">
        <v>216.7088</v>
      </c>
      <c r="E264" s="108">
        <v>0</v>
      </c>
      <c r="F264" s="108">
        <v>1E-4</v>
      </c>
      <c r="G264" s="109">
        <v>1307490</v>
      </c>
      <c r="H264" s="108">
        <v>9813.8752000000004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26453.1446</v>
      </c>
      <c r="C265" s="108">
        <v>22.8812</v>
      </c>
      <c r="D265" s="108">
        <v>203.17500000000001</v>
      </c>
      <c r="E265" s="108">
        <v>0</v>
      </c>
      <c r="F265" s="108">
        <v>1E-4</v>
      </c>
      <c r="G265" s="109">
        <v>1225780</v>
      </c>
      <c r="H265" s="108">
        <v>9775.3567000000003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28827.906599999998</v>
      </c>
      <c r="C266" s="108">
        <v>25.072700000000001</v>
      </c>
      <c r="D266" s="108">
        <v>196.84289999999999</v>
      </c>
      <c r="E266" s="108">
        <v>0</v>
      </c>
      <c r="F266" s="108">
        <v>1E-4</v>
      </c>
      <c r="G266" s="109">
        <v>1187480</v>
      </c>
      <c r="H266" s="108">
        <v>10577.946900000001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307664.1459</v>
      </c>
      <c r="C268" s="108">
        <v>266.14409999999998</v>
      </c>
      <c r="D268" s="108">
        <v>2358.8883000000001</v>
      </c>
      <c r="E268" s="108">
        <v>0</v>
      </c>
      <c r="F268" s="108">
        <v>1.1999999999999999E-3</v>
      </c>
      <c r="G268" s="109">
        <v>14231500</v>
      </c>
      <c r="H268" s="108">
        <v>113679.9532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18209.098900000001</v>
      </c>
      <c r="C269" s="108">
        <v>15.7097</v>
      </c>
      <c r="D269" s="108">
        <v>147.13470000000001</v>
      </c>
      <c r="E269" s="108">
        <v>0</v>
      </c>
      <c r="F269" s="108">
        <v>1E-4</v>
      </c>
      <c r="G269" s="108">
        <v>887712.29220000003</v>
      </c>
      <c r="H269" s="108">
        <v>6751.1019999999999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30635.013999999999</v>
      </c>
      <c r="C270" s="108">
        <v>26.688400000000001</v>
      </c>
      <c r="D270" s="108">
        <v>216.7088</v>
      </c>
      <c r="E270" s="108">
        <v>0</v>
      </c>
      <c r="F270" s="108">
        <v>1E-4</v>
      </c>
      <c r="G270" s="109">
        <v>1307490</v>
      </c>
      <c r="H270" s="108">
        <v>11217.0146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248994000000</v>
      </c>
      <c r="C273" s="108">
        <v>182365.83100000001</v>
      </c>
      <c r="D273" s="108" t="s">
        <v>656</v>
      </c>
      <c r="E273" s="108">
        <v>80527.626000000004</v>
      </c>
      <c r="F273" s="108">
        <v>75091.737999999998</v>
      </c>
      <c r="G273" s="108">
        <v>12173.91</v>
      </c>
      <c r="H273" s="108">
        <v>0</v>
      </c>
      <c r="I273" s="108">
        <v>12269.651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2302.9079999999999</v>
      </c>
      <c r="R273" s="108">
        <v>0</v>
      </c>
      <c r="S273" s="108">
        <v>0</v>
      </c>
    </row>
    <row r="274" spans="1:19">
      <c r="A274" s="108" t="s">
        <v>616</v>
      </c>
      <c r="B274" s="109">
        <v>228903000000</v>
      </c>
      <c r="C274" s="108">
        <v>213132.56099999999</v>
      </c>
      <c r="D274" s="108" t="s">
        <v>730</v>
      </c>
      <c r="E274" s="108">
        <v>80527.626000000004</v>
      </c>
      <c r="F274" s="108">
        <v>73092.044999999998</v>
      </c>
      <c r="G274" s="108">
        <v>13604.821</v>
      </c>
      <c r="H274" s="108">
        <v>0</v>
      </c>
      <c r="I274" s="108">
        <v>43417.603000000003</v>
      </c>
      <c r="J274" s="108">
        <v>0</v>
      </c>
      <c r="K274" s="108">
        <v>7.0000000000000001E-3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2490.4589999999998</v>
      </c>
      <c r="R274" s="108">
        <v>0</v>
      </c>
      <c r="S274" s="108">
        <v>0</v>
      </c>
    </row>
    <row r="275" spans="1:19">
      <c r="A275" s="108" t="s">
        <v>617</v>
      </c>
      <c r="B275" s="109">
        <v>260918000000</v>
      </c>
      <c r="C275" s="108">
        <v>199632.92600000001</v>
      </c>
      <c r="D275" s="108" t="s">
        <v>672</v>
      </c>
      <c r="E275" s="108">
        <v>80527.626000000004</v>
      </c>
      <c r="F275" s="108">
        <v>79091.122000000003</v>
      </c>
      <c r="G275" s="108">
        <v>11521.075999999999</v>
      </c>
      <c r="H275" s="108">
        <v>0</v>
      </c>
      <c r="I275" s="108">
        <v>26076.758000000002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2416.3440000000001</v>
      </c>
      <c r="R275" s="108">
        <v>0</v>
      </c>
      <c r="S275" s="108">
        <v>0</v>
      </c>
    </row>
    <row r="276" spans="1:19">
      <c r="A276" s="108" t="s">
        <v>618</v>
      </c>
      <c r="B276" s="109">
        <v>244273000000</v>
      </c>
      <c r="C276" s="108">
        <v>213375.71599999999</v>
      </c>
      <c r="D276" s="108" t="s">
        <v>810</v>
      </c>
      <c r="E276" s="108">
        <v>80527.626000000004</v>
      </c>
      <c r="F276" s="108">
        <v>75091.737999999998</v>
      </c>
      <c r="G276" s="108">
        <v>13140.011</v>
      </c>
      <c r="H276" s="108">
        <v>0</v>
      </c>
      <c r="I276" s="108">
        <v>42106.468000000001</v>
      </c>
      <c r="J276" s="108">
        <v>0</v>
      </c>
      <c r="K276" s="108">
        <v>2E-3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2509.8719999999998</v>
      </c>
      <c r="R276" s="108">
        <v>0</v>
      </c>
      <c r="S276" s="108">
        <v>0</v>
      </c>
    </row>
    <row r="277" spans="1:19">
      <c r="A277" s="108" t="s">
        <v>324</v>
      </c>
      <c r="B277" s="109">
        <v>267105000000</v>
      </c>
      <c r="C277" s="108">
        <v>229486.93100000001</v>
      </c>
      <c r="D277" s="108" t="s">
        <v>673</v>
      </c>
      <c r="E277" s="108">
        <v>80527.626000000004</v>
      </c>
      <c r="F277" s="108">
        <v>75091.737999999998</v>
      </c>
      <c r="G277" s="108">
        <v>13256.49</v>
      </c>
      <c r="H277" s="108">
        <v>0</v>
      </c>
      <c r="I277" s="108">
        <v>58024.427000000003</v>
      </c>
      <c r="J277" s="108">
        <v>0</v>
      </c>
      <c r="K277" s="108">
        <v>5.0000000000000001E-3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2586.6460000000002</v>
      </c>
      <c r="R277" s="108">
        <v>0</v>
      </c>
      <c r="S277" s="108">
        <v>0</v>
      </c>
    </row>
    <row r="278" spans="1:19">
      <c r="A278" s="108" t="s">
        <v>619</v>
      </c>
      <c r="B278" s="109">
        <v>264630000000</v>
      </c>
      <c r="C278" s="108">
        <v>232316.217</v>
      </c>
      <c r="D278" s="108" t="s">
        <v>811</v>
      </c>
      <c r="E278" s="108">
        <v>80527.626000000004</v>
      </c>
      <c r="F278" s="108">
        <v>75091.737999999998</v>
      </c>
      <c r="G278" s="108">
        <v>13012.144</v>
      </c>
      <c r="H278" s="108">
        <v>0</v>
      </c>
      <c r="I278" s="108">
        <v>61090.283000000003</v>
      </c>
      <c r="J278" s="108">
        <v>0</v>
      </c>
      <c r="K278" s="108">
        <v>7.0000000000000001E-3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2594.42</v>
      </c>
      <c r="R278" s="108">
        <v>0</v>
      </c>
      <c r="S278" s="108">
        <v>0</v>
      </c>
    </row>
    <row r="279" spans="1:19">
      <c r="A279" s="108" t="s">
        <v>620</v>
      </c>
      <c r="B279" s="109">
        <v>182014000000</v>
      </c>
      <c r="C279" s="108">
        <v>160338.79800000001</v>
      </c>
      <c r="D279" s="108" t="s">
        <v>731</v>
      </c>
      <c r="E279" s="108">
        <v>44737.57</v>
      </c>
      <c r="F279" s="108">
        <v>41836.601000000002</v>
      </c>
      <c r="G279" s="108">
        <v>9652.0750000000007</v>
      </c>
      <c r="H279" s="108">
        <v>0</v>
      </c>
      <c r="I279" s="108">
        <v>61598.866000000002</v>
      </c>
      <c r="J279" s="108">
        <v>0</v>
      </c>
      <c r="K279" s="108">
        <v>5.0000000000000001E-3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2513.6819999999998</v>
      </c>
      <c r="R279" s="108">
        <v>0</v>
      </c>
      <c r="S279" s="108">
        <v>0</v>
      </c>
    </row>
    <row r="280" spans="1:19">
      <c r="A280" s="108" t="s">
        <v>621</v>
      </c>
      <c r="B280" s="109">
        <v>193733000000</v>
      </c>
      <c r="C280" s="108">
        <v>157317.557</v>
      </c>
      <c r="D280" s="108" t="s">
        <v>674</v>
      </c>
      <c r="E280" s="108">
        <v>44737.57</v>
      </c>
      <c r="F280" s="108">
        <v>44636.17</v>
      </c>
      <c r="G280" s="108">
        <v>9371.2129999999997</v>
      </c>
      <c r="H280" s="108">
        <v>0</v>
      </c>
      <c r="I280" s="108">
        <v>56111.796000000002</v>
      </c>
      <c r="J280" s="108">
        <v>0</v>
      </c>
      <c r="K280" s="108">
        <v>3.0000000000000001E-3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2460.8049999999998</v>
      </c>
      <c r="R280" s="108">
        <v>0</v>
      </c>
      <c r="S280" s="108">
        <v>0</v>
      </c>
    </row>
    <row r="281" spans="1:19">
      <c r="A281" s="108" t="s">
        <v>622</v>
      </c>
      <c r="B281" s="109">
        <v>264520000000</v>
      </c>
      <c r="C281" s="108">
        <v>292580.21600000001</v>
      </c>
      <c r="D281" s="108" t="s">
        <v>713</v>
      </c>
      <c r="E281" s="108">
        <v>80527.626000000004</v>
      </c>
      <c r="F281" s="108">
        <v>73092.044999999998</v>
      </c>
      <c r="G281" s="108">
        <v>24241.282999999999</v>
      </c>
      <c r="H281" s="108">
        <v>0</v>
      </c>
      <c r="I281" s="108">
        <v>112008.107</v>
      </c>
      <c r="J281" s="108">
        <v>0</v>
      </c>
      <c r="K281" s="108">
        <v>0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2711.154</v>
      </c>
      <c r="R281" s="108">
        <v>0</v>
      </c>
      <c r="S281" s="108">
        <v>0</v>
      </c>
    </row>
    <row r="282" spans="1:19">
      <c r="A282" s="108" t="s">
        <v>623</v>
      </c>
      <c r="B282" s="109">
        <v>268084000000</v>
      </c>
      <c r="C282" s="108">
        <v>232455.37100000001</v>
      </c>
      <c r="D282" s="108" t="s">
        <v>675</v>
      </c>
      <c r="E282" s="108">
        <v>80527.626000000004</v>
      </c>
      <c r="F282" s="108">
        <v>75091.737999999998</v>
      </c>
      <c r="G282" s="108">
        <v>14594.415999999999</v>
      </c>
      <c r="H282" s="108">
        <v>0</v>
      </c>
      <c r="I282" s="108">
        <v>59682.548000000003</v>
      </c>
      <c r="J282" s="108">
        <v>0</v>
      </c>
      <c r="K282" s="108">
        <v>5.0000000000000001E-3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2559.0390000000002</v>
      </c>
      <c r="R282" s="108">
        <v>0</v>
      </c>
      <c r="S282" s="108">
        <v>0</v>
      </c>
    </row>
    <row r="283" spans="1:19">
      <c r="A283" s="108" t="s">
        <v>624</v>
      </c>
      <c r="B283" s="109">
        <v>251331000000</v>
      </c>
      <c r="C283" s="108">
        <v>196665.995</v>
      </c>
      <c r="D283" s="108" t="s">
        <v>732</v>
      </c>
      <c r="E283" s="108">
        <v>80527.626000000004</v>
      </c>
      <c r="F283" s="108">
        <v>79091.122000000003</v>
      </c>
      <c r="G283" s="108">
        <v>11758.757</v>
      </c>
      <c r="H283" s="108">
        <v>0</v>
      </c>
      <c r="I283" s="108">
        <v>22890.591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2397.8969999999999</v>
      </c>
      <c r="R283" s="108">
        <v>0</v>
      </c>
      <c r="S283" s="108">
        <v>0</v>
      </c>
    </row>
    <row r="284" spans="1:19">
      <c r="A284" s="108" t="s">
        <v>625</v>
      </c>
      <c r="B284" s="109">
        <v>243478000000</v>
      </c>
      <c r="C284" s="108">
        <v>185906.7</v>
      </c>
      <c r="D284" s="108" t="s">
        <v>676</v>
      </c>
      <c r="E284" s="108">
        <v>80527.626000000004</v>
      </c>
      <c r="F284" s="108">
        <v>75091.737999999998</v>
      </c>
      <c r="G284" s="108">
        <v>11372.031999999999</v>
      </c>
      <c r="H284" s="108">
        <v>0</v>
      </c>
      <c r="I284" s="108">
        <v>16569.190999999999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2346.1129999999998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2917980000000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182014000000</v>
      </c>
      <c r="C287" s="108">
        <v>157317.557</v>
      </c>
      <c r="D287" s="108"/>
      <c r="E287" s="108">
        <v>44737.57</v>
      </c>
      <c r="F287" s="108">
        <v>41836.601000000002</v>
      </c>
      <c r="G287" s="108">
        <v>9371.2129999999997</v>
      </c>
      <c r="H287" s="108">
        <v>0</v>
      </c>
      <c r="I287" s="108">
        <v>12269.651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2302.9079999999999</v>
      </c>
      <c r="R287" s="108">
        <v>0</v>
      </c>
      <c r="S287" s="108">
        <v>0</v>
      </c>
    </row>
    <row r="288" spans="1:19">
      <c r="A288" s="108" t="s">
        <v>628</v>
      </c>
      <c r="B288" s="109">
        <v>268084000000</v>
      </c>
      <c r="C288" s="108">
        <v>292580.21600000001</v>
      </c>
      <c r="D288" s="108"/>
      <c r="E288" s="108">
        <v>80527.626000000004</v>
      </c>
      <c r="F288" s="108">
        <v>79091.122000000003</v>
      </c>
      <c r="G288" s="108">
        <v>24241.282999999999</v>
      </c>
      <c r="H288" s="108">
        <v>0</v>
      </c>
      <c r="I288" s="108">
        <v>112008.107</v>
      </c>
      <c r="J288" s="108">
        <v>0</v>
      </c>
      <c r="K288" s="108">
        <v>7.0000000000000001E-3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2711.154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118948.44</v>
      </c>
      <c r="C291" s="108">
        <v>8962.0300000000007</v>
      </c>
      <c r="D291" s="108">
        <v>0</v>
      </c>
      <c r="E291" s="108">
        <v>127910.47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17.309999999999999</v>
      </c>
      <c r="C292" s="108">
        <v>1.3</v>
      </c>
      <c r="D292" s="108">
        <v>0</v>
      </c>
      <c r="E292" s="108">
        <v>18.62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17.309999999999999</v>
      </c>
      <c r="C293" s="108">
        <v>1.3</v>
      </c>
      <c r="D293" s="108">
        <v>0</v>
      </c>
      <c r="E293" s="108">
        <v>18.62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107"/>
      <c r="B294" s="107"/>
      <c r="C294" s="107"/>
      <c r="D294" s="107"/>
      <c r="E294" s="107"/>
      <c r="F294" s="107"/>
      <c r="G294" s="10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9"/>
  <dimension ref="A1:S294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4774.28</v>
      </c>
      <c r="C2" s="108">
        <v>694.84</v>
      </c>
      <c r="D2" s="108">
        <v>694.84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4774.28</v>
      </c>
      <c r="C3" s="108">
        <v>694.84</v>
      </c>
      <c r="D3" s="108">
        <v>694.84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13096.2</v>
      </c>
      <c r="C4" s="108">
        <v>1906.01</v>
      </c>
      <c r="D4" s="108">
        <v>1906.01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13096.2</v>
      </c>
      <c r="C5" s="108">
        <v>1906.01</v>
      </c>
      <c r="D5" s="108">
        <v>1906.01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1231.96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403.14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100.02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136.19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1.23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134.59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69.52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3173.39</v>
      </c>
      <c r="C28" s="108">
        <v>1600.89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0.38500000000000001</v>
      </c>
      <c r="G146" s="108">
        <v>0.30499999999999999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0.38500000000000001</v>
      </c>
      <c r="G147" s="108">
        <v>0.30499999999999999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0.38500000000000001</v>
      </c>
      <c r="G148" s="108">
        <v>0.30499999999999999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0.38500000000000001</v>
      </c>
      <c r="G149" s="108">
        <v>0.30499999999999999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0.38500000000000001</v>
      </c>
      <c r="G150" s="108">
        <v>0.30499999999999999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0.38500000000000001</v>
      </c>
      <c r="G151" s="108">
        <v>0.30499999999999999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0.38500000000000001</v>
      </c>
      <c r="G152" s="108">
        <v>0.30499999999999999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0.38500000000000001</v>
      </c>
      <c r="G153" s="108">
        <v>0.30499999999999999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0.38500000000000001</v>
      </c>
      <c r="G154" s="108">
        <v>0.30499999999999999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0.38500000000000001</v>
      </c>
      <c r="G155" s="108">
        <v>0.30499999999999999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0.38500000000000001</v>
      </c>
      <c r="G156" s="108">
        <v>0.30499999999999999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0.38500000000000001</v>
      </c>
      <c r="G157" s="108">
        <v>0.30499999999999999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0.38500000000000001</v>
      </c>
      <c r="G158" s="108">
        <v>0.30499999999999999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0.38500000000000001</v>
      </c>
      <c r="G159" s="108">
        <v>0.30499999999999999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0.38500000000000001</v>
      </c>
      <c r="G160" s="108">
        <v>0.30499999999999999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0.38500000000000001</v>
      </c>
      <c r="G161" s="108">
        <v>0.30499999999999999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0.38500000000000001</v>
      </c>
      <c r="G162" s="108">
        <v>0.30499999999999999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0.38500000000000001</v>
      </c>
      <c r="G163" s="108">
        <v>0.30499999999999999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0.38500000000000001</v>
      </c>
      <c r="G164" s="108">
        <v>0.30499999999999999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0.38500000000000001</v>
      </c>
      <c r="G165" s="108">
        <v>0.30499999999999999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772</v>
      </c>
      <c r="C166" s="108">
        <v>1.78</v>
      </c>
      <c r="D166" s="108">
        <v>1.78</v>
      </c>
      <c r="E166" s="108">
        <v>2.6739999999999999</v>
      </c>
      <c r="F166" s="108">
        <v>0.41399999999999998</v>
      </c>
      <c r="G166" s="108">
        <v>0.26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772</v>
      </c>
      <c r="C167" s="108">
        <v>1.78</v>
      </c>
      <c r="D167" s="108">
        <v>1.78</v>
      </c>
      <c r="E167" s="108">
        <v>2.6739999999999999</v>
      </c>
      <c r="F167" s="108">
        <v>0.41399999999999998</v>
      </c>
      <c r="G167" s="108">
        <v>0.26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772</v>
      </c>
      <c r="C168" s="108">
        <v>1.78</v>
      </c>
      <c r="D168" s="108">
        <v>1.78</v>
      </c>
      <c r="E168" s="108">
        <v>2.6739999999999999</v>
      </c>
      <c r="F168" s="108">
        <v>0.41399999999999998</v>
      </c>
      <c r="G168" s="108">
        <v>0.26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772</v>
      </c>
      <c r="C169" s="108">
        <v>1.78</v>
      </c>
      <c r="D169" s="108">
        <v>1.78</v>
      </c>
      <c r="E169" s="108">
        <v>2.6739999999999999</v>
      </c>
      <c r="F169" s="108">
        <v>0.41399999999999998</v>
      </c>
      <c r="G169" s="108">
        <v>0.26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772</v>
      </c>
      <c r="C170" s="108">
        <v>1.78</v>
      </c>
      <c r="D170" s="108">
        <v>1.78</v>
      </c>
      <c r="E170" s="108">
        <v>2.6739999999999999</v>
      </c>
      <c r="F170" s="108">
        <v>0.41399999999999998</v>
      </c>
      <c r="G170" s="108">
        <v>0.26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772</v>
      </c>
      <c r="C171" s="108">
        <v>1.78</v>
      </c>
      <c r="D171" s="108">
        <v>1.78</v>
      </c>
      <c r="E171" s="108">
        <v>2.6739999999999999</v>
      </c>
      <c r="F171" s="108">
        <v>0.41399999999999998</v>
      </c>
      <c r="G171" s="108">
        <v>0.26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772</v>
      </c>
      <c r="C172" s="108">
        <v>1.78</v>
      </c>
      <c r="D172" s="108">
        <v>1.78</v>
      </c>
      <c r="E172" s="108">
        <v>2.6739999999999999</v>
      </c>
      <c r="F172" s="108">
        <v>0.41399999999999998</v>
      </c>
      <c r="G172" s="108">
        <v>0.26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772</v>
      </c>
      <c r="C173" s="108">
        <v>1.78</v>
      </c>
      <c r="D173" s="108">
        <v>1.78</v>
      </c>
      <c r="E173" s="108">
        <v>2.6739999999999999</v>
      </c>
      <c r="F173" s="108">
        <v>0.41399999999999998</v>
      </c>
      <c r="G173" s="108">
        <v>0.26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772</v>
      </c>
      <c r="C174" s="108">
        <v>1.78</v>
      </c>
      <c r="D174" s="108">
        <v>1.78</v>
      </c>
      <c r="E174" s="108">
        <v>2.6739999999999999</v>
      </c>
      <c r="F174" s="108">
        <v>0.41399999999999998</v>
      </c>
      <c r="G174" s="108">
        <v>0.26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0.38500000000000001</v>
      </c>
      <c r="G175" s="108">
        <v>0.30499999999999999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0.38500000000000001</v>
      </c>
      <c r="G176" s="108">
        <v>0.30499999999999999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0.38500000000000001</v>
      </c>
      <c r="G177" s="108">
        <v>0.30499999999999999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0.38500000000000001</v>
      </c>
      <c r="G178" s="108">
        <v>0.30499999999999999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0.38500000000000001</v>
      </c>
      <c r="G179" s="108">
        <v>0.30499999999999999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0.38500000000000001</v>
      </c>
      <c r="G180" s="108">
        <v>0.30499999999999999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0.38500000000000001</v>
      </c>
      <c r="G181" s="108">
        <v>0.30499999999999999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0.38500000000000001</v>
      </c>
      <c r="G182" s="108">
        <v>0.30499999999999999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0.38500000000000001</v>
      </c>
      <c r="G183" s="108">
        <v>0.30499999999999999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0.38500000000000001</v>
      </c>
      <c r="G184" s="108">
        <v>0.30499999999999999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0.38500000000000001</v>
      </c>
      <c r="G185" s="108">
        <v>0.30499999999999999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0.38500000000000001</v>
      </c>
      <c r="G186" s="108">
        <v>0.30499999999999999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0.38500000000000001</v>
      </c>
      <c r="G187" s="108">
        <v>0.30499999999999999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0.38500000000000001</v>
      </c>
      <c r="G188" s="108">
        <v>0.30399999999999999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0.38500000000000001</v>
      </c>
      <c r="G189" s="108">
        <v>0.30499999999999999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0.38600000000000001</v>
      </c>
      <c r="G190" s="108">
        <v>0.30299999999999999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408883.09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15478.05</v>
      </c>
      <c r="D196" s="108">
        <v>10464.450000000001</v>
      </c>
      <c r="E196" s="108">
        <v>5013.6000000000004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29531.09</v>
      </c>
      <c r="D197" s="108">
        <v>19965.48</v>
      </c>
      <c r="E197" s="108">
        <v>9565.6200000000008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129836.23</v>
      </c>
      <c r="D199" s="108">
        <v>87780.1</v>
      </c>
      <c r="E199" s="108">
        <v>42056.13</v>
      </c>
      <c r="F199" s="108">
        <v>0.68</v>
      </c>
      <c r="G199" s="108">
        <v>3.49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128540.31</v>
      </c>
      <c r="D200" s="108">
        <v>86903.94</v>
      </c>
      <c r="E200" s="108">
        <v>41636.36</v>
      </c>
      <c r="F200" s="108">
        <v>0.68</v>
      </c>
      <c r="G200" s="108">
        <v>3.49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96959.6</v>
      </c>
      <c r="D201" s="108">
        <v>65552.759999999995</v>
      </c>
      <c r="E201" s="108">
        <v>31406.84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102020.19</v>
      </c>
      <c r="D202" s="108">
        <v>68974.14</v>
      </c>
      <c r="E202" s="108">
        <v>33046.050000000003</v>
      </c>
      <c r="F202" s="108">
        <v>0.68</v>
      </c>
      <c r="G202" s="108">
        <v>3.51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7274.62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6449.89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7542.24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7455.56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7464.42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7237.44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7242.45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7322.6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5467.8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5425.38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5499.66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14178.57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5153.8900000000003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11200.03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5342.41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18799.419999999998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18290.810000000001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18406.060000000001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16677.009999999998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16698.439999999999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11451.69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14217.04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38255.120000000003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68477.11</v>
      </c>
      <c r="D228" s="108">
        <v>0.78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139087.26999999999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41046.32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40636.629999999997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30652.73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32252.58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0.62</v>
      </c>
      <c r="F239" s="108">
        <v>722.97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1.19</v>
      </c>
      <c r="F240" s="108">
        <v>1354.75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0.59</v>
      </c>
      <c r="D242" s="108">
        <v>1109.6500000000001</v>
      </c>
      <c r="E242" s="108">
        <v>5.23</v>
      </c>
      <c r="F242" s="108">
        <v>9808.6200000000008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5.18</v>
      </c>
      <c r="F243" s="108">
        <v>9710.7199999999993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3.9</v>
      </c>
      <c r="F244" s="108">
        <v>7447.68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4.1100000000000003</v>
      </c>
      <c r="F245" s="108">
        <v>7836.4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2251.48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61279.092400000001</v>
      </c>
      <c r="C255" s="108">
        <v>101.73560000000001</v>
      </c>
      <c r="D255" s="108">
        <v>254.87100000000001</v>
      </c>
      <c r="E255" s="108">
        <v>0</v>
      </c>
      <c r="F255" s="108">
        <v>1.1000000000000001E-3</v>
      </c>
      <c r="G255" s="108">
        <v>15845.6785</v>
      </c>
      <c r="H255" s="108">
        <v>25425.201499999999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51974.6777</v>
      </c>
      <c r="C256" s="108">
        <v>88.388499999999993</v>
      </c>
      <c r="D256" s="108">
        <v>227.76820000000001</v>
      </c>
      <c r="E256" s="108">
        <v>0</v>
      </c>
      <c r="F256" s="108">
        <v>8.9999999999999998E-4</v>
      </c>
      <c r="G256" s="108">
        <v>14161.5524</v>
      </c>
      <c r="H256" s="108">
        <v>21756.752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53627.666799999999</v>
      </c>
      <c r="C257" s="108">
        <v>96.204400000000007</v>
      </c>
      <c r="D257" s="108">
        <v>262.64640000000003</v>
      </c>
      <c r="E257" s="108">
        <v>0</v>
      </c>
      <c r="F257" s="108">
        <v>1.1000000000000001E-3</v>
      </c>
      <c r="G257" s="108">
        <v>16332.1332</v>
      </c>
      <c r="H257" s="108">
        <v>22906.322100000001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45588.508999999998</v>
      </c>
      <c r="C258" s="108">
        <v>86.028300000000002</v>
      </c>
      <c r="D258" s="108">
        <v>246.71619999999999</v>
      </c>
      <c r="E258" s="108">
        <v>0</v>
      </c>
      <c r="F258" s="108">
        <v>1E-3</v>
      </c>
      <c r="G258" s="108">
        <v>15343.0792</v>
      </c>
      <c r="H258" s="108">
        <v>19860.710800000001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50234.592600000004</v>
      </c>
      <c r="C259" s="108">
        <v>97.498699999999999</v>
      </c>
      <c r="D259" s="108">
        <v>286.78469999999999</v>
      </c>
      <c r="E259" s="108">
        <v>0</v>
      </c>
      <c r="F259" s="108">
        <v>1.1999999999999999E-3</v>
      </c>
      <c r="G259" s="108">
        <v>17835.789400000001</v>
      </c>
      <c r="H259" s="108">
        <v>22131.939399999999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60143.441099999996</v>
      </c>
      <c r="C260" s="108">
        <v>118.4222</v>
      </c>
      <c r="D260" s="108">
        <v>352.69400000000002</v>
      </c>
      <c r="E260" s="108">
        <v>0</v>
      </c>
      <c r="F260" s="108">
        <v>1.4E-3</v>
      </c>
      <c r="G260" s="108">
        <v>21935.363700000002</v>
      </c>
      <c r="H260" s="108">
        <v>26652.178199999998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42709.352500000001</v>
      </c>
      <c r="C261" s="108">
        <v>84.194199999999995</v>
      </c>
      <c r="D261" s="108">
        <v>251.00739999999999</v>
      </c>
      <c r="E261" s="108">
        <v>0</v>
      </c>
      <c r="F261" s="108">
        <v>1E-3</v>
      </c>
      <c r="G261" s="108">
        <v>15611.1235</v>
      </c>
      <c r="H261" s="108">
        <v>18935.4928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45288.213300000003</v>
      </c>
      <c r="C262" s="108">
        <v>89.243600000000001</v>
      </c>
      <c r="D262" s="108">
        <v>265.97370000000001</v>
      </c>
      <c r="E262" s="108">
        <v>0</v>
      </c>
      <c r="F262" s="108">
        <v>1.1000000000000001E-3</v>
      </c>
      <c r="G262" s="108">
        <v>16541.921999999999</v>
      </c>
      <c r="H262" s="108">
        <v>20075.702700000002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50624.687700000002</v>
      </c>
      <c r="C263" s="108">
        <v>99.391300000000001</v>
      </c>
      <c r="D263" s="108">
        <v>295.28109999999998</v>
      </c>
      <c r="E263" s="108">
        <v>0</v>
      </c>
      <c r="F263" s="108">
        <v>1.1999999999999999E-3</v>
      </c>
      <c r="G263" s="108">
        <v>18364.5488</v>
      </c>
      <c r="H263" s="108">
        <v>22407.624500000002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49878.233500000002</v>
      </c>
      <c r="C264" s="108">
        <v>95.1464</v>
      </c>
      <c r="D264" s="108">
        <v>275.5806</v>
      </c>
      <c r="E264" s="108">
        <v>0</v>
      </c>
      <c r="F264" s="108">
        <v>1.1000000000000001E-3</v>
      </c>
      <c r="G264" s="108">
        <v>17138.465700000001</v>
      </c>
      <c r="H264" s="108">
        <v>21823.087599999999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49316.342799999999</v>
      </c>
      <c r="C265" s="108">
        <v>90.311099999999996</v>
      </c>
      <c r="D265" s="108">
        <v>251.6962</v>
      </c>
      <c r="E265" s="108">
        <v>0</v>
      </c>
      <c r="F265" s="108">
        <v>1E-3</v>
      </c>
      <c r="G265" s="108">
        <v>15651.882</v>
      </c>
      <c r="H265" s="108">
        <v>21233.130099999998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56187.724800000004</v>
      </c>
      <c r="C266" s="108">
        <v>95.732799999999997</v>
      </c>
      <c r="D266" s="108">
        <v>247.2225</v>
      </c>
      <c r="E266" s="108">
        <v>0</v>
      </c>
      <c r="F266" s="108">
        <v>1E-3</v>
      </c>
      <c r="G266" s="108">
        <v>15371.202799999999</v>
      </c>
      <c r="H266" s="108">
        <v>23536.7654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616852.53410000005</v>
      </c>
      <c r="C268" s="108">
        <v>1142.2971</v>
      </c>
      <c r="D268" s="108">
        <v>3218.2420999999999</v>
      </c>
      <c r="E268" s="108">
        <v>0</v>
      </c>
      <c r="F268" s="108">
        <v>1.3100000000000001E-2</v>
      </c>
      <c r="G268" s="108">
        <v>200132.74119999999</v>
      </c>
      <c r="H268" s="108">
        <v>266744.90720000002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42709.352500000001</v>
      </c>
      <c r="C269" s="108">
        <v>84.194199999999995</v>
      </c>
      <c r="D269" s="108">
        <v>227.76820000000001</v>
      </c>
      <c r="E269" s="108">
        <v>0</v>
      </c>
      <c r="F269" s="108">
        <v>8.9999999999999998E-4</v>
      </c>
      <c r="G269" s="108">
        <v>14161.5524</v>
      </c>
      <c r="H269" s="108">
        <v>18935.4928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61279.092400000001</v>
      </c>
      <c r="C270" s="108">
        <v>118.4222</v>
      </c>
      <c r="D270" s="108">
        <v>352.69400000000002</v>
      </c>
      <c r="E270" s="108">
        <v>0</v>
      </c>
      <c r="F270" s="108">
        <v>1.4E-3</v>
      </c>
      <c r="G270" s="108">
        <v>21935.363700000002</v>
      </c>
      <c r="H270" s="108">
        <v>26652.178199999998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251255000000</v>
      </c>
      <c r="C273" s="108">
        <v>183674.89499999999</v>
      </c>
      <c r="D273" s="108" t="s">
        <v>812</v>
      </c>
      <c r="E273" s="108">
        <v>80527.626000000004</v>
      </c>
      <c r="F273" s="108">
        <v>79091.122000000003</v>
      </c>
      <c r="G273" s="108">
        <v>7689.2240000000002</v>
      </c>
      <c r="H273" s="108">
        <v>0</v>
      </c>
      <c r="I273" s="108">
        <v>12926.643</v>
      </c>
      <c r="J273" s="108">
        <v>0</v>
      </c>
      <c r="K273" s="108">
        <v>9.7000000000000003E-2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3440.183</v>
      </c>
      <c r="R273" s="108">
        <v>0</v>
      </c>
      <c r="S273" s="108">
        <v>0</v>
      </c>
    </row>
    <row r="274" spans="1:19">
      <c r="A274" s="108" t="s">
        <v>616</v>
      </c>
      <c r="B274" s="109">
        <v>224551000000</v>
      </c>
      <c r="C274" s="108">
        <v>178902.25700000001</v>
      </c>
      <c r="D274" s="108" t="s">
        <v>677</v>
      </c>
      <c r="E274" s="108">
        <v>80527.626000000004</v>
      </c>
      <c r="F274" s="108">
        <v>79091.122000000003</v>
      </c>
      <c r="G274" s="108">
        <v>8225.9439999999995</v>
      </c>
      <c r="H274" s="108">
        <v>0</v>
      </c>
      <c r="I274" s="108">
        <v>8775.5669999999991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2281.9969999999998</v>
      </c>
      <c r="R274" s="108">
        <v>0</v>
      </c>
      <c r="S274" s="108">
        <v>0</v>
      </c>
    </row>
    <row r="275" spans="1:19">
      <c r="A275" s="108" t="s">
        <v>617</v>
      </c>
      <c r="B275" s="109">
        <v>258969000000</v>
      </c>
      <c r="C275" s="108">
        <v>229762.068</v>
      </c>
      <c r="D275" s="108" t="s">
        <v>733</v>
      </c>
      <c r="E275" s="108">
        <v>80527.626000000004</v>
      </c>
      <c r="F275" s="108">
        <v>73092.044999999998</v>
      </c>
      <c r="G275" s="108">
        <v>12017.308000000001</v>
      </c>
      <c r="H275" s="108">
        <v>0</v>
      </c>
      <c r="I275" s="108">
        <v>61546.862000000001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2578.2269999999999</v>
      </c>
      <c r="R275" s="108">
        <v>0</v>
      </c>
      <c r="S275" s="108">
        <v>0</v>
      </c>
    </row>
    <row r="276" spans="1:19">
      <c r="A276" s="108" t="s">
        <v>618</v>
      </c>
      <c r="B276" s="109">
        <v>243286000000</v>
      </c>
      <c r="C276" s="108">
        <v>229202.51199999999</v>
      </c>
      <c r="D276" s="108" t="s">
        <v>703</v>
      </c>
      <c r="E276" s="108">
        <v>80527.626000000004</v>
      </c>
      <c r="F276" s="108">
        <v>73092.044999999998</v>
      </c>
      <c r="G276" s="108">
        <v>14042.800999999999</v>
      </c>
      <c r="H276" s="108">
        <v>0</v>
      </c>
      <c r="I276" s="108">
        <v>58982.021000000001</v>
      </c>
      <c r="J276" s="108">
        <v>0</v>
      </c>
      <c r="K276" s="108">
        <v>5.0000000000000001E-3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2558.0140000000001</v>
      </c>
      <c r="R276" s="108">
        <v>0</v>
      </c>
      <c r="S276" s="108">
        <v>0</v>
      </c>
    </row>
    <row r="277" spans="1:19">
      <c r="A277" s="108" t="s">
        <v>324</v>
      </c>
      <c r="B277" s="109">
        <v>282811000000</v>
      </c>
      <c r="C277" s="108">
        <v>297845.91800000001</v>
      </c>
      <c r="D277" s="108" t="s">
        <v>798</v>
      </c>
      <c r="E277" s="108">
        <v>80527.626000000004</v>
      </c>
      <c r="F277" s="108">
        <v>73092.044999999998</v>
      </c>
      <c r="G277" s="108">
        <v>19739.538</v>
      </c>
      <c r="H277" s="108">
        <v>0</v>
      </c>
      <c r="I277" s="108">
        <v>121884.338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2602.3710000000001</v>
      </c>
      <c r="R277" s="108">
        <v>0</v>
      </c>
      <c r="S277" s="108">
        <v>0</v>
      </c>
    </row>
    <row r="278" spans="1:19">
      <c r="A278" s="108" t="s">
        <v>619</v>
      </c>
      <c r="B278" s="109">
        <v>347816000000</v>
      </c>
      <c r="C278" s="108">
        <v>347305.43900000001</v>
      </c>
      <c r="D278" s="108" t="s">
        <v>734</v>
      </c>
      <c r="E278" s="108">
        <v>80527.626000000004</v>
      </c>
      <c r="F278" s="108">
        <v>79091.122000000003</v>
      </c>
      <c r="G278" s="108">
        <v>27511.460999999999</v>
      </c>
      <c r="H278" s="108">
        <v>0</v>
      </c>
      <c r="I278" s="108">
        <v>157462.34400000001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2712.886</v>
      </c>
      <c r="R278" s="108">
        <v>0</v>
      </c>
      <c r="S278" s="108">
        <v>0</v>
      </c>
    </row>
    <row r="279" spans="1:19">
      <c r="A279" s="108" t="s">
        <v>620</v>
      </c>
      <c r="B279" s="109">
        <v>247536000000</v>
      </c>
      <c r="C279" s="108">
        <v>278051.114</v>
      </c>
      <c r="D279" s="108" t="s">
        <v>678</v>
      </c>
      <c r="E279" s="108">
        <v>44737.57</v>
      </c>
      <c r="F279" s="108">
        <v>44636.17</v>
      </c>
      <c r="G279" s="108">
        <v>25678.421999999999</v>
      </c>
      <c r="H279" s="108">
        <v>0</v>
      </c>
      <c r="I279" s="108">
        <v>160390.611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2608.3409999999999</v>
      </c>
      <c r="R279" s="108">
        <v>0</v>
      </c>
      <c r="S279" s="108">
        <v>0</v>
      </c>
    </row>
    <row r="280" spans="1:19">
      <c r="A280" s="108" t="s">
        <v>621</v>
      </c>
      <c r="B280" s="109">
        <v>262295000000</v>
      </c>
      <c r="C280" s="108">
        <v>274057.08100000001</v>
      </c>
      <c r="D280" s="108" t="s">
        <v>726</v>
      </c>
      <c r="E280" s="108">
        <v>44737.57</v>
      </c>
      <c r="F280" s="108">
        <v>41836.601000000002</v>
      </c>
      <c r="G280" s="108">
        <v>27027.760999999999</v>
      </c>
      <c r="H280" s="108">
        <v>0</v>
      </c>
      <c r="I280" s="108">
        <v>157855.37400000001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2599.7750000000001</v>
      </c>
      <c r="R280" s="108">
        <v>0</v>
      </c>
      <c r="S280" s="108">
        <v>0</v>
      </c>
    </row>
    <row r="281" spans="1:19">
      <c r="A281" s="108" t="s">
        <v>622</v>
      </c>
      <c r="B281" s="109">
        <v>291196000000</v>
      </c>
      <c r="C281" s="108">
        <v>314589.17099999997</v>
      </c>
      <c r="D281" s="108" t="s">
        <v>729</v>
      </c>
      <c r="E281" s="108">
        <v>80527.626000000004</v>
      </c>
      <c r="F281" s="108">
        <v>73092.044999999998</v>
      </c>
      <c r="G281" s="108">
        <v>26438.745999999999</v>
      </c>
      <c r="H281" s="108">
        <v>0</v>
      </c>
      <c r="I281" s="108">
        <v>131825.166</v>
      </c>
      <c r="J281" s="108">
        <v>0</v>
      </c>
      <c r="K281" s="108">
        <v>1.2E-2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2705.576</v>
      </c>
      <c r="R281" s="108">
        <v>0</v>
      </c>
      <c r="S281" s="108">
        <v>0</v>
      </c>
    </row>
    <row r="282" spans="1:19">
      <c r="A282" s="108" t="s">
        <v>623</v>
      </c>
      <c r="B282" s="109">
        <v>271754000000</v>
      </c>
      <c r="C282" s="108">
        <v>276654.95299999998</v>
      </c>
      <c r="D282" s="108" t="s">
        <v>684</v>
      </c>
      <c r="E282" s="108">
        <v>80527.626000000004</v>
      </c>
      <c r="F282" s="108">
        <v>79091.122000000003</v>
      </c>
      <c r="G282" s="108">
        <v>15006.446</v>
      </c>
      <c r="H282" s="108">
        <v>0</v>
      </c>
      <c r="I282" s="108">
        <v>99425.432000000001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2604.326</v>
      </c>
      <c r="R282" s="108">
        <v>0</v>
      </c>
      <c r="S282" s="108">
        <v>0</v>
      </c>
    </row>
    <row r="283" spans="1:19">
      <c r="A283" s="108" t="s">
        <v>624</v>
      </c>
      <c r="B283" s="109">
        <v>248183000000</v>
      </c>
      <c r="C283" s="108">
        <v>247930.43700000001</v>
      </c>
      <c r="D283" s="108" t="s">
        <v>735</v>
      </c>
      <c r="E283" s="108">
        <v>80527.626000000004</v>
      </c>
      <c r="F283" s="108">
        <v>75091.737999999998</v>
      </c>
      <c r="G283" s="108">
        <v>15709.206</v>
      </c>
      <c r="H283" s="108">
        <v>0</v>
      </c>
      <c r="I283" s="108">
        <v>74040.770999999993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2561.0970000000002</v>
      </c>
      <c r="R283" s="108">
        <v>0</v>
      </c>
      <c r="S283" s="108">
        <v>0</v>
      </c>
    </row>
    <row r="284" spans="1:19">
      <c r="A284" s="108" t="s">
        <v>625</v>
      </c>
      <c r="B284" s="109">
        <v>243732000000</v>
      </c>
      <c r="C284" s="108">
        <v>171761.58499999999</v>
      </c>
      <c r="D284" s="108" t="s">
        <v>813</v>
      </c>
      <c r="E284" s="108">
        <v>80527.626000000004</v>
      </c>
      <c r="F284" s="108">
        <v>79091.122000000003</v>
      </c>
      <c r="G284" s="108">
        <v>8601.6409999999996</v>
      </c>
      <c r="H284" s="108">
        <v>0</v>
      </c>
      <c r="I284" s="108">
        <v>0</v>
      </c>
      <c r="J284" s="108">
        <v>0</v>
      </c>
      <c r="K284" s="108">
        <v>60.167000000000002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3481.0279999999998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3173390000000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224551000000</v>
      </c>
      <c r="C287" s="108">
        <v>171761.58499999999</v>
      </c>
      <c r="D287" s="108"/>
      <c r="E287" s="108">
        <v>44737.57</v>
      </c>
      <c r="F287" s="108">
        <v>41836.601000000002</v>
      </c>
      <c r="G287" s="108">
        <v>7689.2240000000002</v>
      </c>
      <c r="H287" s="108">
        <v>0</v>
      </c>
      <c r="I287" s="108">
        <v>0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2281.9969999999998</v>
      </c>
      <c r="R287" s="108">
        <v>0</v>
      </c>
      <c r="S287" s="108">
        <v>0</v>
      </c>
    </row>
    <row r="288" spans="1:19">
      <c r="A288" s="108" t="s">
        <v>628</v>
      </c>
      <c r="B288" s="109">
        <v>347816000000</v>
      </c>
      <c r="C288" s="108">
        <v>347305.43900000001</v>
      </c>
      <c r="D288" s="108"/>
      <c r="E288" s="108">
        <v>80527.626000000004</v>
      </c>
      <c r="F288" s="108">
        <v>79091.122000000003</v>
      </c>
      <c r="G288" s="108">
        <v>27511.460999999999</v>
      </c>
      <c r="H288" s="108">
        <v>0</v>
      </c>
      <c r="I288" s="108">
        <v>160390.611</v>
      </c>
      <c r="J288" s="108">
        <v>0</v>
      </c>
      <c r="K288" s="108">
        <v>60.167000000000002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3481.0279999999998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68999.64</v>
      </c>
      <c r="C291" s="108">
        <v>15625.25</v>
      </c>
      <c r="D291" s="108">
        <v>0</v>
      </c>
      <c r="E291" s="108">
        <v>84624.89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10.039999999999999</v>
      </c>
      <c r="C292" s="108">
        <v>2.27</v>
      </c>
      <c r="D292" s="108">
        <v>0</v>
      </c>
      <c r="E292" s="108">
        <v>12.32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10.039999999999999</v>
      </c>
      <c r="C293" s="108">
        <v>2.27</v>
      </c>
      <c r="D293" s="108">
        <v>0</v>
      </c>
      <c r="E293" s="108">
        <v>12.32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107"/>
      <c r="B294" s="107"/>
      <c r="C294" s="107"/>
      <c r="D294" s="107"/>
      <c r="E294" s="107"/>
      <c r="F294" s="107"/>
      <c r="G294" s="10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4236.68</v>
      </c>
      <c r="C2" s="108">
        <v>616.6</v>
      </c>
      <c r="D2" s="108">
        <v>616.6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4236.68</v>
      </c>
      <c r="C3" s="108">
        <v>616.6</v>
      </c>
      <c r="D3" s="108">
        <v>616.6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11462.27</v>
      </c>
      <c r="C4" s="108">
        <v>1668.21</v>
      </c>
      <c r="D4" s="108">
        <v>1668.21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11462.27</v>
      </c>
      <c r="C5" s="108">
        <v>1668.21</v>
      </c>
      <c r="D5" s="108">
        <v>1668.21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800.09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277.63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100.06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159.44999999999999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0.86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131.34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69.61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3070.9</v>
      </c>
      <c r="C28" s="108">
        <v>1165.78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0.38500000000000001</v>
      </c>
      <c r="G146" s="108">
        <v>0.30499999999999999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0.38500000000000001</v>
      </c>
      <c r="G147" s="108">
        <v>0.30499999999999999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0.38500000000000001</v>
      </c>
      <c r="G148" s="108">
        <v>0.30499999999999999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0.38500000000000001</v>
      </c>
      <c r="G149" s="108">
        <v>0.30499999999999999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0.38500000000000001</v>
      </c>
      <c r="G150" s="108">
        <v>0.30499999999999999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0.38500000000000001</v>
      </c>
      <c r="G151" s="108">
        <v>0.30499999999999999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0.38500000000000001</v>
      </c>
      <c r="G152" s="108">
        <v>0.30499999999999999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0.38500000000000001</v>
      </c>
      <c r="G153" s="108">
        <v>0.30499999999999999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0.38500000000000001</v>
      </c>
      <c r="G154" s="108">
        <v>0.30499999999999999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0.38500000000000001</v>
      </c>
      <c r="G155" s="108">
        <v>0.30499999999999999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0.38500000000000001</v>
      </c>
      <c r="G156" s="108">
        <v>0.30499999999999999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0.38500000000000001</v>
      </c>
      <c r="G157" s="108">
        <v>0.30499999999999999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0.38500000000000001</v>
      </c>
      <c r="G158" s="108">
        <v>0.30499999999999999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0.38500000000000001</v>
      </c>
      <c r="G159" s="108">
        <v>0.30499999999999999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0.38500000000000001</v>
      </c>
      <c r="G160" s="108">
        <v>0.30499999999999999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0.38500000000000001</v>
      </c>
      <c r="G161" s="108">
        <v>0.30499999999999999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0.38500000000000001</v>
      </c>
      <c r="G162" s="108">
        <v>0.30499999999999999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0.38500000000000001</v>
      </c>
      <c r="G163" s="108">
        <v>0.30499999999999999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0.38500000000000001</v>
      </c>
      <c r="G164" s="108">
        <v>0.30499999999999999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0.38500000000000001</v>
      </c>
      <c r="G165" s="108">
        <v>0.30499999999999999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772</v>
      </c>
      <c r="C166" s="108">
        <v>1.78</v>
      </c>
      <c r="D166" s="108">
        <v>1.78</v>
      </c>
      <c r="E166" s="108">
        <v>2.6739999999999999</v>
      </c>
      <c r="F166" s="108">
        <v>0.41399999999999998</v>
      </c>
      <c r="G166" s="108">
        <v>0.26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772</v>
      </c>
      <c r="C167" s="108">
        <v>1.78</v>
      </c>
      <c r="D167" s="108">
        <v>1.78</v>
      </c>
      <c r="E167" s="108">
        <v>2.6739999999999999</v>
      </c>
      <c r="F167" s="108">
        <v>0.41399999999999998</v>
      </c>
      <c r="G167" s="108">
        <v>0.26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772</v>
      </c>
      <c r="C168" s="108">
        <v>1.78</v>
      </c>
      <c r="D168" s="108">
        <v>1.78</v>
      </c>
      <c r="E168" s="108">
        <v>2.6739999999999999</v>
      </c>
      <c r="F168" s="108">
        <v>0.41399999999999998</v>
      </c>
      <c r="G168" s="108">
        <v>0.26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772</v>
      </c>
      <c r="C169" s="108">
        <v>1.78</v>
      </c>
      <c r="D169" s="108">
        <v>1.78</v>
      </c>
      <c r="E169" s="108">
        <v>2.6739999999999999</v>
      </c>
      <c r="F169" s="108">
        <v>0.41399999999999998</v>
      </c>
      <c r="G169" s="108">
        <v>0.26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772</v>
      </c>
      <c r="C170" s="108">
        <v>1.78</v>
      </c>
      <c r="D170" s="108">
        <v>1.78</v>
      </c>
      <c r="E170" s="108">
        <v>2.6739999999999999</v>
      </c>
      <c r="F170" s="108">
        <v>0.41399999999999998</v>
      </c>
      <c r="G170" s="108">
        <v>0.26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772</v>
      </c>
      <c r="C171" s="108">
        <v>1.78</v>
      </c>
      <c r="D171" s="108">
        <v>1.78</v>
      </c>
      <c r="E171" s="108">
        <v>2.6739999999999999</v>
      </c>
      <c r="F171" s="108">
        <v>0.41399999999999998</v>
      </c>
      <c r="G171" s="108">
        <v>0.26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772</v>
      </c>
      <c r="C172" s="108">
        <v>1.78</v>
      </c>
      <c r="D172" s="108">
        <v>1.78</v>
      </c>
      <c r="E172" s="108">
        <v>2.6739999999999999</v>
      </c>
      <c r="F172" s="108">
        <v>0.41399999999999998</v>
      </c>
      <c r="G172" s="108">
        <v>0.26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772</v>
      </c>
      <c r="C173" s="108">
        <v>1.78</v>
      </c>
      <c r="D173" s="108">
        <v>1.78</v>
      </c>
      <c r="E173" s="108">
        <v>2.6739999999999999</v>
      </c>
      <c r="F173" s="108">
        <v>0.41399999999999998</v>
      </c>
      <c r="G173" s="108">
        <v>0.26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772</v>
      </c>
      <c r="C174" s="108">
        <v>1.78</v>
      </c>
      <c r="D174" s="108">
        <v>1.78</v>
      </c>
      <c r="E174" s="108">
        <v>2.6739999999999999</v>
      </c>
      <c r="F174" s="108">
        <v>0.41399999999999998</v>
      </c>
      <c r="G174" s="108">
        <v>0.26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0.38500000000000001</v>
      </c>
      <c r="G175" s="108">
        <v>0.30499999999999999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0.38500000000000001</v>
      </c>
      <c r="G176" s="108">
        <v>0.30499999999999999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0.38500000000000001</v>
      </c>
      <c r="G177" s="108">
        <v>0.30499999999999999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0.38500000000000001</v>
      </c>
      <c r="G178" s="108">
        <v>0.30499999999999999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0.38500000000000001</v>
      </c>
      <c r="G179" s="108">
        <v>0.30499999999999999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0.38500000000000001</v>
      </c>
      <c r="G180" s="108">
        <v>0.30499999999999999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0.38500000000000001</v>
      </c>
      <c r="G181" s="108">
        <v>0.30499999999999999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0.38500000000000001</v>
      </c>
      <c r="G182" s="108">
        <v>0.30499999999999999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0.38500000000000001</v>
      </c>
      <c r="G183" s="108">
        <v>0.30499999999999999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0.38500000000000001</v>
      </c>
      <c r="G184" s="108">
        <v>0.30499999999999999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0.38500000000000001</v>
      </c>
      <c r="G185" s="108">
        <v>0.30499999999999999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0.38500000000000001</v>
      </c>
      <c r="G186" s="108">
        <v>0.30499999999999999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0.38500000000000001</v>
      </c>
      <c r="G187" s="108">
        <v>0.30499999999999999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0.38500000000000001</v>
      </c>
      <c r="G188" s="108">
        <v>0.30399999999999999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0.38500000000000001</v>
      </c>
      <c r="G189" s="108">
        <v>0.30499999999999999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0.38600000000000001</v>
      </c>
      <c r="G190" s="108">
        <v>0.30299999999999999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314514.67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14103.62</v>
      </c>
      <c r="D196" s="108">
        <v>9824.61</v>
      </c>
      <c r="E196" s="108">
        <v>4279</v>
      </c>
      <c r="F196" s="108">
        <v>0.7</v>
      </c>
      <c r="G196" s="108">
        <v>3.71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26833.96</v>
      </c>
      <c r="D197" s="108">
        <v>18972.98</v>
      </c>
      <c r="E197" s="108">
        <v>7860.98</v>
      </c>
      <c r="F197" s="108">
        <v>0.71</v>
      </c>
      <c r="G197" s="108">
        <v>3.52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53271.5</v>
      </c>
      <c r="D198" s="108">
        <v>36752.03</v>
      </c>
      <c r="E198" s="108">
        <v>16519.47</v>
      </c>
      <c r="F198" s="108">
        <v>0.69</v>
      </c>
      <c r="G198" s="108">
        <v>3.21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82668.23</v>
      </c>
      <c r="D199" s="108">
        <v>65456.56</v>
      </c>
      <c r="E199" s="108">
        <v>17211.669999999998</v>
      </c>
      <c r="F199" s="108">
        <v>0.79</v>
      </c>
      <c r="G199" s="108">
        <v>4.1399999999999997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87822.17</v>
      </c>
      <c r="D200" s="108">
        <v>68468.62</v>
      </c>
      <c r="E200" s="108">
        <v>19353.55</v>
      </c>
      <c r="F200" s="108">
        <v>0.78</v>
      </c>
      <c r="G200" s="108">
        <v>4.0199999999999996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68356.3</v>
      </c>
      <c r="D201" s="108">
        <v>52148.78</v>
      </c>
      <c r="E201" s="108">
        <v>16207.52</v>
      </c>
      <c r="F201" s="108">
        <v>0.76</v>
      </c>
      <c r="G201" s="108">
        <v>4.08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69783.62</v>
      </c>
      <c r="D202" s="108">
        <v>54278.35</v>
      </c>
      <c r="E202" s="108">
        <v>15505.28</v>
      </c>
      <c r="F202" s="108">
        <v>0.78</v>
      </c>
      <c r="G202" s="108">
        <v>4.18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5928.25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5293.65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6371.24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6283.44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6293.86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6177.19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6182.2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6265.78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4191.1099999999997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4147.72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4236.7700000000004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11503.19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3560.95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9393.0400000000009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4117.79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14553.56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14065.3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14193.7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13236.83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13257.19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9175.6200000000008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10963.33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30015.53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55023.79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110512.48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30053.16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30849.88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22859.58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24385.47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0.62</v>
      </c>
      <c r="F239" s="108">
        <v>713.93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1.22</v>
      </c>
      <c r="F240" s="108">
        <v>1386.56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4.9000000000000004</v>
      </c>
      <c r="F242" s="108">
        <v>9348.0300000000007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5.03</v>
      </c>
      <c r="F243" s="108">
        <v>9437.67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3.73</v>
      </c>
      <c r="F244" s="108">
        <v>7110.47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3.98</v>
      </c>
      <c r="F245" s="108">
        <v>7585.1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1731.85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76731.370800000004</v>
      </c>
      <c r="C255" s="108">
        <v>125.17959999999999</v>
      </c>
      <c r="D255" s="108">
        <v>300.88350000000003</v>
      </c>
      <c r="E255" s="108">
        <v>0</v>
      </c>
      <c r="F255" s="108">
        <v>1.1999999999999999E-3</v>
      </c>
      <c r="G255" s="108">
        <v>312812.71870000003</v>
      </c>
      <c r="H255" s="108">
        <v>32003.739300000001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67500.263300000006</v>
      </c>
      <c r="C256" s="108">
        <v>111.4696</v>
      </c>
      <c r="D256" s="108">
        <v>271.99090000000001</v>
      </c>
      <c r="E256" s="108">
        <v>0</v>
      </c>
      <c r="F256" s="108">
        <v>1.1000000000000001E-3</v>
      </c>
      <c r="G256" s="108">
        <v>282784.64319999999</v>
      </c>
      <c r="H256" s="108">
        <v>28285.941299999999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76582.975900000005</v>
      </c>
      <c r="C257" s="108">
        <v>127.7567</v>
      </c>
      <c r="D257" s="108">
        <v>315.5609</v>
      </c>
      <c r="E257" s="108">
        <v>0</v>
      </c>
      <c r="F257" s="108">
        <v>1.1999999999999999E-3</v>
      </c>
      <c r="G257" s="108">
        <v>328092.9339</v>
      </c>
      <c r="H257" s="108">
        <v>32218.386699999999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68997.212799999994</v>
      </c>
      <c r="C258" s="108">
        <v>117.70699999999999</v>
      </c>
      <c r="D258" s="108">
        <v>298.40269999999998</v>
      </c>
      <c r="E258" s="108">
        <v>0</v>
      </c>
      <c r="F258" s="108">
        <v>1.1999999999999999E-3</v>
      </c>
      <c r="G258" s="108">
        <v>310271.66970000003</v>
      </c>
      <c r="H258" s="108">
        <v>29282.576300000001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79850.572199999995</v>
      </c>
      <c r="C259" s="108">
        <v>138.33789999999999</v>
      </c>
      <c r="D259" s="108">
        <v>356.79199999999997</v>
      </c>
      <c r="E259" s="108">
        <v>0</v>
      </c>
      <c r="F259" s="108">
        <v>1.4E-3</v>
      </c>
      <c r="G259" s="108">
        <v>370997.48930000002</v>
      </c>
      <c r="H259" s="108">
        <v>34096.273200000003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85917.496100000004</v>
      </c>
      <c r="C260" s="108">
        <v>149.34880000000001</v>
      </c>
      <c r="D260" s="108">
        <v>386.60750000000002</v>
      </c>
      <c r="E260" s="108">
        <v>0</v>
      </c>
      <c r="F260" s="108">
        <v>1.5E-3</v>
      </c>
      <c r="G260" s="108">
        <v>402003.34970000002</v>
      </c>
      <c r="H260" s="108">
        <v>36735.914299999997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59460.403899999998</v>
      </c>
      <c r="C261" s="108">
        <v>103.4036</v>
      </c>
      <c r="D261" s="108">
        <v>267.79930000000002</v>
      </c>
      <c r="E261" s="108">
        <v>0</v>
      </c>
      <c r="F261" s="108">
        <v>1E-3</v>
      </c>
      <c r="G261" s="108">
        <v>278464.14250000002</v>
      </c>
      <c r="H261" s="108">
        <v>25427.991699999999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60011.5026</v>
      </c>
      <c r="C262" s="108">
        <v>104.29559999999999</v>
      </c>
      <c r="D262" s="108">
        <v>269.92160000000001</v>
      </c>
      <c r="E262" s="108">
        <v>0</v>
      </c>
      <c r="F262" s="108">
        <v>1.1000000000000001E-3</v>
      </c>
      <c r="G262" s="108">
        <v>280670.52419999999</v>
      </c>
      <c r="H262" s="108">
        <v>25657.1469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76965.567599999995</v>
      </c>
      <c r="C263" s="108">
        <v>133.7167</v>
      </c>
      <c r="D263" s="108">
        <v>345.94110000000001</v>
      </c>
      <c r="E263" s="108">
        <v>0</v>
      </c>
      <c r="F263" s="108">
        <v>1.2999999999999999E-3</v>
      </c>
      <c r="G263" s="108">
        <v>359717.03090000001</v>
      </c>
      <c r="H263" s="108">
        <v>32901.344299999997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73147.965400000001</v>
      </c>
      <c r="C264" s="108">
        <v>125.12860000000001</v>
      </c>
      <c r="D264" s="108">
        <v>318.19729999999998</v>
      </c>
      <c r="E264" s="108">
        <v>0</v>
      </c>
      <c r="F264" s="108">
        <v>1.1999999999999999E-3</v>
      </c>
      <c r="G264" s="108">
        <v>330855.82860000001</v>
      </c>
      <c r="H264" s="108">
        <v>31077.5684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72082.766499999998</v>
      </c>
      <c r="C265" s="108">
        <v>120.54170000000001</v>
      </c>
      <c r="D265" s="108">
        <v>298.59980000000002</v>
      </c>
      <c r="E265" s="108">
        <v>0</v>
      </c>
      <c r="F265" s="108">
        <v>1.1999999999999999E-3</v>
      </c>
      <c r="G265" s="108">
        <v>310460.2683</v>
      </c>
      <c r="H265" s="108">
        <v>30353.8233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75434.425900000002</v>
      </c>
      <c r="C266" s="108">
        <v>122.8454</v>
      </c>
      <c r="D266" s="108">
        <v>294.61590000000001</v>
      </c>
      <c r="E266" s="108">
        <v>0</v>
      </c>
      <c r="F266" s="108">
        <v>1.1999999999999999E-3</v>
      </c>
      <c r="G266" s="108">
        <v>306295.02010000002</v>
      </c>
      <c r="H266" s="108">
        <v>31441.379199999999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872682.52289999998</v>
      </c>
      <c r="C268" s="108">
        <v>1479.731</v>
      </c>
      <c r="D268" s="108">
        <v>3725.3123000000001</v>
      </c>
      <c r="E268" s="108">
        <v>0</v>
      </c>
      <c r="F268" s="108">
        <v>1.46E-2</v>
      </c>
      <c r="G268" s="109">
        <v>3873430</v>
      </c>
      <c r="H268" s="108">
        <v>369482.08510000003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59460.403899999998</v>
      </c>
      <c r="C269" s="108">
        <v>103.4036</v>
      </c>
      <c r="D269" s="108">
        <v>267.79930000000002</v>
      </c>
      <c r="E269" s="108">
        <v>0</v>
      </c>
      <c r="F269" s="108">
        <v>1E-3</v>
      </c>
      <c r="G269" s="108">
        <v>278464.14250000002</v>
      </c>
      <c r="H269" s="108">
        <v>25427.991699999999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85917.496100000004</v>
      </c>
      <c r="C270" s="108">
        <v>149.34880000000001</v>
      </c>
      <c r="D270" s="108">
        <v>386.60750000000002</v>
      </c>
      <c r="E270" s="108">
        <v>0</v>
      </c>
      <c r="F270" s="108">
        <v>1.5E-3</v>
      </c>
      <c r="G270" s="108">
        <v>402003.34970000002</v>
      </c>
      <c r="H270" s="108">
        <v>36735.914299999997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248002000000</v>
      </c>
      <c r="C273" s="108">
        <v>184496.948</v>
      </c>
      <c r="D273" s="108" t="s">
        <v>680</v>
      </c>
      <c r="E273" s="108">
        <v>80527.626000000004</v>
      </c>
      <c r="F273" s="108">
        <v>75091.737999999998</v>
      </c>
      <c r="G273" s="108">
        <v>14448.491</v>
      </c>
      <c r="H273" s="108">
        <v>0</v>
      </c>
      <c r="I273" s="108">
        <v>12118.471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2310.6219999999998</v>
      </c>
      <c r="R273" s="108">
        <v>0</v>
      </c>
      <c r="S273" s="108">
        <v>0</v>
      </c>
    </row>
    <row r="274" spans="1:19">
      <c r="A274" s="108" t="s">
        <v>616</v>
      </c>
      <c r="B274" s="109">
        <v>224195000000</v>
      </c>
      <c r="C274" s="108">
        <v>203387.13099999999</v>
      </c>
      <c r="D274" s="108" t="s">
        <v>736</v>
      </c>
      <c r="E274" s="108">
        <v>80527.626000000004</v>
      </c>
      <c r="F274" s="108">
        <v>73092.044999999998</v>
      </c>
      <c r="G274" s="108">
        <v>18960.253000000001</v>
      </c>
      <c r="H274" s="108">
        <v>0</v>
      </c>
      <c r="I274" s="108">
        <v>28365.917000000001</v>
      </c>
      <c r="J274" s="108">
        <v>0</v>
      </c>
      <c r="K274" s="108">
        <v>1E-3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2441.2890000000002</v>
      </c>
      <c r="R274" s="108">
        <v>0</v>
      </c>
      <c r="S274" s="108">
        <v>0</v>
      </c>
    </row>
    <row r="275" spans="1:19">
      <c r="A275" s="108" t="s">
        <v>617</v>
      </c>
      <c r="B275" s="109">
        <v>260116000000</v>
      </c>
      <c r="C275" s="108">
        <v>208112.84299999999</v>
      </c>
      <c r="D275" s="108" t="s">
        <v>681</v>
      </c>
      <c r="E275" s="108">
        <v>80527.626000000004</v>
      </c>
      <c r="F275" s="108">
        <v>75091.737999999998</v>
      </c>
      <c r="G275" s="108">
        <v>18611.749</v>
      </c>
      <c r="H275" s="108">
        <v>0</v>
      </c>
      <c r="I275" s="108">
        <v>31397.929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2483.8009999999999</v>
      </c>
      <c r="R275" s="108">
        <v>0</v>
      </c>
      <c r="S275" s="108">
        <v>0</v>
      </c>
    </row>
    <row r="276" spans="1:19">
      <c r="A276" s="108" t="s">
        <v>618</v>
      </c>
      <c r="B276" s="109">
        <v>245987000000</v>
      </c>
      <c r="C276" s="108">
        <v>237357.22399999999</v>
      </c>
      <c r="D276" s="108" t="s">
        <v>790</v>
      </c>
      <c r="E276" s="108">
        <v>80527.626000000004</v>
      </c>
      <c r="F276" s="108">
        <v>73092.044999999998</v>
      </c>
      <c r="G276" s="108">
        <v>24740.044000000002</v>
      </c>
      <c r="H276" s="108">
        <v>0</v>
      </c>
      <c r="I276" s="108">
        <v>56430.002999999997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2567.5059999999999</v>
      </c>
      <c r="R276" s="108">
        <v>0</v>
      </c>
      <c r="S276" s="108">
        <v>0</v>
      </c>
    </row>
    <row r="277" spans="1:19">
      <c r="A277" s="108" t="s">
        <v>324</v>
      </c>
      <c r="B277" s="109">
        <v>294131000000</v>
      </c>
      <c r="C277" s="108">
        <v>262318.33500000002</v>
      </c>
      <c r="D277" s="108" t="s">
        <v>814</v>
      </c>
      <c r="E277" s="108">
        <v>80527.626000000004</v>
      </c>
      <c r="F277" s="108">
        <v>73092.044999999998</v>
      </c>
      <c r="G277" s="108">
        <v>26708.536</v>
      </c>
      <c r="H277" s="108">
        <v>0</v>
      </c>
      <c r="I277" s="108">
        <v>79323.357999999993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2666.77</v>
      </c>
      <c r="R277" s="108">
        <v>0</v>
      </c>
      <c r="S277" s="108">
        <v>0</v>
      </c>
    </row>
    <row r="278" spans="1:19">
      <c r="A278" s="108" t="s">
        <v>619</v>
      </c>
      <c r="B278" s="109">
        <v>318713000000</v>
      </c>
      <c r="C278" s="108">
        <v>284782.58899999998</v>
      </c>
      <c r="D278" s="108" t="s">
        <v>683</v>
      </c>
      <c r="E278" s="108">
        <v>80527.626000000004</v>
      </c>
      <c r="F278" s="108">
        <v>75091.737999999998</v>
      </c>
      <c r="G278" s="108">
        <v>28937.366000000002</v>
      </c>
      <c r="H278" s="108">
        <v>0</v>
      </c>
      <c r="I278" s="108">
        <v>97499.614000000001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2726.2449999999999</v>
      </c>
      <c r="R278" s="108">
        <v>0</v>
      </c>
      <c r="S278" s="108">
        <v>0</v>
      </c>
    </row>
    <row r="279" spans="1:19">
      <c r="A279" s="108" t="s">
        <v>620</v>
      </c>
      <c r="B279" s="109">
        <v>220770000000</v>
      </c>
      <c r="C279" s="108">
        <v>213028.198</v>
      </c>
      <c r="D279" s="108" t="s">
        <v>815</v>
      </c>
      <c r="E279" s="108">
        <v>44737.57</v>
      </c>
      <c r="F279" s="108">
        <v>40636.785000000003</v>
      </c>
      <c r="G279" s="108">
        <v>28286.891</v>
      </c>
      <c r="H279" s="108">
        <v>0</v>
      </c>
      <c r="I279" s="108">
        <v>96909.540999999997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2457.4110000000001</v>
      </c>
      <c r="R279" s="108">
        <v>0</v>
      </c>
      <c r="S279" s="108">
        <v>0</v>
      </c>
    </row>
    <row r="280" spans="1:19">
      <c r="A280" s="108" t="s">
        <v>621</v>
      </c>
      <c r="B280" s="109">
        <v>222519000000</v>
      </c>
      <c r="C280" s="108">
        <v>208015.47899999999</v>
      </c>
      <c r="D280" s="108" t="s">
        <v>816</v>
      </c>
      <c r="E280" s="108">
        <v>44737.57</v>
      </c>
      <c r="F280" s="108">
        <v>40636.785000000003</v>
      </c>
      <c r="G280" s="108">
        <v>25571.014999999999</v>
      </c>
      <c r="H280" s="108">
        <v>0</v>
      </c>
      <c r="I280" s="108">
        <v>94555.225999999995</v>
      </c>
      <c r="J280" s="108">
        <v>0</v>
      </c>
      <c r="K280" s="108">
        <v>2E-3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2514.8809999999999</v>
      </c>
      <c r="R280" s="108">
        <v>0</v>
      </c>
      <c r="S280" s="108">
        <v>0</v>
      </c>
    </row>
    <row r="281" spans="1:19">
      <c r="A281" s="108" t="s">
        <v>622</v>
      </c>
      <c r="B281" s="109">
        <v>285188000000</v>
      </c>
      <c r="C281" s="108">
        <v>258419.261</v>
      </c>
      <c r="D281" s="108" t="s">
        <v>695</v>
      </c>
      <c r="E281" s="108">
        <v>80527.626000000004</v>
      </c>
      <c r="F281" s="108">
        <v>75091.737999999998</v>
      </c>
      <c r="G281" s="108">
        <v>24857.454000000002</v>
      </c>
      <c r="H281" s="108">
        <v>0</v>
      </c>
      <c r="I281" s="108">
        <v>75380.464999999997</v>
      </c>
      <c r="J281" s="108">
        <v>0</v>
      </c>
      <c r="K281" s="108">
        <v>1E-3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2561.9769999999999</v>
      </c>
      <c r="R281" s="108">
        <v>0</v>
      </c>
      <c r="S281" s="108">
        <v>0</v>
      </c>
    </row>
    <row r="282" spans="1:19">
      <c r="A282" s="108" t="s">
        <v>623</v>
      </c>
      <c r="B282" s="109">
        <v>262306000000</v>
      </c>
      <c r="C282" s="108">
        <v>237697.959</v>
      </c>
      <c r="D282" s="108" t="s">
        <v>817</v>
      </c>
      <c r="E282" s="108">
        <v>80527.626000000004</v>
      </c>
      <c r="F282" s="108">
        <v>73092.044999999998</v>
      </c>
      <c r="G282" s="108">
        <v>25677.608</v>
      </c>
      <c r="H282" s="108">
        <v>0</v>
      </c>
      <c r="I282" s="108">
        <v>55842.96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2557.7199999999998</v>
      </c>
      <c r="R282" s="108">
        <v>0</v>
      </c>
      <c r="S282" s="108">
        <v>0</v>
      </c>
    </row>
    <row r="283" spans="1:19">
      <c r="A283" s="108" t="s">
        <v>624</v>
      </c>
      <c r="B283" s="109">
        <v>246137000000</v>
      </c>
      <c r="C283" s="108">
        <v>198740.565</v>
      </c>
      <c r="D283" s="108" t="s">
        <v>685</v>
      </c>
      <c r="E283" s="108">
        <v>80527.626000000004</v>
      </c>
      <c r="F283" s="108">
        <v>75091.737999999998</v>
      </c>
      <c r="G283" s="108">
        <v>17908.399000000001</v>
      </c>
      <c r="H283" s="108">
        <v>0</v>
      </c>
      <c r="I283" s="108">
        <v>22785.967000000001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2426.8359999999998</v>
      </c>
      <c r="R283" s="108">
        <v>0</v>
      </c>
      <c r="S283" s="108">
        <v>0</v>
      </c>
    </row>
    <row r="284" spans="1:19">
      <c r="A284" s="108" t="s">
        <v>625</v>
      </c>
      <c r="B284" s="109">
        <v>242834000000</v>
      </c>
      <c r="C284" s="108">
        <v>180935.36499999999</v>
      </c>
      <c r="D284" s="108" t="s">
        <v>686</v>
      </c>
      <c r="E284" s="108">
        <v>80527.626000000004</v>
      </c>
      <c r="F284" s="108">
        <v>75091.737999999998</v>
      </c>
      <c r="G284" s="108">
        <v>13618.218000000001</v>
      </c>
      <c r="H284" s="108">
        <v>0</v>
      </c>
      <c r="I284" s="108">
        <v>9409.8359999999993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2287.9479999999999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3070900000000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220770000000</v>
      </c>
      <c r="C287" s="108">
        <v>180935.36499999999</v>
      </c>
      <c r="D287" s="108"/>
      <c r="E287" s="108">
        <v>44737.57</v>
      </c>
      <c r="F287" s="108">
        <v>40636.785000000003</v>
      </c>
      <c r="G287" s="108">
        <v>13618.218000000001</v>
      </c>
      <c r="H287" s="108">
        <v>0</v>
      </c>
      <c r="I287" s="108">
        <v>9409.8359999999993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2287.9479999999999</v>
      </c>
      <c r="R287" s="108">
        <v>0</v>
      </c>
      <c r="S287" s="108">
        <v>0</v>
      </c>
    </row>
    <row r="288" spans="1:19">
      <c r="A288" s="108" t="s">
        <v>628</v>
      </c>
      <c r="B288" s="109">
        <v>318713000000</v>
      </c>
      <c r="C288" s="108">
        <v>284782.58899999998</v>
      </c>
      <c r="D288" s="108"/>
      <c r="E288" s="108">
        <v>80527.626000000004</v>
      </c>
      <c r="F288" s="108">
        <v>75091.737999999998</v>
      </c>
      <c r="G288" s="108">
        <v>28937.366000000002</v>
      </c>
      <c r="H288" s="108">
        <v>0</v>
      </c>
      <c r="I288" s="108">
        <v>97499.614000000001</v>
      </c>
      <c r="J288" s="108">
        <v>0</v>
      </c>
      <c r="K288" s="108">
        <v>2E-3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2726.2449999999999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31692.98</v>
      </c>
      <c r="C291" s="108">
        <v>8136.53</v>
      </c>
      <c r="D291" s="108">
        <v>0</v>
      </c>
      <c r="E291" s="108">
        <v>39829.51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4.6100000000000003</v>
      </c>
      <c r="C292" s="108">
        <v>1.18</v>
      </c>
      <c r="D292" s="108">
        <v>0</v>
      </c>
      <c r="E292" s="108">
        <v>5.8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4.6100000000000003</v>
      </c>
      <c r="C293" s="108">
        <v>1.18</v>
      </c>
      <c r="D293" s="108">
        <v>0</v>
      </c>
      <c r="E293" s="108">
        <v>5.8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7"/>
  <dimension ref="A1:S294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4213.62</v>
      </c>
      <c r="C2" s="108">
        <v>613.25</v>
      </c>
      <c r="D2" s="108">
        <v>613.25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4213.62</v>
      </c>
      <c r="C3" s="108">
        <v>613.25</v>
      </c>
      <c r="D3" s="108">
        <v>613.25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6437.38</v>
      </c>
      <c r="C4" s="108">
        <v>936.89</v>
      </c>
      <c r="D4" s="108">
        <v>936.89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6437.38</v>
      </c>
      <c r="C5" s="108">
        <v>936.89</v>
      </c>
      <c r="D5" s="108">
        <v>936.89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1013.03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91.84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99.86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101.71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0.8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141.49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67.28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2824.77</v>
      </c>
      <c r="C28" s="108">
        <v>1388.86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0.38500000000000001</v>
      </c>
      <c r="G146" s="108">
        <v>0.30499999999999999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0.38500000000000001</v>
      </c>
      <c r="G147" s="108">
        <v>0.30499999999999999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0.38500000000000001</v>
      </c>
      <c r="G148" s="108">
        <v>0.30499999999999999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0.38500000000000001</v>
      </c>
      <c r="G149" s="108">
        <v>0.30499999999999999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0.38500000000000001</v>
      </c>
      <c r="G150" s="108">
        <v>0.30499999999999999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0.38500000000000001</v>
      </c>
      <c r="G151" s="108">
        <v>0.30499999999999999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0.38500000000000001</v>
      </c>
      <c r="G152" s="108">
        <v>0.30499999999999999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0.38500000000000001</v>
      </c>
      <c r="G153" s="108">
        <v>0.30499999999999999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0.38500000000000001</v>
      </c>
      <c r="G154" s="108">
        <v>0.30499999999999999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0.38500000000000001</v>
      </c>
      <c r="G155" s="108">
        <v>0.30499999999999999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0.38500000000000001</v>
      </c>
      <c r="G156" s="108">
        <v>0.30499999999999999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0.38500000000000001</v>
      </c>
      <c r="G157" s="108">
        <v>0.30499999999999999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0.38500000000000001</v>
      </c>
      <c r="G158" s="108">
        <v>0.30499999999999999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0.38500000000000001</v>
      </c>
      <c r="G159" s="108">
        <v>0.30499999999999999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0.38500000000000001</v>
      </c>
      <c r="G160" s="108">
        <v>0.30499999999999999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0.38500000000000001</v>
      </c>
      <c r="G161" s="108">
        <v>0.30499999999999999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0.38500000000000001</v>
      </c>
      <c r="G162" s="108">
        <v>0.30499999999999999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0.38500000000000001</v>
      </c>
      <c r="G163" s="108">
        <v>0.30499999999999999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0.38500000000000001</v>
      </c>
      <c r="G164" s="108">
        <v>0.30499999999999999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0.38500000000000001</v>
      </c>
      <c r="G165" s="108">
        <v>0.30499999999999999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772</v>
      </c>
      <c r="C166" s="108">
        <v>1.78</v>
      </c>
      <c r="D166" s="108">
        <v>1.78</v>
      </c>
      <c r="E166" s="108">
        <v>2.6739999999999999</v>
      </c>
      <c r="F166" s="108">
        <v>0.41399999999999998</v>
      </c>
      <c r="G166" s="108">
        <v>0.26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772</v>
      </c>
      <c r="C167" s="108">
        <v>1.78</v>
      </c>
      <c r="D167" s="108">
        <v>1.78</v>
      </c>
      <c r="E167" s="108">
        <v>2.6739999999999999</v>
      </c>
      <c r="F167" s="108">
        <v>0.41399999999999998</v>
      </c>
      <c r="G167" s="108">
        <v>0.26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772</v>
      </c>
      <c r="C168" s="108">
        <v>1.78</v>
      </c>
      <c r="D168" s="108">
        <v>1.78</v>
      </c>
      <c r="E168" s="108">
        <v>2.6739999999999999</v>
      </c>
      <c r="F168" s="108">
        <v>0.41399999999999998</v>
      </c>
      <c r="G168" s="108">
        <v>0.26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772</v>
      </c>
      <c r="C169" s="108">
        <v>1.78</v>
      </c>
      <c r="D169" s="108">
        <v>1.78</v>
      </c>
      <c r="E169" s="108">
        <v>2.6739999999999999</v>
      </c>
      <c r="F169" s="108">
        <v>0.41399999999999998</v>
      </c>
      <c r="G169" s="108">
        <v>0.26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772</v>
      </c>
      <c r="C170" s="108">
        <v>1.78</v>
      </c>
      <c r="D170" s="108">
        <v>1.78</v>
      </c>
      <c r="E170" s="108">
        <v>2.6739999999999999</v>
      </c>
      <c r="F170" s="108">
        <v>0.41399999999999998</v>
      </c>
      <c r="G170" s="108">
        <v>0.26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772</v>
      </c>
      <c r="C171" s="108">
        <v>1.78</v>
      </c>
      <c r="D171" s="108">
        <v>1.78</v>
      </c>
      <c r="E171" s="108">
        <v>2.6739999999999999</v>
      </c>
      <c r="F171" s="108">
        <v>0.41399999999999998</v>
      </c>
      <c r="G171" s="108">
        <v>0.26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772</v>
      </c>
      <c r="C172" s="108">
        <v>1.78</v>
      </c>
      <c r="D172" s="108">
        <v>1.78</v>
      </c>
      <c r="E172" s="108">
        <v>2.6739999999999999</v>
      </c>
      <c r="F172" s="108">
        <v>0.41399999999999998</v>
      </c>
      <c r="G172" s="108">
        <v>0.26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772</v>
      </c>
      <c r="C173" s="108">
        <v>1.78</v>
      </c>
      <c r="D173" s="108">
        <v>1.78</v>
      </c>
      <c r="E173" s="108">
        <v>2.6739999999999999</v>
      </c>
      <c r="F173" s="108">
        <v>0.41399999999999998</v>
      </c>
      <c r="G173" s="108">
        <v>0.26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772</v>
      </c>
      <c r="C174" s="108">
        <v>1.78</v>
      </c>
      <c r="D174" s="108">
        <v>1.78</v>
      </c>
      <c r="E174" s="108">
        <v>2.6739999999999999</v>
      </c>
      <c r="F174" s="108">
        <v>0.41399999999999998</v>
      </c>
      <c r="G174" s="108">
        <v>0.26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0.38500000000000001</v>
      </c>
      <c r="G175" s="108">
        <v>0.30499999999999999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0.38500000000000001</v>
      </c>
      <c r="G176" s="108">
        <v>0.30499999999999999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0.38500000000000001</v>
      </c>
      <c r="G177" s="108">
        <v>0.30499999999999999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0.38500000000000001</v>
      </c>
      <c r="G178" s="108">
        <v>0.30499999999999999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0.38500000000000001</v>
      </c>
      <c r="G179" s="108">
        <v>0.30499999999999999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0.38500000000000001</v>
      </c>
      <c r="G180" s="108">
        <v>0.30499999999999999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0.38500000000000001</v>
      </c>
      <c r="G181" s="108">
        <v>0.30499999999999999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0.38500000000000001</v>
      </c>
      <c r="G182" s="108">
        <v>0.30499999999999999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0.38500000000000001</v>
      </c>
      <c r="G183" s="108">
        <v>0.30499999999999999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0.38500000000000001</v>
      </c>
      <c r="G184" s="108">
        <v>0.30499999999999999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0.38500000000000001</v>
      </c>
      <c r="G185" s="108">
        <v>0.30499999999999999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0.38500000000000001</v>
      </c>
      <c r="G186" s="108">
        <v>0.30499999999999999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0.38500000000000001</v>
      </c>
      <c r="G187" s="108">
        <v>0.30499999999999999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0.38500000000000001</v>
      </c>
      <c r="G188" s="108">
        <v>0.30399999999999999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0.38500000000000001</v>
      </c>
      <c r="G189" s="108">
        <v>0.30499999999999999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0.38600000000000001</v>
      </c>
      <c r="G190" s="108">
        <v>0.30299999999999999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307073.53999999998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10908.09</v>
      </c>
      <c r="D196" s="108">
        <v>7697.74</v>
      </c>
      <c r="E196" s="108">
        <v>3210.36</v>
      </c>
      <c r="F196" s="108">
        <v>0.71</v>
      </c>
      <c r="G196" s="108">
        <v>3.74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23970.87</v>
      </c>
      <c r="D197" s="108">
        <v>16856.07</v>
      </c>
      <c r="E197" s="108">
        <v>7114.79</v>
      </c>
      <c r="F197" s="108">
        <v>0.7</v>
      </c>
      <c r="G197" s="108">
        <v>3.51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51362.23</v>
      </c>
      <c r="D198" s="108">
        <v>35929.14</v>
      </c>
      <c r="E198" s="108">
        <v>15433.1</v>
      </c>
      <c r="F198" s="108">
        <v>0.7</v>
      </c>
      <c r="G198" s="108">
        <v>3.23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74789.95</v>
      </c>
      <c r="D199" s="108">
        <v>56501.4</v>
      </c>
      <c r="E199" s="108">
        <v>18288.55</v>
      </c>
      <c r="F199" s="108">
        <v>0.76</v>
      </c>
      <c r="G199" s="108">
        <v>3.91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85348.79</v>
      </c>
      <c r="D200" s="108">
        <v>64533.4</v>
      </c>
      <c r="E200" s="108">
        <v>20815.39</v>
      </c>
      <c r="F200" s="108">
        <v>0.76</v>
      </c>
      <c r="G200" s="108">
        <v>3.92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65786.84</v>
      </c>
      <c r="D201" s="108">
        <v>48951.77</v>
      </c>
      <c r="E201" s="108">
        <v>16835.07</v>
      </c>
      <c r="F201" s="108">
        <v>0.74</v>
      </c>
      <c r="G201" s="108">
        <v>3.33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68880.69</v>
      </c>
      <c r="D202" s="108">
        <v>52047.81</v>
      </c>
      <c r="E202" s="108">
        <v>16832.88</v>
      </c>
      <c r="F202" s="108">
        <v>0.76</v>
      </c>
      <c r="G202" s="108">
        <v>4.03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5746.35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4708.25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6849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6773.07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6782.44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5902.22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5906.27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5979.54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3885.26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3844.23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3930.76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10266.59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5495.66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6686.46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3456.15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20094.580000000002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19525.03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19685.400000000001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11652.69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11667.86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8068.88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11877.64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26131.99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56903.15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120284.05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25209.4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28825.75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21397.61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23228.66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0.49</v>
      </c>
      <c r="F239" s="108">
        <v>571.05999999999995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1.07</v>
      </c>
      <c r="F240" s="108">
        <v>1221.3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3.99</v>
      </c>
      <c r="F242" s="108">
        <v>7605.57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4.5599999999999996</v>
      </c>
      <c r="F243" s="108">
        <v>8696.6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0.56999999999999995</v>
      </c>
      <c r="D244" s="108">
        <v>622</v>
      </c>
      <c r="E244" s="108">
        <v>3.38</v>
      </c>
      <c r="F244" s="108">
        <v>3701.3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3.67</v>
      </c>
      <c r="F245" s="108">
        <v>7007.99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1690.88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23451.0137</v>
      </c>
      <c r="C255" s="108">
        <v>29.540500000000002</v>
      </c>
      <c r="D255" s="108">
        <v>52.795999999999999</v>
      </c>
      <c r="E255" s="108">
        <v>0</v>
      </c>
      <c r="F255" s="108">
        <v>2.0000000000000001E-4</v>
      </c>
      <c r="G255" s="108">
        <v>697089.67070000002</v>
      </c>
      <c r="H255" s="108">
        <v>9000.3960999999999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19034.082399999999</v>
      </c>
      <c r="C256" s="108">
        <v>24.726199999999999</v>
      </c>
      <c r="D256" s="108">
        <v>47.637500000000003</v>
      </c>
      <c r="E256" s="108">
        <v>0</v>
      </c>
      <c r="F256" s="108">
        <v>2.0000000000000001E-4</v>
      </c>
      <c r="G256" s="108">
        <v>629123.603</v>
      </c>
      <c r="H256" s="108">
        <v>7385.4692999999997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21436.1636</v>
      </c>
      <c r="C257" s="108">
        <v>28.046600000000002</v>
      </c>
      <c r="D257" s="108">
        <v>54.926699999999997</v>
      </c>
      <c r="E257" s="108">
        <v>0</v>
      </c>
      <c r="F257" s="108">
        <v>2.0000000000000001E-4</v>
      </c>
      <c r="G257" s="108">
        <v>725423.84779999999</v>
      </c>
      <c r="H257" s="108">
        <v>8338.9362000000001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17307.861700000001</v>
      </c>
      <c r="C258" s="108">
        <v>23.610600000000002</v>
      </c>
      <c r="D258" s="108">
        <v>50.512300000000003</v>
      </c>
      <c r="E258" s="108">
        <v>0</v>
      </c>
      <c r="F258" s="108">
        <v>2.0000000000000001E-4</v>
      </c>
      <c r="G258" s="108">
        <v>667286.00430000003</v>
      </c>
      <c r="H258" s="108">
        <v>6836.3669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16142.1351</v>
      </c>
      <c r="C259" s="108">
        <v>23.325900000000001</v>
      </c>
      <c r="D259" s="108">
        <v>55.445900000000002</v>
      </c>
      <c r="E259" s="108">
        <v>0</v>
      </c>
      <c r="F259" s="108">
        <v>2.0000000000000001E-4</v>
      </c>
      <c r="G259" s="108">
        <v>732654.34010000003</v>
      </c>
      <c r="H259" s="108">
        <v>6515.7460000000001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15189.7212</v>
      </c>
      <c r="C260" s="108">
        <v>22.581900000000001</v>
      </c>
      <c r="D260" s="108">
        <v>56.210999999999999</v>
      </c>
      <c r="E260" s="108">
        <v>0</v>
      </c>
      <c r="F260" s="108">
        <v>2.0000000000000001E-4</v>
      </c>
      <c r="G260" s="108">
        <v>742844.19819999998</v>
      </c>
      <c r="H260" s="108">
        <v>6199.0150999999996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10087.2289</v>
      </c>
      <c r="C261" s="108">
        <v>15.1388</v>
      </c>
      <c r="D261" s="108">
        <v>38.239100000000001</v>
      </c>
      <c r="E261" s="108">
        <v>0</v>
      </c>
      <c r="F261" s="108">
        <v>2.0000000000000001E-4</v>
      </c>
      <c r="G261" s="108">
        <v>505357.33010000002</v>
      </c>
      <c r="H261" s="108">
        <v>4131.9283999999998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10637.003199999999</v>
      </c>
      <c r="C262" s="108">
        <v>15.952</v>
      </c>
      <c r="D262" s="108">
        <v>40.247399999999999</v>
      </c>
      <c r="E262" s="108">
        <v>0</v>
      </c>
      <c r="F262" s="108">
        <v>2.0000000000000001E-4</v>
      </c>
      <c r="G262" s="108">
        <v>531897.0956</v>
      </c>
      <c r="H262" s="108">
        <v>4355.8553000000002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14699.636399999999</v>
      </c>
      <c r="C263" s="108">
        <v>21.746700000000001</v>
      </c>
      <c r="D263" s="108">
        <v>53.717100000000002</v>
      </c>
      <c r="E263" s="108">
        <v>0</v>
      </c>
      <c r="F263" s="108">
        <v>2.0000000000000001E-4</v>
      </c>
      <c r="G263" s="108">
        <v>709874.56660000002</v>
      </c>
      <c r="H263" s="108">
        <v>5987.5977000000003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16673.880099999998</v>
      </c>
      <c r="C264" s="108">
        <v>23.510100000000001</v>
      </c>
      <c r="D264" s="108">
        <v>53.542499999999997</v>
      </c>
      <c r="E264" s="108">
        <v>0</v>
      </c>
      <c r="F264" s="108">
        <v>2.0000000000000001E-4</v>
      </c>
      <c r="G264" s="108">
        <v>707429.01930000004</v>
      </c>
      <c r="H264" s="108">
        <v>6667.8179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20546.768499999998</v>
      </c>
      <c r="C265" s="108">
        <v>26.755600000000001</v>
      </c>
      <c r="D265" s="108">
        <v>51.834699999999998</v>
      </c>
      <c r="E265" s="108">
        <v>0</v>
      </c>
      <c r="F265" s="108">
        <v>2.0000000000000001E-4</v>
      </c>
      <c r="G265" s="108">
        <v>684565.10060000001</v>
      </c>
      <c r="H265" s="108">
        <v>7979.3108000000002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22912.287</v>
      </c>
      <c r="C266" s="108">
        <v>28.886500000000002</v>
      </c>
      <c r="D266" s="108">
        <v>51.739899999999999</v>
      </c>
      <c r="E266" s="108">
        <v>0</v>
      </c>
      <c r="F266" s="108">
        <v>2.0000000000000001E-4</v>
      </c>
      <c r="G266" s="108">
        <v>683149.62009999994</v>
      </c>
      <c r="H266" s="108">
        <v>8796.2636999999995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208117.7818</v>
      </c>
      <c r="C268" s="108">
        <v>283.82150000000001</v>
      </c>
      <c r="D268" s="108">
        <v>606.8501</v>
      </c>
      <c r="E268" s="108">
        <v>0</v>
      </c>
      <c r="F268" s="108">
        <v>2.5000000000000001E-3</v>
      </c>
      <c r="G268" s="109">
        <v>8016690</v>
      </c>
      <c r="H268" s="108">
        <v>82194.703399999999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10087.2289</v>
      </c>
      <c r="C269" s="108">
        <v>15.1388</v>
      </c>
      <c r="D269" s="108">
        <v>38.239100000000001</v>
      </c>
      <c r="E269" s="108">
        <v>0</v>
      </c>
      <c r="F269" s="108">
        <v>2.0000000000000001E-4</v>
      </c>
      <c r="G269" s="108">
        <v>505357.33010000002</v>
      </c>
      <c r="H269" s="108">
        <v>4131.9283999999998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23451.0137</v>
      </c>
      <c r="C270" s="108">
        <v>29.540500000000002</v>
      </c>
      <c r="D270" s="108">
        <v>56.210999999999999</v>
      </c>
      <c r="E270" s="108">
        <v>0</v>
      </c>
      <c r="F270" s="108">
        <v>2.0000000000000001E-4</v>
      </c>
      <c r="G270" s="108">
        <v>742844.19819999998</v>
      </c>
      <c r="H270" s="108">
        <v>9000.3960999999999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245627000000</v>
      </c>
      <c r="C273" s="108">
        <v>169942.15400000001</v>
      </c>
      <c r="D273" s="108" t="s">
        <v>818</v>
      </c>
      <c r="E273" s="108">
        <v>80527.626000000004</v>
      </c>
      <c r="F273" s="108">
        <v>79091.122000000003</v>
      </c>
      <c r="G273" s="108">
        <v>6780.616</v>
      </c>
      <c r="H273" s="108">
        <v>0</v>
      </c>
      <c r="I273" s="108">
        <v>0</v>
      </c>
      <c r="J273" s="108">
        <v>0</v>
      </c>
      <c r="K273" s="108">
        <v>43.906999999999996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3498.8829999999998</v>
      </c>
      <c r="R273" s="108">
        <v>0</v>
      </c>
      <c r="S273" s="108">
        <v>0</v>
      </c>
    </row>
    <row r="274" spans="1:19">
      <c r="A274" s="108" t="s">
        <v>616</v>
      </c>
      <c r="B274" s="109">
        <v>221679000000</v>
      </c>
      <c r="C274" s="108">
        <v>181609.08900000001</v>
      </c>
      <c r="D274" s="108" t="s">
        <v>737</v>
      </c>
      <c r="E274" s="108">
        <v>80527.626000000004</v>
      </c>
      <c r="F274" s="108">
        <v>79091.122000000003</v>
      </c>
      <c r="G274" s="108">
        <v>8493.8150000000005</v>
      </c>
      <c r="H274" s="108">
        <v>0</v>
      </c>
      <c r="I274" s="108">
        <v>11162.05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2334.4749999999999</v>
      </c>
      <c r="R274" s="108">
        <v>0</v>
      </c>
      <c r="S274" s="108">
        <v>0</v>
      </c>
    </row>
    <row r="275" spans="1:19">
      <c r="A275" s="108" t="s">
        <v>617</v>
      </c>
      <c r="B275" s="109">
        <v>255611000000</v>
      </c>
      <c r="C275" s="108">
        <v>197365.478</v>
      </c>
      <c r="D275" s="108" t="s">
        <v>738</v>
      </c>
      <c r="E275" s="108">
        <v>80527.626000000004</v>
      </c>
      <c r="F275" s="108">
        <v>73092.044999999998</v>
      </c>
      <c r="G275" s="108">
        <v>15306.986000000001</v>
      </c>
      <c r="H275" s="108">
        <v>0</v>
      </c>
      <c r="I275" s="108">
        <v>26026.812999999998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2412.0079999999998</v>
      </c>
      <c r="R275" s="108">
        <v>0</v>
      </c>
      <c r="S275" s="108">
        <v>0</v>
      </c>
    </row>
    <row r="276" spans="1:19">
      <c r="A276" s="108" t="s">
        <v>618</v>
      </c>
      <c r="B276" s="109">
        <v>235125000000</v>
      </c>
      <c r="C276" s="108">
        <v>188889.28400000001</v>
      </c>
      <c r="D276" s="108" t="s">
        <v>739</v>
      </c>
      <c r="E276" s="108">
        <v>80527.626000000004</v>
      </c>
      <c r="F276" s="108">
        <v>75091.737999999998</v>
      </c>
      <c r="G276" s="108">
        <v>12795.079</v>
      </c>
      <c r="H276" s="108">
        <v>0</v>
      </c>
      <c r="I276" s="108">
        <v>18107.572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2367.2689999999998</v>
      </c>
      <c r="R276" s="108">
        <v>0</v>
      </c>
      <c r="S276" s="108">
        <v>0</v>
      </c>
    </row>
    <row r="277" spans="1:19">
      <c r="A277" s="108" t="s">
        <v>324</v>
      </c>
      <c r="B277" s="109">
        <v>258159000000</v>
      </c>
      <c r="C277" s="108">
        <v>226497.003</v>
      </c>
      <c r="D277" s="108" t="s">
        <v>819</v>
      </c>
      <c r="E277" s="108">
        <v>80527.626000000004</v>
      </c>
      <c r="F277" s="108">
        <v>75091.737999999998</v>
      </c>
      <c r="G277" s="108">
        <v>17803.584999999999</v>
      </c>
      <c r="H277" s="108">
        <v>0</v>
      </c>
      <c r="I277" s="108">
        <v>50524.849000000002</v>
      </c>
      <c r="J277" s="108">
        <v>0</v>
      </c>
      <c r="K277" s="108">
        <v>8.9999999999999993E-3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2549.1970000000001</v>
      </c>
      <c r="R277" s="108">
        <v>0</v>
      </c>
      <c r="S277" s="108">
        <v>0</v>
      </c>
    </row>
    <row r="278" spans="1:19">
      <c r="A278" s="108" t="s">
        <v>619</v>
      </c>
      <c r="B278" s="109">
        <v>261749000000</v>
      </c>
      <c r="C278" s="108">
        <v>239177.65400000001</v>
      </c>
      <c r="D278" s="108" t="s">
        <v>820</v>
      </c>
      <c r="E278" s="108">
        <v>80527.626000000004</v>
      </c>
      <c r="F278" s="108">
        <v>75091.737999999998</v>
      </c>
      <c r="G278" s="108">
        <v>17327.523000000001</v>
      </c>
      <c r="H278" s="108">
        <v>0</v>
      </c>
      <c r="I278" s="108">
        <v>63643.078999999998</v>
      </c>
      <c r="J278" s="108">
        <v>0</v>
      </c>
      <c r="K278" s="108">
        <v>4.0000000000000001E-3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2587.6849999999999</v>
      </c>
      <c r="R278" s="108">
        <v>0</v>
      </c>
      <c r="S278" s="108">
        <v>0</v>
      </c>
    </row>
    <row r="279" spans="1:19">
      <c r="A279" s="108" t="s">
        <v>620</v>
      </c>
      <c r="B279" s="109">
        <v>178068000000</v>
      </c>
      <c r="C279" s="108">
        <v>164995.80100000001</v>
      </c>
      <c r="D279" s="108" t="s">
        <v>687</v>
      </c>
      <c r="E279" s="108">
        <v>44737.57</v>
      </c>
      <c r="F279" s="108">
        <v>40636.785000000003</v>
      </c>
      <c r="G279" s="108">
        <v>10464.492</v>
      </c>
      <c r="H279" s="108">
        <v>0</v>
      </c>
      <c r="I279" s="108">
        <v>66655.351999999999</v>
      </c>
      <c r="J279" s="108">
        <v>0</v>
      </c>
      <c r="K279" s="108">
        <v>4.0000000000000001E-3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2501.598</v>
      </c>
      <c r="R279" s="108">
        <v>0</v>
      </c>
      <c r="S279" s="108">
        <v>0</v>
      </c>
    </row>
    <row r="280" spans="1:19">
      <c r="A280" s="108" t="s">
        <v>621</v>
      </c>
      <c r="B280" s="109">
        <v>187420000000</v>
      </c>
      <c r="C280" s="108">
        <v>154015.49400000001</v>
      </c>
      <c r="D280" s="108" t="s">
        <v>688</v>
      </c>
      <c r="E280" s="108">
        <v>44737.57</v>
      </c>
      <c r="F280" s="108">
        <v>40636.785000000003</v>
      </c>
      <c r="G280" s="108">
        <v>10080.959999999999</v>
      </c>
      <c r="H280" s="108">
        <v>0</v>
      </c>
      <c r="I280" s="108">
        <v>56101.843999999997</v>
      </c>
      <c r="J280" s="108">
        <v>0</v>
      </c>
      <c r="K280" s="108">
        <v>4.0000000000000001E-3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2458.33</v>
      </c>
      <c r="R280" s="108">
        <v>0</v>
      </c>
      <c r="S280" s="108">
        <v>0</v>
      </c>
    </row>
    <row r="281" spans="1:19">
      <c r="A281" s="108" t="s">
        <v>622</v>
      </c>
      <c r="B281" s="109">
        <v>250132000000</v>
      </c>
      <c r="C281" s="108">
        <v>253571.253</v>
      </c>
      <c r="D281" s="108" t="s">
        <v>740</v>
      </c>
      <c r="E281" s="108">
        <v>80527.626000000004</v>
      </c>
      <c r="F281" s="108">
        <v>73092.044999999998</v>
      </c>
      <c r="G281" s="108">
        <v>21530.691999999999</v>
      </c>
      <c r="H281" s="108">
        <v>0</v>
      </c>
      <c r="I281" s="108">
        <v>75798.664000000004</v>
      </c>
      <c r="J281" s="108">
        <v>0</v>
      </c>
      <c r="K281" s="108">
        <v>8.0000000000000002E-3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2622.2179999999998</v>
      </c>
      <c r="R281" s="108">
        <v>0</v>
      </c>
      <c r="S281" s="108">
        <v>0</v>
      </c>
    </row>
    <row r="282" spans="1:19">
      <c r="A282" s="108" t="s">
        <v>623</v>
      </c>
      <c r="B282" s="109">
        <v>249270000000</v>
      </c>
      <c r="C282" s="108">
        <v>206551.99100000001</v>
      </c>
      <c r="D282" s="108" t="s">
        <v>741</v>
      </c>
      <c r="E282" s="108">
        <v>80527.626000000004</v>
      </c>
      <c r="F282" s="108">
        <v>73092.044999999998</v>
      </c>
      <c r="G282" s="108">
        <v>16656.478999999999</v>
      </c>
      <c r="H282" s="108">
        <v>0</v>
      </c>
      <c r="I282" s="108">
        <v>33812.262999999999</v>
      </c>
      <c r="J282" s="108">
        <v>0</v>
      </c>
      <c r="K282" s="108">
        <v>2E-3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2463.576</v>
      </c>
      <c r="R282" s="108">
        <v>0</v>
      </c>
      <c r="S282" s="108">
        <v>0</v>
      </c>
    </row>
    <row r="283" spans="1:19">
      <c r="A283" s="108" t="s">
        <v>624</v>
      </c>
      <c r="B283" s="109">
        <v>241214000000</v>
      </c>
      <c r="C283" s="108">
        <v>181357.283</v>
      </c>
      <c r="D283" s="108" t="s">
        <v>679</v>
      </c>
      <c r="E283" s="108">
        <v>80527.626000000004</v>
      </c>
      <c r="F283" s="108">
        <v>79091.122000000003</v>
      </c>
      <c r="G283" s="108">
        <v>7752.5640000000003</v>
      </c>
      <c r="H283" s="108">
        <v>0</v>
      </c>
      <c r="I283" s="108">
        <v>11636.492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2349.4780000000001</v>
      </c>
      <c r="R283" s="108">
        <v>0</v>
      </c>
      <c r="S283" s="108">
        <v>0</v>
      </c>
    </row>
    <row r="284" spans="1:19">
      <c r="A284" s="108" t="s">
        <v>625</v>
      </c>
      <c r="B284" s="109">
        <v>240715000000</v>
      </c>
      <c r="C284" s="108">
        <v>169941.58100000001</v>
      </c>
      <c r="D284" s="108" t="s">
        <v>821</v>
      </c>
      <c r="E284" s="108">
        <v>80527.626000000004</v>
      </c>
      <c r="F284" s="108">
        <v>79091.122000000003</v>
      </c>
      <c r="G284" s="108">
        <v>6700.9</v>
      </c>
      <c r="H284" s="108">
        <v>0</v>
      </c>
      <c r="I284" s="108">
        <v>0</v>
      </c>
      <c r="J284" s="108">
        <v>0</v>
      </c>
      <c r="K284" s="108">
        <v>147.732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3474.2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2824770000000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178068000000</v>
      </c>
      <c r="C287" s="108">
        <v>154015.49400000001</v>
      </c>
      <c r="D287" s="108"/>
      <c r="E287" s="108">
        <v>44737.57</v>
      </c>
      <c r="F287" s="108">
        <v>40636.785000000003</v>
      </c>
      <c r="G287" s="108">
        <v>6700.9</v>
      </c>
      <c r="H287" s="108">
        <v>0</v>
      </c>
      <c r="I287" s="108">
        <v>0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2334.4749999999999</v>
      </c>
      <c r="R287" s="108">
        <v>0</v>
      </c>
      <c r="S287" s="108">
        <v>0</v>
      </c>
    </row>
    <row r="288" spans="1:19">
      <c r="A288" s="108" t="s">
        <v>628</v>
      </c>
      <c r="B288" s="109">
        <v>261749000000</v>
      </c>
      <c r="C288" s="108">
        <v>253571.253</v>
      </c>
      <c r="D288" s="108"/>
      <c r="E288" s="108">
        <v>80527.626000000004</v>
      </c>
      <c r="F288" s="108">
        <v>79091.122000000003</v>
      </c>
      <c r="G288" s="108">
        <v>21530.691999999999</v>
      </c>
      <c r="H288" s="108">
        <v>0</v>
      </c>
      <c r="I288" s="108">
        <v>75798.664000000004</v>
      </c>
      <c r="J288" s="108">
        <v>0</v>
      </c>
      <c r="K288" s="108">
        <v>147.732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3498.8829999999998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58788.29</v>
      </c>
      <c r="C291" s="108">
        <v>11647.86</v>
      </c>
      <c r="D291" s="108">
        <v>0</v>
      </c>
      <c r="E291" s="108">
        <v>70436.149999999994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8.56</v>
      </c>
      <c r="C292" s="108">
        <v>1.7</v>
      </c>
      <c r="D292" s="108">
        <v>0</v>
      </c>
      <c r="E292" s="108">
        <v>10.25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8.56</v>
      </c>
      <c r="C293" s="108">
        <v>1.7</v>
      </c>
      <c r="D293" s="108">
        <v>0</v>
      </c>
      <c r="E293" s="108">
        <v>10.25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107"/>
      <c r="B294" s="107"/>
      <c r="C294" s="107"/>
      <c r="D294" s="107"/>
      <c r="E294" s="107"/>
      <c r="F294" s="107"/>
      <c r="G294" s="10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5109.49</v>
      </c>
      <c r="C2" s="108">
        <v>743.63</v>
      </c>
      <c r="D2" s="108">
        <v>743.63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5109.49</v>
      </c>
      <c r="C3" s="108">
        <v>743.63</v>
      </c>
      <c r="D3" s="108">
        <v>743.63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13076.37</v>
      </c>
      <c r="C4" s="108">
        <v>1903.12</v>
      </c>
      <c r="D4" s="108">
        <v>1903.12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13076.37</v>
      </c>
      <c r="C5" s="108">
        <v>1903.12</v>
      </c>
      <c r="D5" s="108">
        <v>1903.12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1671.08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291.31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100.04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130.78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1.52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149.13999999999999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68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3054.93</v>
      </c>
      <c r="C28" s="108">
        <v>2054.56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0.47699999999999998</v>
      </c>
      <c r="E61" s="108">
        <v>0.51400000000000001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0.35099999999999998</v>
      </c>
      <c r="E63" s="108">
        <v>0.376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0.47699999999999998</v>
      </c>
      <c r="E64" s="108">
        <v>0.51400000000000001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0.47699999999999998</v>
      </c>
      <c r="E65" s="108">
        <v>0.51400000000000001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0.35099999999999998</v>
      </c>
      <c r="E67" s="108">
        <v>0.376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0.47699999999999998</v>
      </c>
      <c r="E68" s="108">
        <v>0.51400000000000001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0.35099999999999998</v>
      </c>
      <c r="E70" s="108">
        <v>0.376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0.47699999999999998</v>
      </c>
      <c r="E71" s="108">
        <v>0.51400000000000001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0.47699999999999998</v>
      </c>
      <c r="E72" s="108">
        <v>0.51400000000000001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0.35099999999999998</v>
      </c>
      <c r="E74" s="108">
        <v>0.376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0.47699999999999998</v>
      </c>
      <c r="E75" s="108">
        <v>0.51400000000000001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0.47699999999999998</v>
      </c>
      <c r="E76" s="108">
        <v>0.51400000000000001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0.35099999999999998</v>
      </c>
      <c r="E78" s="108">
        <v>0.376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0.47699999999999998</v>
      </c>
      <c r="E79" s="108">
        <v>0.51400000000000001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0.47699999999999998</v>
      </c>
      <c r="E80" s="108">
        <v>0.51400000000000001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0.35099999999999998</v>
      </c>
      <c r="E82" s="108">
        <v>0.376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0.47699999999999998</v>
      </c>
      <c r="E83" s="108">
        <v>0.51400000000000001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0.47699999999999998</v>
      </c>
      <c r="E84" s="108">
        <v>0.51400000000000001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0.35099999999999998</v>
      </c>
      <c r="E86" s="108">
        <v>0.376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0.47699999999999998</v>
      </c>
      <c r="E87" s="108">
        <v>0.51400000000000001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0.47699999999999998</v>
      </c>
      <c r="E88" s="108">
        <v>0.51400000000000001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0.35099999999999998</v>
      </c>
      <c r="E90" s="108">
        <v>0.376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0.47699999999999998</v>
      </c>
      <c r="E91" s="108">
        <v>0.51400000000000001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0.47699999999999998</v>
      </c>
      <c r="E92" s="108">
        <v>0.51400000000000001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0.35099999999999998</v>
      </c>
      <c r="E94" s="108">
        <v>0.376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0.47699999999999998</v>
      </c>
      <c r="E95" s="108">
        <v>0.51400000000000001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0.35099999999999998</v>
      </c>
      <c r="E97" s="108">
        <v>0.376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0.47699999999999998</v>
      </c>
      <c r="E98" s="108">
        <v>0.51400000000000001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0.35099999999999998</v>
      </c>
      <c r="E100" s="108">
        <v>0.376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0.47699999999999998</v>
      </c>
      <c r="E101" s="108">
        <v>0.51400000000000001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0.35099999999999998</v>
      </c>
      <c r="E103" s="108">
        <v>0.376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0.47699999999999998</v>
      </c>
      <c r="E104" s="108">
        <v>0.51400000000000001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0.35099999999999998</v>
      </c>
      <c r="E106" s="108">
        <v>0.376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0.47699999999999998</v>
      </c>
      <c r="E107" s="108">
        <v>0.51400000000000001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0.35099999999999998</v>
      </c>
      <c r="E109" s="108">
        <v>0.376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0.47699999999999998</v>
      </c>
      <c r="E110" s="108">
        <v>0.51400000000000001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0.47699999999999998</v>
      </c>
      <c r="E111" s="108">
        <v>0.51400000000000001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0.35099999999999998</v>
      </c>
      <c r="E113" s="108">
        <v>0.376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0.47699999999999998</v>
      </c>
      <c r="E114" s="108">
        <v>0.51400000000000001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0.35099999999999998</v>
      </c>
      <c r="E116" s="108">
        <v>0.376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0.47699999999999998</v>
      </c>
      <c r="E117" s="108">
        <v>0.51400000000000001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0.35099999999999998</v>
      </c>
      <c r="E119" s="108">
        <v>0.376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0.35099999999999998</v>
      </c>
      <c r="E121" s="108">
        <v>0.376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0.47699999999999998</v>
      </c>
      <c r="E122" s="108">
        <v>0.51400000000000001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0.35099999999999998</v>
      </c>
      <c r="E124" s="108">
        <v>0.376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0.47699999999999998</v>
      </c>
      <c r="E125" s="108">
        <v>0.51400000000000001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0.35099999999999998</v>
      </c>
      <c r="E127" s="108">
        <v>0.376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0.47699999999999998</v>
      </c>
      <c r="E128" s="108">
        <v>0.51400000000000001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0.35099999999999998</v>
      </c>
      <c r="E130" s="108">
        <v>0.376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0.47699999999999998</v>
      </c>
      <c r="E131" s="108">
        <v>0.51400000000000001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0.35099999999999998</v>
      </c>
      <c r="E133" s="108">
        <v>0.376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0.47699999999999998</v>
      </c>
      <c r="E134" s="108">
        <v>0.51400000000000001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0.35099999999999998</v>
      </c>
      <c r="E136" s="108">
        <v>0.376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0.47699999999999998</v>
      </c>
      <c r="E137" s="108">
        <v>0.51400000000000001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0.35099999999999998</v>
      </c>
      <c r="E139" s="108">
        <v>0.376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0.47699999999999998</v>
      </c>
      <c r="E140" s="108">
        <v>0.51400000000000001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0.47699999999999998</v>
      </c>
      <c r="E141" s="108">
        <v>0.51400000000000001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0.35099999999999998</v>
      </c>
      <c r="E143" s="108">
        <v>0.376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0.38500000000000001</v>
      </c>
      <c r="G146" s="108">
        <v>0.30499999999999999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0.38500000000000001</v>
      </c>
      <c r="G147" s="108">
        <v>0.30499999999999999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0.38500000000000001</v>
      </c>
      <c r="G148" s="108">
        <v>0.30499999999999999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0.38500000000000001</v>
      </c>
      <c r="G149" s="108">
        <v>0.30499999999999999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0.38500000000000001</v>
      </c>
      <c r="G150" s="108">
        <v>0.30499999999999999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0.38500000000000001</v>
      </c>
      <c r="G151" s="108">
        <v>0.30499999999999999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0.38500000000000001</v>
      </c>
      <c r="G152" s="108">
        <v>0.30499999999999999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0.38500000000000001</v>
      </c>
      <c r="G153" s="108">
        <v>0.30499999999999999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0.38500000000000001</v>
      </c>
      <c r="G154" s="108">
        <v>0.30499999999999999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0.38500000000000001</v>
      </c>
      <c r="G155" s="108">
        <v>0.30499999999999999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0.38500000000000001</v>
      </c>
      <c r="G156" s="108">
        <v>0.30499999999999999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0.38500000000000001</v>
      </c>
      <c r="G157" s="108">
        <v>0.30499999999999999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0.38500000000000001</v>
      </c>
      <c r="G158" s="108">
        <v>0.30499999999999999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0.38500000000000001</v>
      </c>
      <c r="G159" s="108">
        <v>0.30499999999999999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0.38500000000000001</v>
      </c>
      <c r="G160" s="108">
        <v>0.30499999999999999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0.38500000000000001</v>
      </c>
      <c r="G161" s="108">
        <v>0.30499999999999999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0.38500000000000001</v>
      </c>
      <c r="G162" s="108">
        <v>0.30499999999999999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0.38500000000000001</v>
      </c>
      <c r="G163" s="108">
        <v>0.30499999999999999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0.38500000000000001</v>
      </c>
      <c r="G164" s="108">
        <v>0.30499999999999999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0.38500000000000001</v>
      </c>
      <c r="G165" s="108">
        <v>0.30499999999999999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772</v>
      </c>
      <c r="C166" s="108">
        <v>1.78</v>
      </c>
      <c r="D166" s="108">
        <v>1.78</v>
      </c>
      <c r="E166" s="108">
        <v>2.6739999999999999</v>
      </c>
      <c r="F166" s="108">
        <v>0.41399999999999998</v>
      </c>
      <c r="G166" s="108">
        <v>0.26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772</v>
      </c>
      <c r="C167" s="108">
        <v>1.78</v>
      </c>
      <c r="D167" s="108">
        <v>1.78</v>
      </c>
      <c r="E167" s="108">
        <v>2.6739999999999999</v>
      </c>
      <c r="F167" s="108">
        <v>0.41399999999999998</v>
      </c>
      <c r="G167" s="108">
        <v>0.26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772</v>
      </c>
      <c r="C168" s="108">
        <v>1.78</v>
      </c>
      <c r="D168" s="108">
        <v>1.78</v>
      </c>
      <c r="E168" s="108">
        <v>2.6739999999999999</v>
      </c>
      <c r="F168" s="108">
        <v>0.41399999999999998</v>
      </c>
      <c r="G168" s="108">
        <v>0.26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772</v>
      </c>
      <c r="C169" s="108">
        <v>1.78</v>
      </c>
      <c r="D169" s="108">
        <v>1.78</v>
      </c>
      <c r="E169" s="108">
        <v>2.6739999999999999</v>
      </c>
      <c r="F169" s="108">
        <v>0.41399999999999998</v>
      </c>
      <c r="G169" s="108">
        <v>0.26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772</v>
      </c>
      <c r="C170" s="108">
        <v>1.78</v>
      </c>
      <c r="D170" s="108">
        <v>1.78</v>
      </c>
      <c r="E170" s="108">
        <v>2.6739999999999999</v>
      </c>
      <c r="F170" s="108">
        <v>0.41399999999999998</v>
      </c>
      <c r="G170" s="108">
        <v>0.26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772</v>
      </c>
      <c r="C171" s="108">
        <v>1.78</v>
      </c>
      <c r="D171" s="108">
        <v>1.78</v>
      </c>
      <c r="E171" s="108">
        <v>2.6739999999999999</v>
      </c>
      <c r="F171" s="108">
        <v>0.41399999999999998</v>
      </c>
      <c r="G171" s="108">
        <v>0.26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772</v>
      </c>
      <c r="C172" s="108">
        <v>1.78</v>
      </c>
      <c r="D172" s="108">
        <v>1.78</v>
      </c>
      <c r="E172" s="108">
        <v>2.6739999999999999</v>
      </c>
      <c r="F172" s="108">
        <v>0.41399999999999998</v>
      </c>
      <c r="G172" s="108">
        <v>0.26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772</v>
      </c>
      <c r="C173" s="108">
        <v>1.78</v>
      </c>
      <c r="D173" s="108">
        <v>1.78</v>
      </c>
      <c r="E173" s="108">
        <v>2.6739999999999999</v>
      </c>
      <c r="F173" s="108">
        <v>0.41399999999999998</v>
      </c>
      <c r="G173" s="108">
        <v>0.26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772</v>
      </c>
      <c r="C174" s="108">
        <v>1.78</v>
      </c>
      <c r="D174" s="108">
        <v>1.78</v>
      </c>
      <c r="E174" s="108">
        <v>2.6739999999999999</v>
      </c>
      <c r="F174" s="108">
        <v>0.41399999999999998</v>
      </c>
      <c r="G174" s="108">
        <v>0.26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0.38500000000000001</v>
      </c>
      <c r="G175" s="108">
        <v>0.30499999999999999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0.38500000000000001</v>
      </c>
      <c r="G176" s="108">
        <v>0.30499999999999999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0.38500000000000001</v>
      </c>
      <c r="G177" s="108">
        <v>0.30499999999999999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0.38500000000000001</v>
      </c>
      <c r="G178" s="108">
        <v>0.30499999999999999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0.38500000000000001</v>
      </c>
      <c r="G179" s="108">
        <v>0.30499999999999999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0.38500000000000001</v>
      </c>
      <c r="G180" s="108">
        <v>0.30499999999999999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0.38500000000000001</v>
      </c>
      <c r="G181" s="108">
        <v>0.30499999999999999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0.38500000000000001</v>
      </c>
      <c r="G182" s="108">
        <v>0.30499999999999999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0.38500000000000001</v>
      </c>
      <c r="G183" s="108">
        <v>0.30499999999999999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0.38500000000000001</v>
      </c>
      <c r="G184" s="108">
        <v>0.30499999999999999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0.38500000000000001</v>
      </c>
      <c r="G185" s="108">
        <v>0.30499999999999999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0.38500000000000001</v>
      </c>
      <c r="G186" s="108">
        <v>0.30499999999999999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0.38500000000000001</v>
      </c>
      <c r="G187" s="108">
        <v>0.30499999999999999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0.38500000000000001</v>
      </c>
      <c r="G188" s="108">
        <v>0.30399999999999999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0.38500000000000001</v>
      </c>
      <c r="G189" s="108">
        <v>0.30499999999999999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0.38600000000000001</v>
      </c>
      <c r="G190" s="108">
        <v>0.30299999999999999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438428.51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15069.27</v>
      </c>
      <c r="D196" s="108">
        <v>10188.08</v>
      </c>
      <c r="E196" s="108">
        <v>4881.1899999999996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28394.7</v>
      </c>
      <c r="D197" s="108">
        <v>19197.18</v>
      </c>
      <c r="E197" s="108">
        <v>9197.52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121186.82</v>
      </c>
      <c r="D199" s="108">
        <v>81932.38</v>
      </c>
      <c r="E199" s="108">
        <v>39254.449999999997</v>
      </c>
      <c r="F199" s="108">
        <v>0.68</v>
      </c>
      <c r="G199" s="108">
        <v>3.51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121106.2</v>
      </c>
      <c r="D200" s="108">
        <v>81877.87</v>
      </c>
      <c r="E200" s="108">
        <v>39228.33</v>
      </c>
      <c r="F200" s="108">
        <v>0.68</v>
      </c>
      <c r="G200" s="108">
        <v>3.51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91154</v>
      </c>
      <c r="D201" s="108">
        <v>61627.69</v>
      </c>
      <c r="E201" s="108">
        <v>29526.31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96008.89</v>
      </c>
      <c r="D202" s="108">
        <v>64910</v>
      </c>
      <c r="E202" s="108">
        <v>31098.89</v>
      </c>
      <c r="F202" s="108">
        <v>0.68</v>
      </c>
      <c r="G202" s="108">
        <v>3.51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6592.55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6027.83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7013.63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6930.98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6939.67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6685.87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6690.45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6767.71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4981.26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4938.66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5014.76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13207.23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4655.95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12049.53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4921.58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17433.93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16922.54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17035.490000000002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15479.67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15499.1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10639.28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13141.84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43509.59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78470.91</v>
      </c>
      <c r="D228" s="108">
        <v>0.78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162482.64000000001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46820.57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46789.42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35217.379999999997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37093.07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0.61</v>
      </c>
      <c r="F239" s="108">
        <v>703.88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1.1399999999999999</v>
      </c>
      <c r="F240" s="108">
        <v>1302.6199999999999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4.88</v>
      </c>
      <c r="F242" s="108">
        <v>9308.6299999999992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4.88</v>
      </c>
      <c r="F243" s="108">
        <v>9302.44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3.67</v>
      </c>
      <c r="F244" s="108">
        <v>7001.74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3.87</v>
      </c>
      <c r="F245" s="108">
        <v>7374.66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2414.17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108902.8616</v>
      </c>
      <c r="C255" s="108">
        <v>176.63300000000001</v>
      </c>
      <c r="D255" s="108">
        <v>466.73110000000003</v>
      </c>
      <c r="E255" s="108">
        <v>0</v>
      </c>
      <c r="F255" s="108">
        <v>1.5E-3</v>
      </c>
      <c r="G255" s="108">
        <v>107418.6811</v>
      </c>
      <c r="H255" s="108">
        <v>45128.185799999999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93974.776700000002</v>
      </c>
      <c r="C256" s="108">
        <v>154.93539999999999</v>
      </c>
      <c r="D256" s="108">
        <v>417.8279</v>
      </c>
      <c r="E256" s="108">
        <v>0</v>
      </c>
      <c r="F256" s="108">
        <v>1.2999999999999999E-3</v>
      </c>
      <c r="G256" s="108">
        <v>96167.736699999994</v>
      </c>
      <c r="H256" s="108">
        <v>39182.578999999998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102268.5168</v>
      </c>
      <c r="C257" s="108">
        <v>172.69710000000001</v>
      </c>
      <c r="D257" s="108">
        <v>479.20940000000002</v>
      </c>
      <c r="E257" s="108">
        <v>0</v>
      </c>
      <c r="F257" s="108">
        <v>1.5E-3</v>
      </c>
      <c r="G257" s="108">
        <v>110301.8944</v>
      </c>
      <c r="H257" s="108">
        <v>43031.486100000002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87448.481599999999</v>
      </c>
      <c r="C258" s="108">
        <v>153.82919999999999</v>
      </c>
      <c r="D258" s="108">
        <v>446.68209999999999</v>
      </c>
      <c r="E258" s="108">
        <v>0</v>
      </c>
      <c r="F258" s="108">
        <v>1.4E-3</v>
      </c>
      <c r="G258" s="108">
        <v>102824.26390000001</v>
      </c>
      <c r="H258" s="108">
        <v>37384.448199999999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97529.796300000002</v>
      </c>
      <c r="C259" s="108">
        <v>174.83930000000001</v>
      </c>
      <c r="D259" s="108">
        <v>517.81659999999999</v>
      </c>
      <c r="E259" s="108">
        <v>0</v>
      </c>
      <c r="F259" s="108">
        <v>1.6000000000000001E-3</v>
      </c>
      <c r="G259" s="108">
        <v>119203.6768</v>
      </c>
      <c r="H259" s="108">
        <v>42007.471799999999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114633.76390000001</v>
      </c>
      <c r="C260" s="108">
        <v>207.08969999999999</v>
      </c>
      <c r="D260" s="108">
        <v>618.15039999999999</v>
      </c>
      <c r="E260" s="108">
        <v>0</v>
      </c>
      <c r="F260" s="108">
        <v>1.9E-3</v>
      </c>
      <c r="G260" s="108">
        <v>142303.095</v>
      </c>
      <c r="H260" s="108">
        <v>49526.284599999999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79336.282600000006</v>
      </c>
      <c r="C261" s="108">
        <v>143.42939999999999</v>
      </c>
      <c r="D261" s="108">
        <v>428.4461</v>
      </c>
      <c r="E261" s="108">
        <v>0</v>
      </c>
      <c r="F261" s="108">
        <v>1.2999999999999999E-3</v>
      </c>
      <c r="G261" s="108">
        <v>98631.806299999997</v>
      </c>
      <c r="H261" s="108">
        <v>34286.493000000002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79201.724400000006</v>
      </c>
      <c r="C262" s="108">
        <v>143.09030000000001</v>
      </c>
      <c r="D262" s="108">
        <v>427.14550000000003</v>
      </c>
      <c r="E262" s="108">
        <v>0</v>
      </c>
      <c r="F262" s="108">
        <v>1.2999999999999999E-3</v>
      </c>
      <c r="G262" s="108">
        <v>98332.258600000001</v>
      </c>
      <c r="H262" s="108">
        <v>34219.186800000003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96787.939599999998</v>
      </c>
      <c r="C263" s="108">
        <v>174.4777</v>
      </c>
      <c r="D263" s="108">
        <v>519.68269999999995</v>
      </c>
      <c r="E263" s="108">
        <v>0</v>
      </c>
      <c r="F263" s="108">
        <v>1.6000000000000001E-3</v>
      </c>
      <c r="G263" s="108">
        <v>119634.5578</v>
      </c>
      <c r="H263" s="108">
        <v>41780.525800000003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93343.393400000001</v>
      </c>
      <c r="C264" s="108">
        <v>165.6514</v>
      </c>
      <c r="D264" s="108">
        <v>485.50040000000001</v>
      </c>
      <c r="E264" s="108">
        <v>0</v>
      </c>
      <c r="F264" s="108">
        <v>1.5E-3</v>
      </c>
      <c r="G264" s="108">
        <v>111762.08719999999</v>
      </c>
      <c r="H264" s="108">
        <v>40043.413399999998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95078.482699999993</v>
      </c>
      <c r="C265" s="108">
        <v>162.36340000000001</v>
      </c>
      <c r="D265" s="108">
        <v>456.35570000000001</v>
      </c>
      <c r="E265" s="108">
        <v>0</v>
      </c>
      <c r="F265" s="108">
        <v>1.4E-3</v>
      </c>
      <c r="G265" s="108">
        <v>105044.2838</v>
      </c>
      <c r="H265" s="108">
        <v>40178.983399999997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102407.05710000001</v>
      </c>
      <c r="C266" s="108">
        <v>168.92400000000001</v>
      </c>
      <c r="D266" s="108">
        <v>455.83699999999999</v>
      </c>
      <c r="E266" s="108">
        <v>0</v>
      </c>
      <c r="F266" s="108">
        <v>1.4E-3</v>
      </c>
      <c r="G266" s="108">
        <v>104916.08349999999</v>
      </c>
      <c r="H266" s="108">
        <v>42706.656999999999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9">
        <v>1150910</v>
      </c>
      <c r="C268" s="108">
        <v>1997.9599000000001</v>
      </c>
      <c r="D268" s="108">
        <v>5719.3849</v>
      </c>
      <c r="E268" s="108">
        <v>0</v>
      </c>
      <c r="F268" s="108">
        <v>1.7500000000000002E-2</v>
      </c>
      <c r="G268" s="109">
        <v>1316540</v>
      </c>
      <c r="H268" s="108">
        <v>489475.71490000002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79201.724400000006</v>
      </c>
      <c r="C269" s="108">
        <v>143.09030000000001</v>
      </c>
      <c r="D269" s="108">
        <v>417.8279</v>
      </c>
      <c r="E269" s="108">
        <v>0</v>
      </c>
      <c r="F269" s="108">
        <v>1.2999999999999999E-3</v>
      </c>
      <c r="G269" s="108">
        <v>96167.736699999994</v>
      </c>
      <c r="H269" s="108">
        <v>34219.186800000003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114633.76390000001</v>
      </c>
      <c r="C270" s="108">
        <v>207.08969999999999</v>
      </c>
      <c r="D270" s="108">
        <v>618.15039999999999</v>
      </c>
      <c r="E270" s="108">
        <v>0</v>
      </c>
      <c r="F270" s="108">
        <v>1.9E-3</v>
      </c>
      <c r="G270" s="108">
        <v>142303.095</v>
      </c>
      <c r="H270" s="108">
        <v>49526.284599999999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249257000000</v>
      </c>
      <c r="C273" s="108">
        <v>171355.264</v>
      </c>
      <c r="D273" s="108" t="s">
        <v>822</v>
      </c>
      <c r="E273" s="108">
        <v>80527.626000000004</v>
      </c>
      <c r="F273" s="108">
        <v>79091.122000000003</v>
      </c>
      <c r="G273" s="108">
        <v>7459.2920000000004</v>
      </c>
      <c r="H273" s="108">
        <v>0</v>
      </c>
      <c r="I273" s="108">
        <v>0</v>
      </c>
      <c r="J273" s="108">
        <v>0</v>
      </c>
      <c r="K273" s="108">
        <v>865.76800000000003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3411.4560000000001</v>
      </c>
      <c r="R273" s="108">
        <v>0</v>
      </c>
      <c r="S273" s="108">
        <v>0</v>
      </c>
    </row>
    <row r="274" spans="1:19">
      <c r="A274" s="108" t="s">
        <v>616</v>
      </c>
      <c r="B274" s="109">
        <v>223150000000</v>
      </c>
      <c r="C274" s="108">
        <v>171282.29</v>
      </c>
      <c r="D274" s="108" t="s">
        <v>823</v>
      </c>
      <c r="E274" s="108">
        <v>80527.626000000004</v>
      </c>
      <c r="F274" s="108">
        <v>79091.122000000003</v>
      </c>
      <c r="G274" s="108">
        <v>8136.3069999999998</v>
      </c>
      <c r="H274" s="108">
        <v>0</v>
      </c>
      <c r="I274" s="108">
        <v>0</v>
      </c>
      <c r="J274" s="108">
        <v>0</v>
      </c>
      <c r="K274" s="108">
        <v>6.7240000000000002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3520.51</v>
      </c>
      <c r="R274" s="108">
        <v>0</v>
      </c>
      <c r="S274" s="108">
        <v>0</v>
      </c>
    </row>
    <row r="275" spans="1:19">
      <c r="A275" s="108" t="s">
        <v>617</v>
      </c>
      <c r="B275" s="109">
        <v>255947000000</v>
      </c>
      <c r="C275" s="108">
        <v>200684.80499999999</v>
      </c>
      <c r="D275" s="108" t="s">
        <v>689</v>
      </c>
      <c r="E275" s="108">
        <v>80527.626000000004</v>
      </c>
      <c r="F275" s="108">
        <v>73092.044999999998</v>
      </c>
      <c r="G275" s="108">
        <v>11684.064</v>
      </c>
      <c r="H275" s="108">
        <v>0</v>
      </c>
      <c r="I275" s="108">
        <v>32904.42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2476.6489999999999</v>
      </c>
      <c r="R275" s="108">
        <v>0</v>
      </c>
      <c r="S275" s="108">
        <v>0</v>
      </c>
    </row>
    <row r="276" spans="1:19">
      <c r="A276" s="108" t="s">
        <v>618</v>
      </c>
      <c r="B276" s="109">
        <v>238596000000</v>
      </c>
      <c r="C276" s="108">
        <v>208000.576</v>
      </c>
      <c r="D276" s="108" t="s">
        <v>824</v>
      </c>
      <c r="E276" s="108">
        <v>80527.626000000004</v>
      </c>
      <c r="F276" s="108">
        <v>75091.737999999998</v>
      </c>
      <c r="G276" s="108">
        <v>13715.960999999999</v>
      </c>
      <c r="H276" s="108">
        <v>0</v>
      </c>
      <c r="I276" s="108">
        <v>36147.987000000001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2517.2640000000001</v>
      </c>
      <c r="R276" s="108">
        <v>0</v>
      </c>
      <c r="S276" s="108">
        <v>0</v>
      </c>
    </row>
    <row r="277" spans="1:19">
      <c r="A277" s="108" t="s">
        <v>324</v>
      </c>
      <c r="B277" s="109">
        <v>276603000000</v>
      </c>
      <c r="C277" s="108">
        <v>274016.505</v>
      </c>
      <c r="D277" s="108" t="s">
        <v>712</v>
      </c>
      <c r="E277" s="108">
        <v>80527.626000000004</v>
      </c>
      <c r="F277" s="108">
        <v>73092.044999999998</v>
      </c>
      <c r="G277" s="108">
        <v>16767.239000000001</v>
      </c>
      <c r="H277" s="108">
        <v>0</v>
      </c>
      <c r="I277" s="108">
        <v>101011.118</v>
      </c>
      <c r="J277" s="108">
        <v>0</v>
      </c>
      <c r="K277" s="108">
        <v>1E-3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2618.4760000000001</v>
      </c>
      <c r="R277" s="108">
        <v>0</v>
      </c>
      <c r="S277" s="108">
        <v>0</v>
      </c>
    </row>
    <row r="278" spans="1:19">
      <c r="A278" s="108" t="s">
        <v>619</v>
      </c>
      <c r="B278" s="109">
        <v>330204000000</v>
      </c>
      <c r="C278" s="108">
        <v>334903.429</v>
      </c>
      <c r="D278" s="108" t="s">
        <v>778</v>
      </c>
      <c r="E278" s="108">
        <v>80527.626000000004</v>
      </c>
      <c r="F278" s="108">
        <v>79091.122000000003</v>
      </c>
      <c r="G278" s="108">
        <v>28157.228999999999</v>
      </c>
      <c r="H278" s="108">
        <v>0</v>
      </c>
      <c r="I278" s="108">
        <v>144448.60999999999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2678.8420000000001</v>
      </c>
      <c r="R278" s="108">
        <v>0</v>
      </c>
      <c r="S278" s="108">
        <v>0</v>
      </c>
    </row>
    <row r="279" spans="1:19">
      <c r="A279" s="108" t="s">
        <v>620</v>
      </c>
      <c r="B279" s="109">
        <v>228868000000</v>
      </c>
      <c r="C279" s="108">
        <v>250503.09299999999</v>
      </c>
      <c r="D279" s="108" t="s">
        <v>825</v>
      </c>
      <c r="E279" s="108">
        <v>44737.57</v>
      </c>
      <c r="F279" s="108">
        <v>40636.785000000003</v>
      </c>
      <c r="G279" s="108">
        <v>19255.165000000001</v>
      </c>
      <c r="H279" s="108">
        <v>0</v>
      </c>
      <c r="I279" s="108">
        <v>143278.057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2595.5160000000001</v>
      </c>
      <c r="R279" s="108">
        <v>0</v>
      </c>
      <c r="S279" s="108">
        <v>0</v>
      </c>
    </row>
    <row r="280" spans="1:19">
      <c r="A280" s="108" t="s">
        <v>621</v>
      </c>
      <c r="B280" s="109">
        <v>228173000000</v>
      </c>
      <c r="C280" s="108">
        <v>255384.23</v>
      </c>
      <c r="D280" s="108" t="s">
        <v>714</v>
      </c>
      <c r="E280" s="108">
        <v>44737.57</v>
      </c>
      <c r="F280" s="108">
        <v>40636.785000000003</v>
      </c>
      <c r="G280" s="108">
        <v>26488.127</v>
      </c>
      <c r="H280" s="108">
        <v>0</v>
      </c>
      <c r="I280" s="108">
        <v>140973.712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2548.0360000000001</v>
      </c>
      <c r="R280" s="108">
        <v>0</v>
      </c>
      <c r="S280" s="108">
        <v>0</v>
      </c>
    </row>
    <row r="281" spans="1:19">
      <c r="A281" s="108" t="s">
        <v>622</v>
      </c>
      <c r="B281" s="109">
        <v>277603000000</v>
      </c>
      <c r="C281" s="108">
        <v>302275.25699999998</v>
      </c>
      <c r="D281" s="108" t="s">
        <v>786</v>
      </c>
      <c r="E281" s="108">
        <v>80527.626000000004</v>
      </c>
      <c r="F281" s="108">
        <v>79091.122000000003</v>
      </c>
      <c r="G281" s="108">
        <v>20794.405999999999</v>
      </c>
      <c r="H281" s="108">
        <v>0</v>
      </c>
      <c r="I281" s="108">
        <v>119214.342</v>
      </c>
      <c r="J281" s="108">
        <v>0</v>
      </c>
      <c r="K281" s="108">
        <v>2E-3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2647.7579999999998</v>
      </c>
      <c r="R281" s="108">
        <v>0</v>
      </c>
      <c r="S281" s="108">
        <v>0</v>
      </c>
    </row>
    <row r="282" spans="1:19">
      <c r="A282" s="108" t="s">
        <v>623</v>
      </c>
      <c r="B282" s="109">
        <v>259336000000</v>
      </c>
      <c r="C282" s="108">
        <v>245005.78200000001</v>
      </c>
      <c r="D282" s="108" t="s">
        <v>690</v>
      </c>
      <c r="E282" s="108">
        <v>80527.626000000004</v>
      </c>
      <c r="F282" s="108">
        <v>79091.122000000003</v>
      </c>
      <c r="G282" s="108">
        <v>12602.437</v>
      </c>
      <c r="H282" s="108">
        <v>0</v>
      </c>
      <c r="I282" s="108">
        <v>70228.78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2555.8159999999998</v>
      </c>
      <c r="R282" s="108">
        <v>0</v>
      </c>
      <c r="S282" s="108">
        <v>0</v>
      </c>
    </row>
    <row r="283" spans="1:19">
      <c r="A283" s="108" t="s">
        <v>624</v>
      </c>
      <c r="B283" s="109">
        <v>243747000000</v>
      </c>
      <c r="C283" s="108">
        <v>237995.97200000001</v>
      </c>
      <c r="D283" s="108" t="s">
        <v>691</v>
      </c>
      <c r="E283" s="108">
        <v>80527.626000000004</v>
      </c>
      <c r="F283" s="108">
        <v>79091.122000000003</v>
      </c>
      <c r="G283" s="108">
        <v>10811.584999999999</v>
      </c>
      <c r="H283" s="108">
        <v>0</v>
      </c>
      <c r="I283" s="108">
        <v>65001.764999999999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2563.873</v>
      </c>
      <c r="R283" s="108">
        <v>0</v>
      </c>
      <c r="S283" s="108">
        <v>0</v>
      </c>
    </row>
    <row r="284" spans="1:19">
      <c r="A284" s="108" t="s">
        <v>625</v>
      </c>
      <c r="B284" s="109">
        <v>243450000000</v>
      </c>
      <c r="C284" s="108">
        <v>170790.902</v>
      </c>
      <c r="D284" s="108" t="s">
        <v>826</v>
      </c>
      <c r="E284" s="108">
        <v>80527.626000000004</v>
      </c>
      <c r="F284" s="108">
        <v>79091.122000000003</v>
      </c>
      <c r="G284" s="108">
        <v>7596.74</v>
      </c>
      <c r="H284" s="108">
        <v>0</v>
      </c>
      <c r="I284" s="108">
        <v>0</v>
      </c>
      <c r="J284" s="108">
        <v>0</v>
      </c>
      <c r="K284" s="108">
        <v>123.161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3452.252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3054930000000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223150000000</v>
      </c>
      <c r="C287" s="108">
        <v>170790.902</v>
      </c>
      <c r="D287" s="108"/>
      <c r="E287" s="108">
        <v>44737.57</v>
      </c>
      <c r="F287" s="108">
        <v>40636.785000000003</v>
      </c>
      <c r="G287" s="108">
        <v>7459.2920000000004</v>
      </c>
      <c r="H287" s="108">
        <v>0</v>
      </c>
      <c r="I287" s="108">
        <v>0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2476.6489999999999</v>
      </c>
      <c r="R287" s="108">
        <v>0</v>
      </c>
      <c r="S287" s="108">
        <v>0</v>
      </c>
    </row>
    <row r="288" spans="1:19">
      <c r="A288" s="108" t="s">
        <v>628</v>
      </c>
      <c r="B288" s="109">
        <v>330204000000</v>
      </c>
      <c r="C288" s="108">
        <v>334903.429</v>
      </c>
      <c r="D288" s="108"/>
      <c r="E288" s="108">
        <v>80527.626000000004</v>
      </c>
      <c r="F288" s="108">
        <v>79091.122000000003</v>
      </c>
      <c r="G288" s="108">
        <v>28157.228999999999</v>
      </c>
      <c r="H288" s="108">
        <v>0</v>
      </c>
      <c r="I288" s="108">
        <v>144448.60999999999</v>
      </c>
      <c r="J288" s="108">
        <v>0</v>
      </c>
      <c r="K288" s="108">
        <v>865.76800000000003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3520.51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75319.06</v>
      </c>
      <c r="C291" s="108">
        <v>17298.37</v>
      </c>
      <c r="D291" s="108">
        <v>0</v>
      </c>
      <c r="E291" s="108">
        <v>92617.43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10.96</v>
      </c>
      <c r="C292" s="108">
        <v>2.52</v>
      </c>
      <c r="D292" s="108">
        <v>0</v>
      </c>
      <c r="E292" s="108">
        <v>13.48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10.96</v>
      </c>
      <c r="C293" s="108">
        <v>2.52</v>
      </c>
      <c r="D293" s="108">
        <v>0</v>
      </c>
      <c r="E293" s="108">
        <v>13.48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4524.29</v>
      </c>
      <c r="C2" s="108">
        <v>658.46</v>
      </c>
      <c r="D2" s="108">
        <v>658.46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4524.29</v>
      </c>
      <c r="C3" s="108">
        <v>658.46</v>
      </c>
      <c r="D3" s="108">
        <v>658.46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11487.26</v>
      </c>
      <c r="C4" s="108">
        <v>1671.85</v>
      </c>
      <c r="D4" s="108">
        <v>1671.85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11487.26</v>
      </c>
      <c r="C5" s="108">
        <v>1671.85</v>
      </c>
      <c r="D5" s="108">
        <v>1671.85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1200.94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179.2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99.98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129.56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1.35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147.97999999999999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67.650000000000006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2941.03</v>
      </c>
      <c r="C28" s="108">
        <v>1583.27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0.47699999999999998</v>
      </c>
      <c r="E61" s="108">
        <v>0.51400000000000001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0.35099999999999998</v>
      </c>
      <c r="E63" s="108">
        <v>0.376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0.47699999999999998</v>
      </c>
      <c r="E64" s="108">
        <v>0.51400000000000001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0.47699999999999998</v>
      </c>
      <c r="E65" s="108">
        <v>0.51400000000000001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0.35099999999999998</v>
      </c>
      <c r="E67" s="108">
        <v>0.376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0.47699999999999998</v>
      </c>
      <c r="E68" s="108">
        <v>0.51400000000000001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0.35099999999999998</v>
      </c>
      <c r="E70" s="108">
        <v>0.376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0.47699999999999998</v>
      </c>
      <c r="E71" s="108">
        <v>0.51400000000000001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0.47699999999999998</v>
      </c>
      <c r="E72" s="108">
        <v>0.51400000000000001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0.35099999999999998</v>
      </c>
      <c r="E74" s="108">
        <v>0.376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0.47699999999999998</v>
      </c>
      <c r="E75" s="108">
        <v>0.51400000000000001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0.47699999999999998</v>
      </c>
      <c r="E76" s="108">
        <v>0.51400000000000001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0.35099999999999998</v>
      </c>
      <c r="E78" s="108">
        <v>0.376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0.47699999999999998</v>
      </c>
      <c r="E79" s="108">
        <v>0.51400000000000001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0.47699999999999998</v>
      </c>
      <c r="E80" s="108">
        <v>0.51400000000000001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0.35099999999999998</v>
      </c>
      <c r="E82" s="108">
        <v>0.376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0.47699999999999998</v>
      </c>
      <c r="E83" s="108">
        <v>0.51400000000000001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0.47699999999999998</v>
      </c>
      <c r="E84" s="108">
        <v>0.51400000000000001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0.35099999999999998</v>
      </c>
      <c r="E86" s="108">
        <v>0.376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0.47699999999999998</v>
      </c>
      <c r="E87" s="108">
        <v>0.51400000000000001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0.47699999999999998</v>
      </c>
      <c r="E88" s="108">
        <v>0.51400000000000001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0.35099999999999998</v>
      </c>
      <c r="E90" s="108">
        <v>0.376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0.47699999999999998</v>
      </c>
      <c r="E91" s="108">
        <v>0.51400000000000001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0.47699999999999998</v>
      </c>
      <c r="E92" s="108">
        <v>0.51400000000000001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0.35099999999999998</v>
      </c>
      <c r="E94" s="108">
        <v>0.376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0.47699999999999998</v>
      </c>
      <c r="E95" s="108">
        <v>0.51400000000000001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0.35099999999999998</v>
      </c>
      <c r="E97" s="108">
        <v>0.376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0.47699999999999998</v>
      </c>
      <c r="E98" s="108">
        <v>0.51400000000000001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0.35099999999999998</v>
      </c>
      <c r="E100" s="108">
        <v>0.376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0.47699999999999998</v>
      </c>
      <c r="E101" s="108">
        <v>0.51400000000000001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0.35099999999999998</v>
      </c>
      <c r="E103" s="108">
        <v>0.376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0.47699999999999998</v>
      </c>
      <c r="E104" s="108">
        <v>0.51400000000000001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0.35099999999999998</v>
      </c>
      <c r="E106" s="108">
        <v>0.376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0.47699999999999998</v>
      </c>
      <c r="E107" s="108">
        <v>0.51400000000000001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0.35099999999999998</v>
      </c>
      <c r="E109" s="108">
        <v>0.376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0.47699999999999998</v>
      </c>
      <c r="E110" s="108">
        <v>0.51400000000000001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0.47699999999999998</v>
      </c>
      <c r="E111" s="108">
        <v>0.51400000000000001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0.35099999999999998</v>
      </c>
      <c r="E113" s="108">
        <v>0.376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0.47699999999999998</v>
      </c>
      <c r="E114" s="108">
        <v>0.51400000000000001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0.35099999999999998</v>
      </c>
      <c r="E116" s="108">
        <v>0.376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0.47699999999999998</v>
      </c>
      <c r="E117" s="108">
        <v>0.51400000000000001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0.35099999999999998</v>
      </c>
      <c r="E119" s="108">
        <v>0.376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0.35099999999999998</v>
      </c>
      <c r="E121" s="108">
        <v>0.376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0.47699999999999998</v>
      </c>
      <c r="E122" s="108">
        <v>0.51400000000000001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0.35099999999999998</v>
      </c>
      <c r="E124" s="108">
        <v>0.376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0.47699999999999998</v>
      </c>
      <c r="E125" s="108">
        <v>0.51400000000000001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0.35099999999999998</v>
      </c>
      <c r="E127" s="108">
        <v>0.376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0.47699999999999998</v>
      </c>
      <c r="E128" s="108">
        <v>0.51400000000000001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0.35099999999999998</v>
      </c>
      <c r="E130" s="108">
        <v>0.376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0.47699999999999998</v>
      </c>
      <c r="E131" s="108">
        <v>0.51400000000000001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0.35099999999999998</v>
      </c>
      <c r="E133" s="108">
        <v>0.376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0.47699999999999998</v>
      </c>
      <c r="E134" s="108">
        <v>0.51400000000000001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0.35099999999999998</v>
      </c>
      <c r="E136" s="108">
        <v>0.376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0.47699999999999998</v>
      </c>
      <c r="E137" s="108">
        <v>0.51400000000000001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0.35099999999999998</v>
      </c>
      <c r="E139" s="108">
        <v>0.376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0.47699999999999998</v>
      </c>
      <c r="E140" s="108">
        <v>0.51400000000000001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0.47699999999999998</v>
      </c>
      <c r="E141" s="108">
        <v>0.51400000000000001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0.35099999999999998</v>
      </c>
      <c r="E143" s="108">
        <v>0.376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0.38500000000000001</v>
      </c>
      <c r="G146" s="108">
        <v>0.30499999999999999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0.38500000000000001</v>
      </c>
      <c r="G147" s="108">
        <v>0.30499999999999999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0.38500000000000001</v>
      </c>
      <c r="G148" s="108">
        <v>0.30499999999999999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0.38500000000000001</v>
      </c>
      <c r="G149" s="108">
        <v>0.30499999999999999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0.38500000000000001</v>
      </c>
      <c r="G150" s="108">
        <v>0.30499999999999999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0.38500000000000001</v>
      </c>
      <c r="G151" s="108">
        <v>0.30499999999999999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0.38500000000000001</v>
      </c>
      <c r="G152" s="108">
        <v>0.30499999999999999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0.38500000000000001</v>
      </c>
      <c r="G153" s="108">
        <v>0.30499999999999999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0.38500000000000001</v>
      </c>
      <c r="G154" s="108">
        <v>0.30499999999999999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0.38500000000000001</v>
      </c>
      <c r="G155" s="108">
        <v>0.30499999999999999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0.38500000000000001</v>
      </c>
      <c r="G156" s="108">
        <v>0.30499999999999999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0.38500000000000001</v>
      </c>
      <c r="G157" s="108">
        <v>0.30499999999999999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0.38500000000000001</v>
      </c>
      <c r="G158" s="108">
        <v>0.30499999999999999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0.38500000000000001</v>
      </c>
      <c r="G159" s="108">
        <v>0.30499999999999999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0.38500000000000001</v>
      </c>
      <c r="G160" s="108">
        <v>0.30499999999999999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0.38500000000000001</v>
      </c>
      <c r="G161" s="108">
        <v>0.30499999999999999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0.38500000000000001</v>
      </c>
      <c r="G162" s="108">
        <v>0.30499999999999999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0.38500000000000001</v>
      </c>
      <c r="G163" s="108">
        <v>0.30499999999999999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0.38500000000000001</v>
      </c>
      <c r="G164" s="108">
        <v>0.30499999999999999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0.38500000000000001</v>
      </c>
      <c r="G165" s="108">
        <v>0.30499999999999999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772</v>
      </c>
      <c r="C166" s="108">
        <v>1.78</v>
      </c>
      <c r="D166" s="108">
        <v>1.78</v>
      </c>
      <c r="E166" s="108">
        <v>2.6739999999999999</v>
      </c>
      <c r="F166" s="108">
        <v>0.41399999999999998</v>
      </c>
      <c r="G166" s="108">
        <v>0.26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772</v>
      </c>
      <c r="C167" s="108">
        <v>1.78</v>
      </c>
      <c r="D167" s="108">
        <v>1.78</v>
      </c>
      <c r="E167" s="108">
        <v>2.6739999999999999</v>
      </c>
      <c r="F167" s="108">
        <v>0.41399999999999998</v>
      </c>
      <c r="G167" s="108">
        <v>0.26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772</v>
      </c>
      <c r="C168" s="108">
        <v>1.78</v>
      </c>
      <c r="D168" s="108">
        <v>1.78</v>
      </c>
      <c r="E168" s="108">
        <v>2.6739999999999999</v>
      </c>
      <c r="F168" s="108">
        <v>0.41399999999999998</v>
      </c>
      <c r="G168" s="108">
        <v>0.26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772</v>
      </c>
      <c r="C169" s="108">
        <v>1.78</v>
      </c>
      <c r="D169" s="108">
        <v>1.78</v>
      </c>
      <c r="E169" s="108">
        <v>2.6739999999999999</v>
      </c>
      <c r="F169" s="108">
        <v>0.41399999999999998</v>
      </c>
      <c r="G169" s="108">
        <v>0.26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772</v>
      </c>
      <c r="C170" s="108">
        <v>1.78</v>
      </c>
      <c r="D170" s="108">
        <v>1.78</v>
      </c>
      <c r="E170" s="108">
        <v>2.6739999999999999</v>
      </c>
      <c r="F170" s="108">
        <v>0.41399999999999998</v>
      </c>
      <c r="G170" s="108">
        <v>0.26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772</v>
      </c>
      <c r="C171" s="108">
        <v>1.78</v>
      </c>
      <c r="D171" s="108">
        <v>1.78</v>
      </c>
      <c r="E171" s="108">
        <v>2.6739999999999999</v>
      </c>
      <c r="F171" s="108">
        <v>0.41399999999999998</v>
      </c>
      <c r="G171" s="108">
        <v>0.26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772</v>
      </c>
      <c r="C172" s="108">
        <v>1.78</v>
      </c>
      <c r="D172" s="108">
        <v>1.78</v>
      </c>
      <c r="E172" s="108">
        <v>2.6739999999999999</v>
      </c>
      <c r="F172" s="108">
        <v>0.41399999999999998</v>
      </c>
      <c r="G172" s="108">
        <v>0.26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772</v>
      </c>
      <c r="C173" s="108">
        <v>1.78</v>
      </c>
      <c r="D173" s="108">
        <v>1.78</v>
      </c>
      <c r="E173" s="108">
        <v>2.6739999999999999</v>
      </c>
      <c r="F173" s="108">
        <v>0.41399999999999998</v>
      </c>
      <c r="G173" s="108">
        <v>0.26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772</v>
      </c>
      <c r="C174" s="108">
        <v>1.78</v>
      </c>
      <c r="D174" s="108">
        <v>1.78</v>
      </c>
      <c r="E174" s="108">
        <v>2.6739999999999999</v>
      </c>
      <c r="F174" s="108">
        <v>0.41399999999999998</v>
      </c>
      <c r="G174" s="108">
        <v>0.26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0.38500000000000001</v>
      </c>
      <c r="G175" s="108">
        <v>0.30499999999999999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0.38500000000000001</v>
      </c>
      <c r="G176" s="108">
        <v>0.30499999999999999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0.38500000000000001</v>
      </c>
      <c r="G177" s="108">
        <v>0.30499999999999999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0.38500000000000001</v>
      </c>
      <c r="G178" s="108">
        <v>0.30499999999999999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0.38500000000000001</v>
      </c>
      <c r="G179" s="108">
        <v>0.30499999999999999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0.38500000000000001</v>
      </c>
      <c r="G180" s="108">
        <v>0.30499999999999999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0.38500000000000001</v>
      </c>
      <c r="G181" s="108">
        <v>0.30499999999999999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0.38500000000000001</v>
      </c>
      <c r="G182" s="108">
        <v>0.30499999999999999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0.38500000000000001</v>
      </c>
      <c r="G183" s="108">
        <v>0.30499999999999999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0.38500000000000001</v>
      </c>
      <c r="G184" s="108">
        <v>0.30499999999999999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0.38500000000000001</v>
      </c>
      <c r="G185" s="108">
        <v>0.30499999999999999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0.38500000000000001</v>
      </c>
      <c r="G186" s="108">
        <v>0.30499999999999999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0.38500000000000001</v>
      </c>
      <c r="G187" s="108">
        <v>0.30499999999999999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0.38500000000000001</v>
      </c>
      <c r="G188" s="108">
        <v>0.30399999999999999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0.38500000000000001</v>
      </c>
      <c r="G189" s="108">
        <v>0.30499999999999999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0.38600000000000001</v>
      </c>
      <c r="G190" s="108">
        <v>0.30299999999999999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332249.59000000003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13353.52</v>
      </c>
      <c r="D196" s="108">
        <v>9264.06</v>
      </c>
      <c r="E196" s="108">
        <v>4089.46</v>
      </c>
      <c r="F196" s="108">
        <v>0.69</v>
      </c>
      <c r="G196" s="108">
        <v>3.7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25860.32</v>
      </c>
      <c r="D197" s="108">
        <v>18035.330000000002</v>
      </c>
      <c r="E197" s="108">
        <v>7824.99</v>
      </c>
      <c r="F197" s="108">
        <v>0.7</v>
      </c>
      <c r="G197" s="108">
        <v>3.49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53923.29</v>
      </c>
      <c r="D198" s="108">
        <v>37032.949999999997</v>
      </c>
      <c r="E198" s="108">
        <v>16890.34</v>
      </c>
      <c r="F198" s="108">
        <v>0.69</v>
      </c>
      <c r="G198" s="108">
        <v>3.21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76693.58</v>
      </c>
      <c r="D199" s="108">
        <v>59565.16</v>
      </c>
      <c r="E199" s="108">
        <v>17128.419999999998</v>
      </c>
      <c r="F199" s="108">
        <v>0.78</v>
      </c>
      <c r="G199" s="108">
        <v>4.04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82002.31</v>
      </c>
      <c r="D200" s="108">
        <v>62861.88</v>
      </c>
      <c r="E200" s="108">
        <v>19140.439999999999</v>
      </c>
      <c r="F200" s="108">
        <v>0.77</v>
      </c>
      <c r="G200" s="108">
        <v>3.98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63794.34</v>
      </c>
      <c r="D201" s="108">
        <v>47811.3</v>
      </c>
      <c r="E201" s="108">
        <v>15983.04</v>
      </c>
      <c r="F201" s="108">
        <v>0.75</v>
      </c>
      <c r="G201" s="108">
        <v>3.34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65181.34</v>
      </c>
      <c r="D202" s="108">
        <v>49848.03</v>
      </c>
      <c r="E202" s="108">
        <v>15333.32</v>
      </c>
      <c r="F202" s="108">
        <v>0.76</v>
      </c>
      <c r="G202" s="108">
        <v>4.09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5181.87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4767.51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5751.38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5665.43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5676.17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5462.44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5466.9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5548.52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4091.19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4090.58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4041.83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10386.549999999999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3326.39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11767.76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4413.9799999999996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13341.12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12847.24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12972.74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11728.53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11746.55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8155.96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9892.7800000000007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33560.550000000003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63539.58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131920.13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33745.760000000002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35029.699999999997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25860.84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27692.5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0.57999999999999996</v>
      </c>
      <c r="F239" s="108">
        <v>668.71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1.1299999999999999</v>
      </c>
      <c r="F240" s="108">
        <v>1289.5999999999999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4.3600000000000003</v>
      </c>
      <c r="F242" s="108">
        <v>8308.65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4.5199999999999996</v>
      </c>
      <c r="F243" s="108">
        <v>8624.77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0.56999999999999995</v>
      </c>
      <c r="D244" s="108">
        <v>622</v>
      </c>
      <c r="E244" s="108">
        <v>3.34</v>
      </c>
      <c r="F244" s="108">
        <v>3650.68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3.57</v>
      </c>
      <c r="F245" s="108">
        <v>6818.26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1829.51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80344.617499999993</v>
      </c>
      <c r="C255" s="108">
        <v>128.61269999999999</v>
      </c>
      <c r="D255" s="108">
        <v>301.72879999999998</v>
      </c>
      <c r="E255" s="108">
        <v>0</v>
      </c>
      <c r="F255" s="108">
        <v>1.1999999999999999E-3</v>
      </c>
      <c r="G255" s="108">
        <v>313673.42219999997</v>
      </c>
      <c r="H255" s="108">
        <v>33269.330600000001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70811.2071</v>
      </c>
      <c r="C256" s="108">
        <v>114.0775</v>
      </c>
      <c r="D256" s="108">
        <v>269.85399999999998</v>
      </c>
      <c r="E256" s="108">
        <v>0</v>
      </c>
      <c r="F256" s="108">
        <v>1.1000000000000001E-3</v>
      </c>
      <c r="G256" s="108">
        <v>280542.33860000002</v>
      </c>
      <c r="H256" s="108">
        <v>29392.880799999999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78558.642099999997</v>
      </c>
      <c r="C257" s="108">
        <v>129.1456</v>
      </c>
      <c r="D257" s="108">
        <v>313.3802</v>
      </c>
      <c r="E257" s="108">
        <v>0</v>
      </c>
      <c r="F257" s="108">
        <v>1.1999999999999999E-3</v>
      </c>
      <c r="G257" s="108">
        <v>325812.21139999997</v>
      </c>
      <c r="H257" s="108">
        <v>32862.494599999998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69558.882500000007</v>
      </c>
      <c r="C258" s="108">
        <v>117.425</v>
      </c>
      <c r="D258" s="108">
        <v>294.11939999999998</v>
      </c>
      <c r="E258" s="108">
        <v>0</v>
      </c>
      <c r="F258" s="108">
        <v>1.1999999999999999E-3</v>
      </c>
      <c r="G258" s="108">
        <v>305809.6764</v>
      </c>
      <c r="H258" s="108">
        <v>29399.302299999999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74522.051399999997</v>
      </c>
      <c r="C259" s="108">
        <v>127.25230000000001</v>
      </c>
      <c r="D259" s="108">
        <v>322.947</v>
      </c>
      <c r="E259" s="108">
        <v>0</v>
      </c>
      <c r="F259" s="108">
        <v>1.2999999999999999E-3</v>
      </c>
      <c r="G259" s="108">
        <v>335793.0037</v>
      </c>
      <c r="H259" s="108">
        <v>31639.113499999999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77775.846799999999</v>
      </c>
      <c r="C260" s="108">
        <v>134.51179999999999</v>
      </c>
      <c r="D260" s="108">
        <v>346.26740000000001</v>
      </c>
      <c r="E260" s="108">
        <v>0</v>
      </c>
      <c r="F260" s="108">
        <v>1.4E-3</v>
      </c>
      <c r="G260" s="108">
        <v>360052.41830000002</v>
      </c>
      <c r="H260" s="108">
        <v>33187.634700000002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54795.580199999997</v>
      </c>
      <c r="C261" s="108">
        <v>95.174700000000001</v>
      </c>
      <c r="D261" s="108">
        <v>246.15860000000001</v>
      </c>
      <c r="E261" s="108">
        <v>0</v>
      </c>
      <c r="F261" s="108">
        <v>1E-3</v>
      </c>
      <c r="G261" s="108">
        <v>255960.8407</v>
      </c>
      <c r="H261" s="108">
        <v>23421.660800000001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56656.1708</v>
      </c>
      <c r="C262" s="108">
        <v>98.349599999999995</v>
      </c>
      <c r="D262" s="108">
        <v>254.20949999999999</v>
      </c>
      <c r="E262" s="108">
        <v>0</v>
      </c>
      <c r="F262" s="108">
        <v>1E-3</v>
      </c>
      <c r="G262" s="108">
        <v>264332.01809999999</v>
      </c>
      <c r="H262" s="108">
        <v>24211.3753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71605.878100000002</v>
      </c>
      <c r="C263" s="108">
        <v>123.4158</v>
      </c>
      <c r="D263" s="108">
        <v>316.49650000000003</v>
      </c>
      <c r="E263" s="108">
        <v>0</v>
      </c>
      <c r="F263" s="108">
        <v>1.1999999999999999E-3</v>
      </c>
      <c r="G263" s="108">
        <v>329093.50670000003</v>
      </c>
      <c r="H263" s="108">
        <v>30513.145400000001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72813.9755</v>
      </c>
      <c r="C264" s="108">
        <v>124.0043</v>
      </c>
      <c r="D264" s="108">
        <v>313.75170000000003</v>
      </c>
      <c r="E264" s="108">
        <v>0</v>
      </c>
      <c r="F264" s="108">
        <v>1.1999999999999999E-3</v>
      </c>
      <c r="G264" s="108">
        <v>326229.66399999999</v>
      </c>
      <c r="H264" s="108">
        <v>30881.433000000001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73690.174100000004</v>
      </c>
      <c r="C265" s="108">
        <v>121.23439999999999</v>
      </c>
      <c r="D265" s="108">
        <v>294.4588</v>
      </c>
      <c r="E265" s="108">
        <v>0</v>
      </c>
      <c r="F265" s="108">
        <v>1.1999999999999999E-3</v>
      </c>
      <c r="G265" s="108">
        <v>306140.82809999998</v>
      </c>
      <c r="H265" s="108">
        <v>30834.978999999999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78963.3603</v>
      </c>
      <c r="C266" s="108">
        <v>126.0284</v>
      </c>
      <c r="D266" s="108">
        <v>294.52159999999998</v>
      </c>
      <c r="E266" s="108">
        <v>0</v>
      </c>
      <c r="F266" s="108">
        <v>1.1999999999999999E-3</v>
      </c>
      <c r="G266" s="108">
        <v>306177.9571</v>
      </c>
      <c r="H266" s="108">
        <v>32660.766800000001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860096.38650000002</v>
      </c>
      <c r="C268" s="108">
        <v>1439.2320999999999</v>
      </c>
      <c r="D268" s="108">
        <v>3567.8933999999999</v>
      </c>
      <c r="E268" s="108">
        <v>0</v>
      </c>
      <c r="F268" s="108">
        <v>1.41E-2</v>
      </c>
      <c r="G268" s="109">
        <v>3709620</v>
      </c>
      <c r="H268" s="108">
        <v>362274.11670000001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54795.580199999997</v>
      </c>
      <c r="C269" s="108">
        <v>95.174700000000001</v>
      </c>
      <c r="D269" s="108">
        <v>246.15860000000001</v>
      </c>
      <c r="E269" s="108">
        <v>0</v>
      </c>
      <c r="F269" s="108">
        <v>1E-3</v>
      </c>
      <c r="G269" s="108">
        <v>255960.8407</v>
      </c>
      <c r="H269" s="108">
        <v>23421.660800000001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80344.617499999993</v>
      </c>
      <c r="C270" s="108">
        <v>134.51179999999999</v>
      </c>
      <c r="D270" s="108">
        <v>346.26740000000001</v>
      </c>
      <c r="E270" s="108">
        <v>0</v>
      </c>
      <c r="F270" s="108">
        <v>1.4E-3</v>
      </c>
      <c r="G270" s="108">
        <v>360052.41830000002</v>
      </c>
      <c r="H270" s="108">
        <v>33269.330600000001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248684000000</v>
      </c>
      <c r="C273" s="108">
        <v>186666.641</v>
      </c>
      <c r="D273" s="108" t="s">
        <v>742</v>
      </c>
      <c r="E273" s="108">
        <v>80527.626000000004</v>
      </c>
      <c r="F273" s="108">
        <v>79091.122000000003</v>
      </c>
      <c r="G273" s="108">
        <v>10348.424999999999</v>
      </c>
      <c r="H273" s="108">
        <v>0</v>
      </c>
      <c r="I273" s="108">
        <v>14322.893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2376.5749999999998</v>
      </c>
      <c r="R273" s="108">
        <v>0</v>
      </c>
      <c r="S273" s="108">
        <v>0</v>
      </c>
    </row>
    <row r="274" spans="1:19">
      <c r="A274" s="108" t="s">
        <v>616</v>
      </c>
      <c r="B274" s="109">
        <v>222417000000</v>
      </c>
      <c r="C274" s="108">
        <v>180111.58499999999</v>
      </c>
      <c r="D274" s="108" t="s">
        <v>692</v>
      </c>
      <c r="E274" s="108">
        <v>80527.626000000004</v>
      </c>
      <c r="F274" s="108">
        <v>75091.737999999998</v>
      </c>
      <c r="G274" s="108">
        <v>12490.892</v>
      </c>
      <c r="H274" s="108">
        <v>0</v>
      </c>
      <c r="I274" s="108">
        <v>9710.5400000000009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2290.7890000000002</v>
      </c>
      <c r="R274" s="108">
        <v>0</v>
      </c>
      <c r="S274" s="108">
        <v>0</v>
      </c>
    </row>
    <row r="275" spans="1:19">
      <c r="A275" s="108" t="s">
        <v>617</v>
      </c>
      <c r="B275" s="109">
        <v>258308000000</v>
      </c>
      <c r="C275" s="108">
        <v>210501.19399999999</v>
      </c>
      <c r="D275" s="108" t="s">
        <v>743</v>
      </c>
      <c r="E275" s="108">
        <v>80527.626000000004</v>
      </c>
      <c r="F275" s="108">
        <v>73092.044999999998</v>
      </c>
      <c r="G275" s="108">
        <v>18776.342000000001</v>
      </c>
      <c r="H275" s="108">
        <v>0</v>
      </c>
      <c r="I275" s="108">
        <v>35628.248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2476.933</v>
      </c>
      <c r="R275" s="108">
        <v>0</v>
      </c>
      <c r="S275" s="108">
        <v>0</v>
      </c>
    </row>
    <row r="276" spans="1:19">
      <c r="A276" s="108" t="s">
        <v>618</v>
      </c>
      <c r="B276" s="109">
        <v>242450000000</v>
      </c>
      <c r="C276" s="108">
        <v>226018.736</v>
      </c>
      <c r="D276" s="108" t="s">
        <v>744</v>
      </c>
      <c r="E276" s="108">
        <v>80527.626000000004</v>
      </c>
      <c r="F276" s="108">
        <v>73092.044999999998</v>
      </c>
      <c r="G276" s="108">
        <v>20618.781999999999</v>
      </c>
      <c r="H276" s="108">
        <v>0</v>
      </c>
      <c r="I276" s="108">
        <v>49231.481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2548.8009999999999</v>
      </c>
      <c r="R276" s="108">
        <v>0</v>
      </c>
      <c r="S276" s="108">
        <v>0</v>
      </c>
    </row>
    <row r="277" spans="1:19">
      <c r="A277" s="108" t="s">
        <v>324</v>
      </c>
      <c r="B277" s="109">
        <v>266221000000</v>
      </c>
      <c r="C277" s="108">
        <v>245430.179</v>
      </c>
      <c r="D277" s="108" t="s">
        <v>779</v>
      </c>
      <c r="E277" s="108">
        <v>80527.626000000004</v>
      </c>
      <c r="F277" s="108">
        <v>73092.044999999998</v>
      </c>
      <c r="G277" s="108">
        <v>22064.834999999999</v>
      </c>
      <c r="H277" s="108">
        <v>0</v>
      </c>
      <c r="I277" s="108">
        <v>67239.88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2505.7930000000001</v>
      </c>
      <c r="R277" s="108">
        <v>0</v>
      </c>
      <c r="S277" s="108">
        <v>0</v>
      </c>
    </row>
    <row r="278" spans="1:19">
      <c r="A278" s="108" t="s">
        <v>619</v>
      </c>
      <c r="B278" s="109">
        <v>285454000000</v>
      </c>
      <c r="C278" s="108">
        <v>277665.55800000002</v>
      </c>
      <c r="D278" s="108" t="s">
        <v>693</v>
      </c>
      <c r="E278" s="108">
        <v>80527.626000000004</v>
      </c>
      <c r="F278" s="108">
        <v>79091.122000000003</v>
      </c>
      <c r="G278" s="108">
        <v>20661.088</v>
      </c>
      <c r="H278" s="108">
        <v>0</v>
      </c>
      <c r="I278" s="108">
        <v>94699.626999999993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2686.0940000000001</v>
      </c>
      <c r="R278" s="108">
        <v>0</v>
      </c>
      <c r="S278" s="108">
        <v>0</v>
      </c>
    </row>
    <row r="279" spans="1:19">
      <c r="A279" s="108" t="s">
        <v>620</v>
      </c>
      <c r="B279" s="109">
        <v>202929000000</v>
      </c>
      <c r="C279" s="108">
        <v>202042.878</v>
      </c>
      <c r="D279" s="108" t="s">
        <v>827</v>
      </c>
      <c r="E279" s="108">
        <v>44737.57</v>
      </c>
      <c r="F279" s="108">
        <v>40636.785000000003</v>
      </c>
      <c r="G279" s="108">
        <v>21440.952000000001</v>
      </c>
      <c r="H279" s="108">
        <v>0</v>
      </c>
      <c r="I279" s="108">
        <v>92773.436000000002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2454.134</v>
      </c>
      <c r="R279" s="108">
        <v>0</v>
      </c>
      <c r="S279" s="108">
        <v>0</v>
      </c>
    </row>
    <row r="280" spans="1:19">
      <c r="A280" s="108" t="s">
        <v>621</v>
      </c>
      <c r="B280" s="109">
        <v>209566000000</v>
      </c>
      <c r="C280" s="108">
        <v>203083.902</v>
      </c>
      <c r="D280" s="108" t="s">
        <v>694</v>
      </c>
      <c r="E280" s="108">
        <v>44737.57</v>
      </c>
      <c r="F280" s="108">
        <v>41836.601000000002</v>
      </c>
      <c r="G280" s="108">
        <v>17970.862000000001</v>
      </c>
      <c r="H280" s="108">
        <v>0</v>
      </c>
      <c r="I280" s="108">
        <v>95949.709000000003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2589.1610000000001</v>
      </c>
      <c r="R280" s="108">
        <v>0</v>
      </c>
      <c r="S280" s="108">
        <v>0</v>
      </c>
    </row>
    <row r="281" spans="1:19">
      <c r="A281" s="108" t="s">
        <v>622</v>
      </c>
      <c r="B281" s="109">
        <v>260909000000</v>
      </c>
      <c r="C281" s="108">
        <v>260952.636</v>
      </c>
      <c r="D281" s="108" t="s">
        <v>695</v>
      </c>
      <c r="E281" s="108">
        <v>80527.626000000004</v>
      </c>
      <c r="F281" s="108">
        <v>75091.737999999998</v>
      </c>
      <c r="G281" s="108">
        <v>22251.824000000001</v>
      </c>
      <c r="H281" s="108">
        <v>0</v>
      </c>
      <c r="I281" s="108">
        <v>80390.8</v>
      </c>
      <c r="J281" s="108">
        <v>0</v>
      </c>
      <c r="K281" s="108">
        <v>0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2690.6480000000001</v>
      </c>
      <c r="R281" s="108">
        <v>0</v>
      </c>
      <c r="S281" s="108">
        <v>0</v>
      </c>
    </row>
    <row r="282" spans="1:19">
      <c r="A282" s="108" t="s">
        <v>623</v>
      </c>
      <c r="B282" s="109">
        <v>258639000000</v>
      </c>
      <c r="C282" s="108">
        <v>243399.65</v>
      </c>
      <c r="D282" s="108" t="s">
        <v>745</v>
      </c>
      <c r="E282" s="108">
        <v>80527.626000000004</v>
      </c>
      <c r="F282" s="108">
        <v>73092.044999999998</v>
      </c>
      <c r="G282" s="108">
        <v>23275.003000000001</v>
      </c>
      <c r="H282" s="108">
        <v>0</v>
      </c>
      <c r="I282" s="108">
        <v>63909.245000000003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2595.7310000000002</v>
      </c>
      <c r="R282" s="108">
        <v>0</v>
      </c>
      <c r="S282" s="108">
        <v>0</v>
      </c>
    </row>
    <row r="283" spans="1:19">
      <c r="A283" s="108" t="s">
        <v>624</v>
      </c>
      <c r="B283" s="109">
        <v>242712000000</v>
      </c>
      <c r="C283" s="108">
        <v>198635.304</v>
      </c>
      <c r="D283" s="108" t="s">
        <v>696</v>
      </c>
      <c r="E283" s="108">
        <v>80527.626000000004</v>
      </c>
      <c r="F283" s="108">
        <v>75091.737999999998</v>
      </c>
      <c r="G283" s="108">
        <v>13974.213</v>
      </c>
      <c r="H283" s="108">
        <v>0</v>
      </c>
      <c r="I283" s="108">
        <v>26577.384999999998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2464.3429999999998</v>
      </c>
      <c r="R283" s="108">
        <v>0</v>
      </c>
      <c r="S283" s="108">
        <v>0</v>
      </c>
    </row>
    <row r="284" spans="1:19">
      <c r="A284" s="108" t="s">
        <v>625</v>
      </c>
      <c r="B284" s="109">
        <v>242742000000</v>
      </c>
      <c r="C284" s="108">
        <v>176644.323</v>
      </c>
      <c r="D284" s="108" t="s">
        <v>780</v>
      </c>
      <c r="E284" s="108">
        <v>80527.626000000004</v>
      </c>
      <c r="F284" s="108">
        <v>75091.737999999998</v>
      </c>
      <c r="G284" s="108">
        <v>11179.358</v>
      </c>
      <c r="H284" s="108">
        <v>0</v>
      </c>
      <c r="I284" s="108">
        <v>7566.7359999999999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2278.866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2941030000000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202929000000</v>
      </c>
      <c r="C287" s="108">
        <v>176644.323</v>
      </c>
      <c r="D287" s="108"/>
      <c r="E287" s="108">
        <v>44737.57</v>
      </c>
      <c r="F287" s="108">
        <v>40636.785000000003</v>
      </c>
      <c r="G287" s="108">
        <v>10348.424999999999</v>
      </c>
      <c r="H287" s="108">
        <v>0</v>
      </c>
      <c r="I287" s="108">
        <v>7566.7359999999999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2278.866</v>
      </c>
      <c r="R287" s="108">
        <v>0</v>
      </c>
      <c r="S287" s="108">
        <v>0</v>
      </c>
    </row>
    <row r="288" spans="1:19">
      <c r="A288" s="108" t="s">
        <v>628</v>
      </c>
      <c r="B288" s="109">
        <v>285454000000</v>
      </c>
      <c r="C288" s="108">
        <v>277665.55800000002</v>
      </c>
      <c r="D288" s="108"/>
      <c r="E288" s="108">
        <v>80527.626000000004</v>
      </c>
      <c r="F288" s="108">
        <v>79091.122000000003</v>
      </c>
      <c r="G288" s="108">
        <v>23275.003000000001</v>
      </c>
      <c r="H288" s="108">
        <v>0</v>
      </c>
      <c r="I288" s="108">
        <v>95949.709000000003</v>
      </c>
      <c r="J288" s="108">
        <v>0</v>
      </c>
      <c r="K288" s="108">
        <v>0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2690.6480000000001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30360.83</v>
      </c>
      <c r="C291" s="108">
        <v>11047.08</v>
      </c>
      <c r="D291" s="108">
        <v>0</v>
      </c>
      <c r="E291" s="108">
        <v>41407.910000000003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4.42</v>
      </c>
      <c r="C292" s="108">
        <v>1.61</v>
      </c>
      <c r="D292" s="108">
        <v>0</v>
      </c>
      <c r="E292" s="108">
        <v>6.03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4.42</v>
      </c>
      <c r="C293" s="108">
        <v>1.61</v>
      </c>
      <c r="D293" s="108">
        <v>0</v>
      </c>
      <c r="E293" s="108">
        <v>6.03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5823.93</v>
      </c>
      <c r="C2" s="108">
        <v>847.61</v>
      </c>
      <c r="D2" s="108">
        <v>847.61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5823.93</v>
      </c>
      <c r="C3" s="108">
        <v>847.61</v>
      </c>
      <c r="D3" s="108">
        <v>847.61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13396.37</v>
      </c>
      <c r="C4" s="108">
        <v>1949.7</v>
      </c>
      <c r="D4" s="108">
        <v>1949.7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13396.37</v>
      </c>
      <c r="C5" s="108">
        <v>1949.7</v>
      </c>
      <c r="D5" s="108">
        <v>1949.7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2426.9299999999998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234.31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99.98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133.22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2.77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161.96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67.150000000000006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3000.7</v>
      </c>
      <c r="C28" s="108">
        <v>2823.23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0.47699999999999998</v>
      </c>
      <c r="E61" s="108">
        <v>0.51400000000000001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0.35099999999999998</v>
      </c>
      <c r="E63" s="108">
        <v>0.376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0.47699999999999998</v>
      </c>
      <c r="E64" s="108">
        <v>0.51400000000000001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0.47699999999999998</v>
      </c>
      <c r="E65" s="108">
        <v>0.51400000000000001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0.35099999999999998</v>
      </c>
      <c r="E67" s="108">
        <v>0.376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0.47699999999999998</v>
      </c>
      <c r="E68" s="108">
        <v>0.51400000000000001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0.35099999999999998</v>
      </c>
      <c r="E70" s="108">
        <v>0.376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0.47699999999999998</v>
      </c>
      <c r="E71" s="108">
        <v>0.51400000000000001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0.47699999999999998</v>
      </c>
      <c r="E72" s="108">
        <v>0.51400000000000001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0.35099999999999998</v>
      </c>
      <c r="E74" s="108">
        <v>0.376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0.47699999999999998</v>
      </c>
      <c r="E75" s="108">
        <v>0.51400000000000001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0.47699999999999998</v>
      </c>
      <c r="E76" s="108">
        <v>0.51400000000000001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0.35099999999999998</v>
      </c>
      <c r="E78" s="108">
        <v>0.376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0.47699999999999998</v>
      </c>
      <c r="E79" s="108">
        <v>0.51400000000000001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0.47699999999999998</v>
      </c>
      <c r="E80" s="108">
        <v>0.51400000000000001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0.35099999999999998</v>
      </c>
      <c r="E82" s="108">
        <v>0.376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0.47699999999999998</v>
      </c>
      <c r="E83" s="108">
        <v>0.51400000000000001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0.47699999999999998</v>
      </c>
      <c r="E84" s="108">
        <v>0.51400000000000001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0.35099999999999998</v>
      </c>
      <c r="E86" s="108">
        <v>0.376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0.47699999999999998</v>
      </c>
      <c r="E87" s="108">
        <v>0.51400000000000001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0.47699999999999998</v>
      </c>
      <c r="E88" s="108">
        <v>0.51400000000000001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0.35099999999999998</v>
      </c>
      <c r="E90" s="108">
        <v>0.376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0.47699999999999998</v>
      </c>
      <c r="E91" s="108">
        <v>0.51400000000000001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0.47699999999999998</v>
      </c>
      <c r="E92" s="108">
        <v>0.51400000000000001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0.35099999999999998</v>
      </c>
      <c r="E94" s="108">
        <v>0.376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0.47699999999999998</v>
      </c>
      <c r="E95" s="108">
        <v>0.51400000000000001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0.35099999999999998</v>
      </c>
      <c r="E97" s="108">
        <v>0.376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0.47699999999999998</v>
      </c>
      <c r="E98" s="108">
        <v>0.51400000000000001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0.35099999999999998</v>
      </c>
      <c r="E100" s="108">
        <v>0.376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0.47699999999999998</v>
      </c>
      <c r="E101" s="108">
        <v>0.51400000000000001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0.35099999999999998</v>
      </c>
      <c r="E103" s="108">
        <v>0.376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0.47699999999999998</v>
      </c>
      <c r="E104" s="108">
        <v>0.51400000000000001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0.35099999999999998</v>
      </c>
      <c r="E106" s="108">
        <v>0.376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0.47699999999999998</v>
      </c>
      <c r="E107" s="108">
        <v>0.51400000000000001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0.35099999999999998</v>
      </c>
      <c r="E109" s="108">
        <v>0.376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0.47699999999999998</v>
      </c>
      <c r="E110" s="108">
        <v>0.51400000000000001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0.47699999999999998</v>
      </c>
      <c r="E111" s="108">
        <v>0.51400000000000001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0.35099999999999998</v>
      </c>
      <c r="E113" s="108">
        <v>0.376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0.47699999999999998</v>
      </c>
      <c r="E114" s="108">
        <v>0.51400000000000001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0.35099999999999998</v>
      </c>
      <c r="E116" s="108">
        <v>0.376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0.47699999999999998</v>
      </c>
      <c r="E117" s="108">
        <v>0.51400000000000001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0.35099999999999998</v>
      </c>
      <c r="E119" s="108">
        <v>0.376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0.35099999999999998</v>
      </c>
      <c r="E121" s="108">
        <v>0.376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0.47699999999999998</v>
      </c>
      <c r="E122" s="108">
        <v>0.51400000000000001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0.35099999999999998</v>
      </c>
      <c r="E124" s="108">
        <v>0.376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0.47699999999999998</v>
      </c>
      <c r="E125" s="108">
        <v>0.51400000000000001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0.35099999999999998</v>
      </c>
      <c r="E127" s="108">
        <v>0.376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0.47699999999999998</v>
      </c>
      <c r="E128" s="108">
        <v>0.51400000000000001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0.35099999999999998</v>
      </c>
      <c r="E130" s="108">
        <v>0.376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0.47699999999999998</v>
      </c>
      <c r="E131" s="108">
        <v>0.51400000000000001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0.35099999999999998</v>
      </c>
      <c r="E133" s="108">
        <v>0.376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0.47699999999999998</v>
      </c>
      <c r="E134" s="108">
        <v>0.51400000000000001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0.35099999999999998</v>
      </c>
      <c r="E136" s="108">
        <v>0.376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0.47699999999999998</v>
      </c>
      <c r="E137" s="108">
        <v>0.51400000000000001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0.35099999999999998</v>
      </c>
      <c r="E139" s="108">
        <v>0.376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0.47699999999999998</v>
      </c>
      <c r="E140" s="108">
        <v>0.51400000000000001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0.47699999999999998</v>
      </c>
      <c r="E141" s="108">
        <v>0.51400000000000001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0.35099999999999998</v>
      </c>
      <c r="E143" s="108">
        <v>0.376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0.38500000000000001</v>
      </c>
      <c r="G146" s="108">
        <v>0.30499999999999999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0.38500000000000001</v>
      </c>
      <c r="G147" s="108">
        <v>0.30499999999999999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0.38500000000000001</v>
      </c>
      <c r="G148" s="108">
        <v>0.30499999999999999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0.38500000000000001</v>
      </c>
      <c r="G149" s="108">
        <v>0.30499999999999999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0.38500000000000001</v>
      </c>
      <c r="G150" s="108">
        <v>0.30499999999999999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0.38500000000000001</v>
      </c>
      <c r="G151" s="108">
        <v>0.30499999999999999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0.38500000000000001</v>
      </c>
      <c r="G152" s="108">
        <v>0.30499999999999999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0.38500000000000001</v>
      </c>
      <c r="G153" s="108">
        <v>0.30499999999999999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0.38500000000000001</v>
      </c>
      <c r="G154" s="108">
        <v>0.30499999999999999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0.38500000000000001</v>
      </c>
      <c r="G155" s="108">
        <v>0.30499999999999999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0.38500000000000001</v>
      </c>
      <c r="G156" s="108">
        <v>0.30499999999999999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0.38500000000000001</v>
      </c>
      <c r="G157" s="108">
        <v>0.30499999999999999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0.38500000000000001</v>
      </c>
      <c r="G158" s="108">
        <v>0.30499999999999999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0.38500000000000001</v>
      </c>
      <c r="G159" s="108">
        <v>0.30499999999999999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0.38500000000000001</v>
      </c>
      <c r="G160" s="108">
        <v>0.30499999999999999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0.38500000000000001</v>
      </c>
      <c r="G161" s="108">
        <v>0.30499999999999999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0.38500000000000001</v>
      </c>
      <c r="G162" s="108">
        <v>0.30499999999999999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0.38500000000000001</v>
      </c>
      <c r="G163" s="108">
        <v>0.30499999999999999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0.38500000000000001</v>
      </c>
      <c r="G164" s="108">
        <v>0.30499999999999999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0.38500000000000001</v>
      </c>
      <c r="G165" s="108">
        <v>0.30499999999999999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772</v>
      </c>
      <c r="C166" s="108">
        <v>1.78</v>
      </c>
      <c r="D166" s="108">
        <v>1.78</v>
      </c>
      <c r="E166" s="108">
        <v>2.6739999999999999</v>
      </c>
      <c r="F166" s="108">
        <v>0.41399999999999998</v>
      </c>
      <c r="G166" s="108">
        <v>0.26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772</v>
      </c>
      <c r="C167" s="108">
        <v>1.78</v>
      </c>
      <c r="D167" s="108">
        <v>1.78</v>
      </c>
      <c r="E167" s="108">
        <v>2.6739999999999999</v>
      </c>
      <c r="F167" s="108">
        <v>0.41399999999999998</v>
      </c>
      <c r="G167" s="108">
        <v>0.26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772</v>
      </c>
      <c r="C168" s="108">
        <v>1.78</v>
      </c>
      <c r="D168" s="108">
        <v>1.78</v>
      </c>
      <c r="E168" s="108">
        <v>2.6739999999999999</v>
      </c>
      <c r="F168" s="108">
        <v>0.41399999999999998</v>
      </c>
      <c r="G168" s="108">
        <v>0.26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772</v>
      </c>
      <c r="C169" s="108">
        <v>1.78</v>
      </c>
      <c r="D169" s="108">
        <v>1.78</v>
      </c>
      <c r="E169" s="108">
        <v>2.6739999999999999</v>
      </c>
      <c r="F169" s="108">
        <v>0.41399999999999998</v>
      </c>
      <c r="G169" s="108">
        <v>0.26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772</v>
      </c>
      <c r="C170" s="108">
        <v>1.78</v>
      </c>
      <c r="D170" s="108">
        <v>1.78</v>
      </c>
      <c r="E170" s="108">
        <v>2.6739999999999999</v>
      </c>
      <c r="F170" s="108">
        <v>0.41399999999999998</v>
      </c>
      <c r="G170" s="108">
        <v>0.26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772</v>
      </c>
      <c r="C171" s="108">
        <v>1.78</v>
      </c>
      <c r="D171" s="108">
        <v>1.78</v>
      </c>
      <c r="E171" s="108">
        <v>2.6739999999999999</v>
      </c>
      <c r="F171" s="108">
        <v>0.41399999999999998</v>
      </c>
      <c r="G171" s="108">
        <v>0.26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772</v>
      </c>
      <c r="C172" s="108">
        <v>1.78</v>
      </c>
      <c r="D172" s="108">
        <v>1.78</v>
      </c>
      <c r="E172" s="108">
        <v>2.6739999999999999</v>
      </c>
      <c r="F172" s="108">
        <v>0.41399999999999998</v>
      </c>
      <c r="G172" s="108">
        <v>0.26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772</v>
      </c>
      <c r="C173" s="108">
        <v>1.78</v>
      </c>
      <c r="D173" s="108">
        <v>1.78</v>
      </c>
      <c r="E173" s="108">
        <v>2.6739999999999999</v>
      </c>
      <c r="F173" s="108">
        <v>0.41399999999999998</v>
      </c>
      <c r="G173" s="108">
        <v>0.26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772</v>
      </c>
      <c r="C174" s="108">
        <v>1.78</v>
      </c>
      <c r="D174" s="108">
        <v>1.78</v>
      </c>
      <c r="E174" s="108">
        <v>2.6739999999999999</v>
      </c>
      <c r="F174" s="108">
        <v>0.41399999999999998</v>
      </c>
      <c r="G174" s="108">
        <v>0.26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0.38500000000000001</v>
      </c>
      <c r="G175" s="108">
        <v>0.30499999999999999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0.38500000000000001</v>
      </c>
      <c r="G176" s="108">
        <v>0.30499999999999999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0.38500000000000001</v>
      </c>
      <c r="G177" s="108">
        <v>0.30499999999999999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0.38500000000000001</v>
      </c>
      <c r="G178" s="108">
        <v>0.30499999999999999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0.38500000000000001</v>
      </c>
      <c r="G179" s="108">
        <v>0.30499999999999999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0.38500000000000001</v>
      </c>
      <c r="G180" s="108">
        <v>0.30499999999999999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0.38500000000000001</v>
      </c>
      <c r="G181" s="108">
        <v>0.30499999999999999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0.38500000000000001</v>
      </c>
      <c r="G182" s="108">
        <v>0.30499999999999999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0.38500000000000001</v>
      </c>
      <c r="G183" s="108">
        <v>0.30499999999999999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0.38500000000000001</v>
      </c>
      <c r="G184" s="108">
        <v>0.30499999999999999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0.38500000000000001</v>
      </c>
      <c r="G185" s="108">
        <v>0.30499999999999999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0.38500000000000001</v>
      </c>
      <c r="G186" s="108">
        <v>0.30499999999999999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0.38500000000000001</v>
      </c>
      <c r="G187" s="108">
        <v>0.30499999999999999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0.38500000000000001</v>
      </c>
      <c r="G188" s="108">
        <v>0.30399999999999999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0.38500000000000001</v>
      </c>
      <c r="G189" s="108">
        <v>0.30499999999999999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0.38600000000000001</v>
      </c>
      <c r="G190" s="108">
        <v>0.30299999999999999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456156.13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14722.43</v>
      </c>
      <c r="D196" s="108">
        <v>9953.59</v>
      </c>
      <c r="E196" s="108">
        <v>4768.84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27688.35</v>
      </c>
      <c r="D197" s="108">
        <v>18719.63</v>
      </c>
      <c r="E197" s="108">
        <v>8968.7199999999993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116571.15</v>
      </c>
      <c r="D199" s="108">
        <v>78811.8</v>
      </c>
      <c r="E199" s="108">
        <v>37759.35</v>
      </c>
      <c r="F199" s="108">
        <v>0.68</v>
      </c>
      <c r="G199" s="108">
        <v>3.51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117720.61</v>
      </c>
      <c r="D200" s="108">
        <v>79588.929999999993</v>
      </c>
      <c r="E200" s="108">
        <v>38131.68</v>
      </c>
      <c r="F200" s="108">
        <v>0.68</v>
      </c>
      <c r="G200" s="108">
        <v>3.51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88442.3</v>
      </c>
      <c r="D201" s="108">
        <v>59794.35</v>
      </c>
      <c r="E201" s="108">
        <v>28647.94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93446.42</v>
      </c>
      <c r="D202" s="108">
        <v>63177.55</v>
      </c>
      <c r="E202" s="108">
        <v>30268.86</v>
      </c>
      <c r="F202" s="108">
        <v>0.68</v>
      </c>
      <c r="G202" s="108">
        <v>3.51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6266.74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5765.23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6789.51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6704.87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6713.83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6357.86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6362.53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6441.72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4844.3599999999997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4844.66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4792.8100000000004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12679.87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4571.09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12979.04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5112.3999999999996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17210.400000000001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16683.91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16798.689999999999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14691.08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14710.93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10124.39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12768.2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45938.84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84027.56</v>
      </c>
      <c r="D228" s="108">
        <v>0.78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175595.96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49460.88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49948.6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37525.870000000003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39649.11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0.59</v>
      </c>
      <c r="F239" s="108">
        <v>687.68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1.1200000000000001</v>
      </c>
      <c r="F240" s="108">
        <v>1270.21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4.6900000000000004</v>
      </c>
      <c r="F242" s="108">
        <v>8954.09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4.74</v>
      </c>
      <c r="F243" s="108">
        <v>9042.3799999999992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3.56</v>
      </c>
      <c r="F244" s="108">
        <v>6793.45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3.76</v>
      </c>
      <c r="F245" s="108">
        <v>7177.83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2511.79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90881.594100000002</v>
      </c>
      <c r="C255" s="108">
        <v>133.0752</v>
      </c>
      <c r="D255" s="108">
        <v>165.1206</v>
      </c>
      <c r="E255" s="108">
        <v>0</v>
      </c>
      <c r="F255" s="108">
        <v>1.2999999999999999E-3</v>
      </c>
      <c r="G255" s="108">
        <v>108420.4026</v>
      </c>
      <c r="H255" s="108">
        <v>36289.193899999998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75386.813399999999</v>
      </c>
      <c r="C256" s="108">
        <v>113.6247</v>
      </c>
      <c r="D256" s="108">
        <v>147.5119</v>
      </c>
      <c r="E256" s="108">
        <v>0</v>
      </c>
      <c r="F256" s="108">
        <v>1.1000000000000001E-3</v>
      </c>
      <c r="G256" s="108">
        <v>96877.957800000004</v>
      </c>
      <c r="H256" s="108">
        <v>30411.606800000001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73532.901400000002</v>
      </c>
      <c r="C257" s="108">
        <v>118.2295</v>
      </c>
      <c r="D257" s="108">
        <v>167.9768</v>
      </c>
      <c r="E257" s="108">
        <v>0</v>
      </c>
      <c r="F257" s="108">
        <v>1.2999999999999999E-3</v>
      </c>
      <c r="G257" s="108">
        <v>110359.93309999999</v>
      </c>
      <c r="H257" s="108">
        <v>30370.9761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58918.414100000002</v>
      </c>
      <c r="C258" s="108">
        <v>101.26479999999999</v>
      </c>
      <c r="D258" s="108">
        <v>155.8648</v>
      </c>
      <c r="E258" s="108">
        <v>0</v>
      </c>
      <c r="F258" s="108">
        <v>1.1999999999999999E-3</v>
      </c>
      <c r="G258" s="108">
        <v>102433.9255</v>
      </c>
      <c r="H258" s="108">
        <v>24959.298299999999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63926.674700000003</v>
      </c>
      <c r="C259" s="108">
        <v>113.5258</v>
      </c>
      <c r="D259" s="108">
        <v>181.00919999999999</v>
      </c>
      <c r="E259" s="108">
        <v>0</v>
      </c>
      <c r="F259" s="108">
        <v>1.2999999999999999E-3</v>
      </c>
      <c r="G259" s="108">
        <v>118974.0145</v>
      </c>
      <c r="H259" s="108">
        <v>27430.1188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71329.911800000002</v>
      </c>
      <c r="C260" s="108">
        <v>128.398</v>
      </c>
      <c r="D260" s="108">
        <v>207.5883</v>
      </c>
      <c r="E260" s="108">
        <v>0</v>
      </c>
      <c r="F260" s="108">
        <v>1.5E-3</v>
      </c>
      <c r="G260" s="108">
        <v>136450.7052</v>
      </c>
      <c r="H260" s="108">
        <v>30771.636900000001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48453.498299999999</v>
      </c>
      <c r="C261" s="108">
        <v>87.347300000000004</v>
      </c>
      <c r="D261" s="108">
        <v>141.42949999999999</v>
      </c>
      <c r="E261" s="108">
        <v>0</v>
      </c>
      <c r="F261" s="108">
        <v>1E-3</v>
      </c>
      <c r="G261" s="108">
        <v>92964.072199999995</v>
      </c>
      <c r="H261" s="108">
        <v>20915.033100000001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51090.9974</v>
      </c>
      <c r="C262" s="108">
        <v>92.091700000000003</v>
      </c>
      <c r="D262" s="108">
        <v>149.09479999999999</v>
      </c>
      <c r="E262" s="108">
        <v>0</v>
      </c>
      <c r="F262" s="108">
        <v>1.1000000000000001E-3</v>
      </c>
      <c r="G262" s="108">
        <v>98002.545599999998</v>
      </c>
      <c r="H262" s="108">
        <v>22052.537799999998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58893.783600000002</v>
      </c>
      <c r="C263" s="108">
        <v>105.2094</v>
      </c>
      <c r="D263" s="108">
        <v>168.78190000000001</v>
      </c>
      <c r="E263" s="108">
        <v>0</v>
      </c>
      <c r="F263" s="108">
        <v>1.1999999999999999E-3</v>
      </c>
      <c r="G263" s="108">
        <v>110939.65889999999</v>
      </c>
      <c r="H263" s="108">
        <v>25329.967700000001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61801.289299999997</v>
      </c>
      <c r="C264" s="108">
        <v>106.1788</v>
      </c>
      <c r="D264" s="108">
        <v>163.358</v>
      </c>
      <c r="E264" s="108">
        <v>0</v>
      </c>
      <c r="F264" s="108">
        <v>1.1999999999999999E-3</v>
      </c>
      <c r="G264" s="108">
        <v>107358.3118</v>
      </c>
      <c r="H264" s="108">
        <v>26176.645799999998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68893.973199999993</v>
      </c>
      <c r="C265" s="108">
        <v>111.358</v>
      </c>
      <c r="D265" s="108">
        <v>159.29169999999999</v>
      </c>
      <c r="E265" s="108">
        <v>0</v>
      </c>
      <c r="F265" s="108">
        <v>1.1999999999999999E-3</v>
      </c>
      <c r="G265" s="108">
        <v>104656.7004</v>
      </c>
      <c r="H265" s="108">
        <v>28511.106400000001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81733.688599999994</v>
      </c>
      <c r="C266" s="108">
        <v>123.5151</v>
      </c>
      <c r="D266" s="108">
        <v>160.98699999999999</v>
      </c>
      <c r="E266" s="108">
        <v>0</v>
      </c>
      <c r="F266" s="108">
        <v>1.1999999999999999E-3</v>
      </c>
      <c r="G266" s="108">
        <v>105729.54489999999</v>
      </c>
      <c r="H266" s="108">
        <v>33002.9836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804843.54</v>
      </c>
      <c r="C268" s="108">
        <v>1333.8182999999999</v>
      </c>
      <c r="D268" s="108">
        <v>1968.0145</v>
      </c>
      <c r="E268" s="108">
        <v>0</v>
      </c>
      <c r="F268" s="108">
        <v>1.47E-2</v>
      </c>
      <c r="G268" s="109">
        <v>1293170</v>
      </c>
      <c r="H268" s="108">
        <v>336221.10519999999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48453.498299999999</v>
      </c>
      <c r="C269" s="108">
        <v>87.347300000000004</v>
      </c>
      <c r="D269" s="108">
        <v>141.42949999999999</v>
      </c>
      <c r="E269" s="108">
        <v>0</v>
      </c>
      <c r="F269" s="108">
        <v>1E-3</v>
      </c>
      <c r="G269" s="108">
        <v>92964.072199999995</v>
      </c>
      <c r="H269" s="108">
        <v>20915.033100000001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90881.594100000002</v>
      </c>
      <c r="C270" s="108">
        <v>133.0752</v>
      </c>
      <c r="D270" s="108">
        <v>207.5883</v>
      </c>
      <c r="E270" s="108">
        <v>0</v>
      </c>
      <c r="F270" s="108">
        <v>1.5E-3</v>
      </c>
      <c r="G270" s="108">
        <v>136450.7052</v>
      </c>
      <c r="H270" s="108">
        <v>36289.193899999998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251581000000</v>
      </c>
      <c r="C273" s="108">
        <v>172030.58600000001</v>
      </c>
      <c r="D273" s="108" t="s">
        <v>828</v>
      </c>
      <c r="E273" s="108">
        <v>80527.626000000004</v>
      </c>
      <c r="F273" s="108">
        <v>79091.122000000003</v>
      </c>
      <c r="G273" s="108">
        <v>7363.5140000000001</v>
      </c>
      <c r="H273" s="108">
        <v>0</v>
      </c>
      <c r="I273" s="108">
        <v>0</v>
      </c>
      <c r="J273" s="108">
        <v>0</v>
      </c>
      <c r="K273" s="108">
        <v>1641.5429999999999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3406.78</v>
      </c>
      <c r="R273" s="108">
        <v>0</v>
      </c>
      <c r="S273" s="108">
        <v>0</v>
      </c>
    </row>
    <row r="274" spans="1:19">
      <c r="A274" s="108" t="s">
        <v>616</v>
      </c>
      <c r="B274" s="109">
        <v>224798000000</v>
      </c>
      <c r="C274" s="108">
        <v>171304.62100000001</v>
      </c>
      <c r="D274" s="108" t="s">
        <v>829</v>
      </c>
      <c r="E274" s="108">
        <v>80527.626000000004</v>
      </c>
      <c r="F274" s="108">
        <v>79091.122000000003</v>
      </c>
      <c r="G274" s="108">
        <v>7363.5140000000001</v>
      </c>
      <c r="H274" s="108">
        <v>0</v>
      </c>
      <c r="I274" s="108">
        <v>0</v>
      </c>
      <c r="J274" s="108">
        <v>0</v>
      </c>
      <c r="K274" s="108">
        <v>907.93899999999996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3414.4189999999999</v>
      </c>
      <c r="R274" s="108">
        <v>0</v>
      </c>
      <c r="S274" s="108">
        <v>0</v>
      </c>
    </row>
    <row r="275" spans="1:19">
      <c r="A275" s="108" t="s">
        <v>617</v>
      </c>
      <c r="B275" s="109">
        <v>256082000000</v>
      </c>
      <c r="C275" s="108">
        <v>183085.03400000001</v>
      </c>
      <c r="D275" s="108" t="s">
        <v>746</v>
      </c>
      <c r="E275" s="108">
        <v>80527.626000000004</v>
      </c>
      <c r="F275" s="108">
        <v>73092.044999999998</v>
      </c>
      <c r="G275" s="108">
        <v>11041.007</v>
      </c>
      <c r="H275" s="108">
        <v>0</v>
      </c>
      <c r="I275" s="108">
        <v>16104.875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2319.48</v>
      </c>
      <c r="R275" s="108">
        <v>0</v>
      </c>
      <c r="S275" s="108">
        <v>0</v>
      </c>
    </row>
    <row r="276" spans="1:19">
      <c r="A276" s="108" t="s">
        <v>618</v>
      </c>
      <c r="B276" s="109">
        <v>237690000000</v>
      </c>
      <c r="C276" s="108">
        <v>201210.603</v>
      </c>
      <c r="D276" s="108" t="s">
        <v>747</v>
      </c>
      <c r="E276" s="108">
        <v>80527.626000000004</v>
      </c>
      <c r="F276" s="108">
        <v>73092.044999999998</v>
      </c>
      <c r="G276" s="108">
        <v>13622.114</v>
      </c>
      <c r="H276" s="108">
        <v>0</v>
      </c>
      <c r="I276" s="108">
        <v>31518.19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2450.6280000000002</v>
      </c>
      <c r="R276" s="108">
        <v>0</v>
      </c>
      <c r="S276" s="108">
        <v>0</v>
      </c>
    </row>
    <row r="277" spans="1:19">
      <c r="A277" s="108" t="s">
        <v>324</v>
      </c>
      <c r="B277" s="109">
        <v>276070000000</v>
      </c>
      <c r="C277" s="108">
        <v>288700.41600000003</v>
      </c>
      <c r="D277" s="108" t="s">
        <v>697</v>
      </c>
      <c r="E277" s="108">
        <v>80527.626000000004</v>
      </c>
      <c r="F277" s="108">
        <v>79091.122000000003</v>
      </c>
      <c r="G277" s="108">
        <v>17904.816999999999</v>
      </c>
      <c r="H277" s="108">
        <v>0</v>
      </c>
      <c r="I277" s="108">
        <v>108529.423</v>
      </c>
      <c r="J277" s="108">
        <v>0</v>
      </c>
      <c r="K277" s="108">
        <v>4.0000000000000001E-3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2647.424</v>
      </c>
      <c r="R277" s="108">
        <v>0</v>
      </c>
      <c r="S277" s="108">
        <v>0</v>
      </c>
    </row>
    <row r="278" spans="1:19">
      <c r="A278" s="108" t="s">
        <v>619</v>
      </c>
      <c r="B278" s="109">
        <v>316624000000</v>
      </c>
      <c r="C278" s="108">
        <v>327708.92099999997</v>
      </c>
      <c r="D278" s="108" t="s">
        <v>830</v>
      </c>
      <c r="E278" s="108">
        <v>80527.626000000004</v>
      </c>
      <c r="F278" s="108">
        <v>79091.122000000003</v>
      </c>
      <c r="G278" s="108">
        <v>25392.855</v>
      </c>
      <c r="H278" s="108">
        <v>0</v>
      </c>
      <c r="I278" s="108">
        <v>140019.647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2677.67</v>
      </c>
      <c r="R278" s="108">
        <v>0</v>
      </c>
      <c r="S278" s="108">
        <v>0</v>
      </c>
    </row>
    <row r="279" spans="1:19">
      <c r="A279" s="108" t="s">
        <v>620</v>
      </c>
      <c r="B279" s="109">
        <v>215716000000</v>
      </c>
      <c r="C279" s="108">
        <v>240496.96599999999</v>
      </c>
      <c r="D279" s="108" t="s">
        <v>831</v>
      </c>
      <c r="E279" s="108">
        <v>44737.57</v>
      </c>
      <c r="F279" s="108">
        <v>40636.785000000003</v>
      </c>
      <c r="G279" s="108">
        <v>17364.634999999998</v>
      </c>
      <c r="H279" s="108">
        <v>0</v>
      </c>
      <c r="I279" s="108">
        <v>135201.56099999999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2556.4140000000002</v>
      </c>
      <c r="R279" s="108">
        <v>0</v>
      </c>
      <c r="S279" s="108">
        <v>0</v>
      </c>
    </row>
    <row r="280" spans="1:19">
      <c r="A280" s="108" t="s">
        <v>621</v>
      </c>
      <c r="B280" s="109">
        <v>227408000000</v>
      </c>
      <c r="C280" s="108">
        <v>240641.516</v>
      </c>
      <c r="D280" s="108" t="s">
        <v>698</v>
      </c>
      <c r="E280" s="108">
        <v>44737.57</v>
      </c>
      <c r="F280" s="108">
        <v>40636.785000000003</v>
      </c>
      <c r="G280" s="108">
        <v>19618.98</v>
      </c>
      <c r="H280" s="108">
        <v>0</v>
      </c>
      <c r="I280" s="108">
        <v>133103.02900000001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2545.152</v>
      </c>
      <c r="R280" s="108">
        <v>0</v>
      </c>
      <c r="S280" s="108">
        <v>0</v>
      </c>
    </row>
    <row r="281" spans="1:19">
      <c r="A281" s="108" t="s">
        <v>622</v>
      </c>
      <c r="B281" s="109">
        <v>257427000000</v>
      </c>
      <c r="C281" s="108">
        <v>288896.70299999998</v>
      </c>
      <c r="D281" s="108" t="s">
        <v>748</v>
      </c>
      <c r="E281" s="108">
        <v>80527.626000000004</v>
      </c>
      <c r="F281" s="108">
        <v>73092.044999999998</v>
      </c>
      <c r="G281" s="108">
        <v>23686.994999999999</v>
      </c>
      <c r="H281" s="108">
        <v>0</v>
      </c>
      <c r="I281" s="108">
        <v>108954.40399999999</v>
      </c>
      <c r="J281" s="108">
        <v>0</v>
      </c>
      <c r="K281" s="108">
        <v>1.4E-2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2635.62</v>
      </c>
      <c r="R281" s="108">
        <v>0</v>
      </c>
      <c r="S281" s="108">
        <v>0</v>
      </c>
    </row>
    <row r="282" spans="1:19">
      <c r="A282" s="108" t="s">
        <v>623</v>
      </c>
      <c r="B282" s="109">
        <v>249117000000</v>
      </c>
      <c r="C282" s="108">
        <v>213920.32</v>
      </c>
      <c r="D282" s="108" t="s">
        <v>699</v>
      </c>
      <c r="E282" s="108">
        <v>80527.626000000004</v>
      </c>
      <c r="F282" s="108">
        <v>73092.044999999998</v>
      </c>
      <c r="G282" s="108">
        <v>15805.545</v>
      </c>
      <c r="H282" s="108">
        <v>0</v>
      </c>
      <c r="I282" s="108">
        <v>41993.608999999997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2501.4949999999999</v>
      </c>
      <c r="R282" s="108">
        <v>0</v>
      </c>
      <c r="S282" s="108">
        <v>0</v>
      </c>
    </row>
    <row r="283" spans="1:19">
      <c r="A283" s="108" t="s">
        <v>624</v>
      </c>
      <c r="B283" s="109">
        <v>242848000000</v>
      </c>
      <c r="C283" s="108">
        <v>195062.291</v>
      </c>
      <c r="D283" s="108" t="s">
        <v>700</v>
      </c>
      <c r="E283" s="108">
        <v>80527.626000000004</v>
      </c>
      <c r="F283" s="108">
        <v>73092.044999999998</v>
      </c>
      <c r="G283" s="108">
        <v>14105.779</v>
      </c>
      <c r="H283" s="108">
        <v>0</v>
      </c>
      <c r="I283" s="108">
        <v>24961.304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2375.5369999999998</v>
      </c>
      <c r="R283" s="108">
        <v>0</v>
      </c>
      <c r="S283" s="108">
        <v>0</v>
      </c>
    </row>
    <row r="284" spans="1:19">
      <c r="A284" s="108" t="s">
        <v>625</v>
      </c>
      <c r="B284" s="109">
        <v>245337000000</v>
      </c>
      <c r="C284" s="108">
        <v>170906.04199999999</v>
      </c>
      <c r="D284" s="108" t="s">
        <v>832</v>
      </c>
      <c r="E284" s="108">
        <v>80527.626000000004</v>
      </c>
      <c r="F284" s="108">
        <v>79091.122000000003</v>
      </c>
      <c r="G284" s="108">
        <v>7363.5140000000001</v>
      </c>
      <c r="H284" s="108">
        <v>0</v>
      </c>
      <c r="I284" s="108">
        <v>0</v>
      </c>
      <c r="J284" s="108">
        <v>0</v>
      </c>
      <c r="K284" s="108">
        <v>512.01599999999996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3411.7640000000001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3000700000000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215716000000</v>
      </c>
      <c r="C287" s="108">
        <v>170906.04199999999</v>
      </c>
      <c r="D287" s="108"/>
      <c r="E287" s="108">
        <v>44737.57</v>
      </c>
      <c r="F287" s="108">
        <v>40636.785000000003</v>
      </c>
      <c r="G287" s="108">
        <v>7363.5140000000001</v>
      </c>
      <c r="H287" s="108">
        <v>0</v>
      </c>
      <c r="I287" s="108">
        <v>0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2319.48</v>
      </c>
      <c r="R287" s="108">
        <v>0</v>
      </c>
      <c r="S287" s="108">
        <v>0</v>
      </c>
    </row>
    <row r="288" spans="1:19">
      <c r="A288" s="108" t="s">
        <v>628</v>
      </c>
      <c r="B288" s="109">
        <v>316624000000</v>
      </c>
      <c r="C288" s="108">
        <v>327708.92099999997</v>
      </c>
      <c r="D288" s="108"/>
      <c r="E288" s="108">
        <v>80527.626000000004</v>
      </c>
      <c r="F288" s="108">
        <v>79091.122000000003</v>
      </c>
      <c r="G288" s="108">
        <v>25392.855</v>
      </c>
      <c r="H288" s="108">
        <v>0</v>
      </c>
      <c r="I288" s="108">
        <v>140019.647</v>
      </c>
      <c r="J288" s="108">
        <v>0</v>
      </c>
      <c r="K288" s="108">
        <v>1641.5429999999999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3414.4189999999999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51376.15</v>
      </c>
      <c r="C291" s="108">
        <v>22303.86</v>
      </c>
      <c r="D291" s="108">
        <v>0</v>
      </c>
      <c r="E291" s="108">
        <v>73680.02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7.48</v>
      </c>
      <c r="C292" s="108">
        <v>3.25</v>
      </c>
      <c r="D292" s="108">
        <v>0</v>
      </c>
      <c r="E292" s="108">
        <v>10.72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7.48</v>
      </c>
      <c r="C293" s="108">
        <v>3.25</v>
      </c>
      <c r="D293" s="108">
        <v>0</v>
      </c>
      <c r="E293" s="108">
        <v>10.72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5143.24</v>
      </c>
      <c r="C2" s="108">
        <v>748.54</v>
      </c>
      <c r="D2" s="108">
        <v>748.54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5143.24</v>
      </c>
      <c r="C3" s="108">
        <v>748.54</v>
      </c>
      <c r="D3" s="108">
        <v>748.54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12426.98</v>
      </c>
      <c r="C4" s="108">
        <v>1808.61</v>
      </c>
      <c r="D4" s="108">
        <v>1808.61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12426.98</v>
      </c>
      <c r="C5" s="108">
        <v>1808.61</v>
      </c>
      <c r="D5" s="108">
        <v>1808.61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1888.6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111.44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99.95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113.95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2.1800000000000002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163.52000000000001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65.98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2856.78</v>
      </c>
      <c r="C28" s="108">
        <v>2286.46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0.47699999999999998</v>
      </c>
      <c r="E61" s="108">
        <v>0.51400000000000001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0.35099999999999998</v>
      </c>
      <c r="E63" s="108">
        <v>0.376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0.47699999999999998</v>
      </c>
      <c r="E64" s="108">
        <v>0.51400000000000001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0.47699999999999998</v>
      </c>
      <c r="E65" s="108">
        <v>0.51400000000000001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0.35099999999999998</v>
      </c>
      <c r="E67" s="108">
        <v>0.376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0.47699999999999998</v>
      </c>
      <c r="E68" s="108">
        <v>0.51400000000000001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0.35099999999999998</v>
      </c>
      <c r="E70" s="108">
        <v>0.376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0.47699999999999998</v>
      </c>
      <c r="E71" s="108">
        <v>0.51400000000000001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0.47699999999999998</v>
      </c>
      <c r="E72" s="108">
        <v>0.51400000000000001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0.35099999999999998</v>
      </c>
      <c r="E74" s="108">
        <v>0.376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0.47699999999999998</v>
      </c>
      <c r="E75" s="108">
        <v>0.51400000000000001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0.47699999999999998</v>
      </c>
      <c r="E76" s="108">
        <v>0.51400000000000001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0.35099999999999998</v>
      </c>
      <c r="E78" s="108">
        <v>0.376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0.47699999999999998</v>
      </c>
      <c r="E79" s="108">
        <v>0.51400000000000001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0.47699999999999998</v>
      </c>
      <c r="E80" s="108">
        <v>0.51400000000000001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0.35099999999999998</v>
      </c>
      <c r="E82" s="108">
        <v>0.376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0.47699999999999998</v>
      </c>
      <c r="E83" s="108">
        <v>0.51400000000000001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0.47699999999999998</v>
      </c>
      <c r="E84" s="108">
        <v>0.51400000000000001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0.35099999999999998</v>
      </c>
      <c r="E86" s="108">
        <v>0.376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0.47699999999999998</v>
      </c>
      <c r="E87" s="108">
        <v>0.51400000000000001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0.47699999999999998</v>
      </c>
      <c r="E88" s="108">
        <v>0.51400000000000001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0.35099999999999998</v>
      </c>
      <c r="E90" s="108">
        <v>0.376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0.47699999999999998</v>
      </c>
      <c r="E91" s="108">
        <v>0.51400000000000001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0.47699999999999998</v>
      </c>
      <c r="E92" s="108">
        <v>0.51400000000000001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0.35099999999999998</v>
      </c>
      <c r="E94" s="108">
        <v>0.376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0.47699999999999998</v>
      </c>
      <c r="E95" s="108">
        <v>0.51400000000000001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0.35099999999999998</v>
      </c>
      <c r="E97" s="108">
        <v>0.376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0.47699999999999998</v>
      </c>
      <c r="E98" s="108">
        <v>0.51400000000000001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0.35099999999999998</v>
      </c>
      <c r="E100" s="108">
        <v>0.376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0.47699999999999998</v>
      </c>
      <c r="E101" s="108">
        <v>0.51400000000000001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0.35099999999999998</v>
      </c>
      <c r="E103" s="108">
        <v>0.376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0.47699999999999998</v>
      </c>
      <c r="E104" s="108">
        <v>0.51400000000000001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0.35099999999999998</v>
      </c>
      <c r="E106" s="108">
        <v>0.376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0.47699999999999998</v>
      </c>
      <c r="E107" s="108">
        <v>0.51400000000000001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0.35099999999999998</v>
      </c>
      <c r="E109" s="108">
        <v>0.376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0.47699999999999998</v>
      </c>
      <c r="E110" s="108">
        <v>0.51400000000000001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0.47699999999999998</v>
      </c>
      <c r="E111" s="108">
        <v>0.51400000000000001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0.35099999999999998</v>
      </c>
      <c r="E113" s="108">
        <v>0.376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0.47699999999999998</v>
      </c>
      <c r="E114" s="108">
        <v>0.51400000000000001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0.35099999999999998</v>
      </c>
      <c r="E116" s="108">
        <v>0.376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0.47699999999999998</v>
      </c>
      <c r="E117" s="108">
        <v>0.51400000000000001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0.35099999999999998</v>
      </c>
      <c r="E119" s="108">
        <v>0.376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0.35099999999999998</v>
      </c>
      <c r="E121" s="108">
        <v>0.376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0.47699999999999998</v>
      </c>
      <c r="E122" s="108">
        <v>0.51400000000000001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0.35099999999999998</v>
      </c>
      <c r="E124" s="108">
        <v>0.376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0.47699999999999998</v>
      </c>
      <c r="E125" s="108">
        <v>0.51400000000000001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0.35099999999999998</v>
      </c>
      <c r="E127" s="108">
        <v>0.376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0.47699999999999998</v>
      </c>
      <c r="E128" s="108">
        <v>0.51400000000000001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0.35099999999999998</v>
      </c>
      <c r="E130" s="108">
        <v>0.376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0.47699999999999998</v>
      </c>
      <c r="E131" s="108">
        <v>0.51400000000000001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0.35099999999999998</v>
      </c>
      <c r="E133" s="108">
        <v>0.376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0.47699999999999998</v>
      </c>
      <c r="E134" s="108">
        <v>0.51400000000000001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0.35099999999999998</v>
      </c>
      <c r="E136" s="108">
        <v>0.376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0.47699999999999998</v>
      </c>
      <c r="E137" s="108">
        <v>0.51400000000000001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0.35099999999999998</v>
      </c>
      <c r="E139" s="108">
        <v>0.376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0.47699999999999998</v>
      </c>
      <c r="E140" s="108">
        <v>0.51400000000000001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0.47699999999999998</v>
      </c>
      <c r="E141" s="108">
        <v>0.51400000000000001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0.35099999999999998</v>
      </c>
      <c r="E143" s="108">
        <v>0.376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0.38500000000000001</v>
      </c>
      <c r="G146" s="108">
        <v>0.30499999999999999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0.38500000000000001</v>
      </c>
      <c r="G147" s="108">
        <v>0.30499999999999999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0.38500000000000001</v>
      </c>
      <c r="G148" s="108">
        <v>0.30499999999999999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0.38500000000000001</v>
      </c>
      <c r="G149" s="108">
        <v>0.30499999999999999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0.38500000000000001</v>
      </c>
      <c r="G150" s="108">
        <v>0.30499999999999999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0.38500000000000001</v>
      </c>
      <c r="G151" s="108">
        <v>0.30499999999999999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0.38500000000000001</v>
      </c>
      <c r="G152" s="108">
        <v>0.30499999999999999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0.38500000000000001</v>
      </c>
      <c r="G153" s="108">
        <v>0.30499999999999999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0.38500000000000001</v>
      </c>
      <c r="G154" s="108">
        <v>0.30499999999999999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0.38500000000000001</v>
      </c>
      <c r="G155" s="108">
        <v>0.30499999999999999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0.38500000000000001</v>
      </c>
      <c r="G156" s="108">
        <v>0.30499999999999999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0.38500000000000001</v>
      </c>
      <c r="G157" s="108">
        <v>0.30499999999999999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0.38500000000000001</v>
      </c>
      <c r="G158" s="108">
        <v>0.30499999999999999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0.38500000000000001</v>
      </c>
      <c r="G159" s="108">
        <v>0.30499999999999999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0.38500000000000001</v>
      </c>
      <c r="G160" s="108">
        <v>0.30499999999999999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0.38500000000000001</v>
      </c>
      <c r="G161" s="108">
        <v>0.30499999999999999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0.38500000000000001</v>
      </c>
      <c r="G162" s="108">
        <v>0.30499999999999999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0.38500000000000001</v>
      </c>
      <c r="G163" s="108">
        <v>0.30499999999999999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0.38500000000000001</v>
      </c>
      <c r="G164" s="108">
        <v>0.30499999999999999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0.38500000000000001</v>
      </c>
      <c r="G165" s="108">
        <v>0.30499999999999999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772</v>
      </c>
      <c r="C166" s="108">
        <v>1.78</v>
      </c>
      <c r="D166" s="108">
        <v>1.78</v>
      </c>
      <c r="E166" s="108">
        <v>2.6739999999999999</v>
      </c>
      <c r="F166" s="108">
        <v>0.41399999999999998</v>
      </c>
      <c r="G166" s="108">
        <v>0.26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772</v>
      </c>
      <c r="C167" s="108">
        <v>1.78</v>
      </c>
      <c r="D167" s="108">
        <v>1.78</v>
      </c>
      <c r="E167" s="108">
        <v>2.6739999999999999</v>
      </c>
      <c r="F167" s="108">
        <v>0.41399999999999998</v>
      </c>
      <c r="G167" s="108">
        <v>0.26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772</v>
      </c>
      <c r="C168" s="108">
        <v>1.78</v>
      </c>
      <c r="D168" s="108">
        <v>1.78</v>
      </c>
      <c r="E168" s="108">
        <v>2.6739999999999999</v>
      </c>
      <c r="F168" s="108">
        <v>0.41399999999999998</v>
      </c>
      <c r="G168" s="108">
        <v>0.26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772</v>
      </c>
      <c r="C169" s="108">
        <v>1.78</v>
      </c>
      <c r="D169" s="108">
        <v>1.78</v>
      </c>
      <c r="E169" s="108">
        <v>2.6739999999999999</v>
      </c>
      <c r="F169" s="108">
        <v>0.41399999999999998</v>
      </c>
      <c r="G169" s="108">
        <v>0.26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772</v>
      </c>
      <c r="C170" s="108">
        <v>1.78</v>
      </c>
      <c r="D170" s="108">
        <v>1.78</v>
      </c>
      <c r="E170" s="108">
        <v>2.6739999999999999</v>
      </c>
      <c r="F170" s="108">
        <v>0.41399999999999998</v>
      </c>
      <c r="G170" s="108">
        <v>0.26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772</v>
      </c>
      <c r="C171" s="108">
        <v>1.78</v>
      </c>
      <c r="D171" s="108">
        <v>1.78</v>
      </c>
      <c r="E171" s="108">
        <v>2.6739999999999999</v>
      </c>
      <c r="F171" s="108">
        <v>0.41399999999999998</v>
      </c>
      <c r="G171" s="108">
        <v>0.26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772</v>
      </c>
      <c r="C172" s="108">
        <v>1.78</v>
      </c>
      <c r="D172" s="108">
        <v>1.78</v>
      </c>
      <c r="E172" s="108">
        <v>2.6739999999999999</v>
      </c>
      <c r="F172" s="108">
        <v>0.41399999999999998</v>
      </c>
      <c r="G172" s="108">
        <v>0.26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772</v>
      </c>
      <c r="C173" s="108">
        <v>1.78</v>
      </c>
      <c r="D173" s="108">
        <v>1.78</v>
      </c>
      <c r="E173" s="108">
        <v>2.6739999999999999</v>
      </c>
      <c r="F173" s="108">
        <v>0.41399999999999998</v>
      </c>
      <c r="G173" s="108">
        <v>0.26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772</v>
      </c>
      <c r="C174" s="108">
        <v>1.78</v>
      </c>
      <c r="D174" s="108">
        <v>1.78</v>
      </c>
      <c r="E174" s="108">
        <v>2.6739999999999999</v>
      </c>
      <c r="F174" s="108">
        <v>0.41399999999999998</v>
      </c>
      <c r="G174" s="108">
        <v>0.26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0.38500000000000001</v>
      </c>
      <c r="G175" s="108">
        <v>0.30499999999999999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0.38500000000000001</v>
      </c>
      <c r="G176" s="108">
        <v>0.30499999999999999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0.38500000000000001</v>
      </c>
      <c r="G177" s="108">
        <v>0.30499999999999999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0.38500000000000001</v>
      </c>
      <c r="G178" s="108">
        <v>0.30499999999999999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0.38500000000000001</v>
      </c>
      <c r="G179" s="108">
        <v>0.30499999999999999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0.38500000000000001</v>
      </c>
      <c r="G180" s="108">
        <v>0.30499999999999999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0.38500000000000001</v>
      </c>
      <c r="G181" s="108">
        <v>0.30499999999999999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0.38500000000000001</v>
      </c>
      <c r="G182" s="108">
        <v>0.30499999999999999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0.38500000000000001</v>
      </c>
      <c r="G183" s="108">
        <v>0.30499999999999999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0.38500000000000001</v>
      </c>
      <c r="G184" s="108">
        <v>0.30499999999999999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0.38500000000000001</v>
      </c>
      <c r="G185" s="108">
        <v>0.30499999999999999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0.38500000000000001</v>
      </c>
      <c r="G186" s="108">
        <v>0.30499999999999999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0.38500000000000001</v>
      </c>
      <c r="G187" s="108">
        <v>0.30499999999999999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0.38500000000000001</v>
      </c>
      <c r="G188" s="108">
        <v>0.30399999999999999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0.38500000000000001</v>
      </c>
      <c r="G189" s="108">
        <v>0.30499999999999999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0.38600000000000001</v>
      </c>
      <c r="G190" s="108">
        <v>0.30299999999999999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392502.43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10528.3</v>
      </c>
      <c r="D196" s="108">
        <v>7800.91</v>
      </c>
      <c r="E196" s="108">
        <v>2727.39</v>
      </c>
      <c r="F196" s="108">
        <v>0.74</v>
      </c>
      <c r="G196" s="108">
        <v>3.84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21050.83</v>
      </c>
      <c r="D197" s="108">
        <v>15597.54</v>
      </c>
      <c r="E197" s="108">
        <v>5453.29</v>
      </c>
      <c r="F197" s="108">
        <v>0.74</v>
      </c>
      <c r="G197" s="108">
        <v>3.61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46116.800000000003</v>
      </c>
      <c r="D198" s="108">
        <v>33668.35</v>
      </c>
      <c r="E198" s="108">
        <v>12448.44</v>
      </c>
      <c r="F198" s="108">
        <v>0.73</v>
      </c>
      <c r="G198" s="108">
        <v>3.3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77377.490000000005</v>
      </c>
      <c r="D199" s="108">
        <v>61797.94</v>
      </c>
      <c r="E199" s="108">
        <v>15579.55</v>
      </c>
      <c r="F199" s="108">
        <v>0.8</v>
      </c>
      <c r="G199" s="108">
        <v>4.18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71994.210000000006</v>
      </c>
      <c r="D200" s="108">
        <v>57498.55</v>
      </c>
      <c r="E200" s="108">
        <v>14495.66</v>
      </c>
      <c r="F200" s="108">
        <v>0.8</v>
      </c>
      <c r="G200" s="108">
        <v>4.18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53167.44</v>
      </c>
      <c r="D201" s="108">
        <v>42462.46</v>
      </c>
      <c r="E201" s="108">
        <v>10704.99</v>
      </c>
      <c r="F201" s="108">
        <v>0.8</v>
      </c>
      <c r="G201" s="108">
        <v>3.45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57097.53</v>
      </c>
      <c r="D202" s="108">
        <v>45601.24</v>
      </c>
      <c r="E202" s="108">
        <v>11496.29</v>
      </c>
      <c r="F202" s="108">
        <v>0.8</v>
      </c>
      <c r="G202" s="108">
        <v>3.45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5712.88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4703.8900000000003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5829.31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5743.43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5754.2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5327.22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5331.73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5413.6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5038.8900000000003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5039.07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4985.8100000000004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10329.23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4132.5200000000004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13254.44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5473.78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14301.41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13786.11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13915.29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11532.13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11550.26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8027.91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10267.469999999999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37858.699999999997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75696.649999999994</v>
      </c>
      <c r="D228" s="108">
        <v>0.78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160010.48000000001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44999.29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41868.620000000003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30919.81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33205.370000000003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0.54</v>
      </c>
      <c r="F239" s="108">
        <v>621.91999999999996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1.07</v>
      </c>
      <c r="F240" s="108">
        <v>1221.3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4.67</v>
      </c>
      <c r="F242" s="108">
        <v>8916.0499999999993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4.3499999999999996</v>
      </c>
      <c r="F243" s="108">
        <v>8295.74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0.56999999999999995</v>
      </c>
      <c r="D244" s="108">
        <v>622</v>
      </c>
      <c r="E244" s="108">
        <v>3.21</v>
      </c>
      <c r="F244" s="108">
        <v>3512.56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0.56999999999999995</v>
      </c>
      <c r="D245" s="108">
        <v>622</v>
      </c>
      <c r="E245" s="108">
        <v>3.45</v>
      </c>
      <c r="F245" s="108">
        <v>3772.2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2161.29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83869.393700000001</v>
      </c>
      <c r="C255" s="108">
        <v>127.12009999999999</v>
      </c>
      <c r="D255" s="108">
        <v>184.7919</v>
      </c>
      <c r="E255" s="108">
        <v>0</v>
      </c>
      <c r="F255" s="108">
        <v>1.2999999999999999E-3</v>
      </c>
      <c r="G255" s="109">
        <v>4380820</v>
      </c>
      <c r="H255" s="108">
        <v>33956.341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70958.4666</v>
      </c>
      <c r="C256" s="108">
        <v>110.2146</v>
      </c>
      <c r="D256" s="108">
        <v>165.97730000000001</v>
      </c>
      <c r="E256" s="108">
        <v>0</v>
      </c>
      <c r="F256" s="108">
        <v>1.1999999999999999E-3</v>
      </c>
      <c r="G256" s="109">
        <v>3935320</v>
      </c>
      <c r="H256" s="108">
        <v>28986.532500000001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73260.903900000005</v>
      </c>
      <c r="C257" s="108">
        <v>119.08540000000001</v>
      </c>
      <c r="D257" s="108">
        <v>190.511</v>
      </c>
      <c r="E257" s="108">
        <v>0</v>
      </c>
      <c r="F257" s="108">
        <v>1.2999999999999999E-3</v>
      </c>
      <c r="G257" s="109">
        <v>4518010</v>
      </c>
      <c r="H257" s="108">
        <v>30438.8783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63566.511400000003</v>
      </c>
      <c r="C258" s="108">
        <v>105.60429999999999</v>
      </c>
      <c r="D258" s="108">
        <v>173.53649999999999</v>
      </c>
      <c r="E258" s="108">
        <v>0</v>
      </c>
      <c r="F258" s="108">
        <v>1.1999999999999999E-3</v>
      </c>
      <c r="G258" s="109">
        <v>4115850</v>
      </c>
      <c r="H258" s="108">
        <v>26631.110700000001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65495.044500000004</v>
      </c>
      <c r="C259" s="108">
        <v>112.14660000000001</v>
      </c>
      <c r="D259" s="108">
        <v>190.87459999999999</v>
      </c>
      <c r="E259" s="108">
        <v>0</v>
      </c>
      <c r="F259" s="108">
        <v>1.2999999999999999E-3</v>
      </c>
      <c r="G259" s="109">
        <v>4527600</v>
      </c>
      <c r="H259" s="108">
        <v>27761.768100000001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67757.890199999994</v>
      </c>
      <c r="C260" s="108">
        <v>117.7954</v>
      </c>
      <c r="D260" s="108">
        <v>203.88550000000001</v>
      </c>
      <c r="E260" s="108">
        <v>0</v>
      </c>
      <c r="F260" s="108">
        <v>1.4E-3</v>
      </c>
      <c r="G260" s="109">
        <v>4836490</v>
      </c>
      <c r="H260" s="108">
        <v>28892.427299999999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46041.983200000002</v>
      </c>
      <c r="C261" s="108">
        <v>80.661799999999999</v>
      </c>
      <c r="D261" s="108">
        <v>140.78020000000001</v>
      </c>
      <c r="E261" s="108">
        <v>0</v>
      </c>
      <c r="F261" s="108">
        <v>1E-3</v>
      </c>
      <c r="G261" s="109">
        <v>3339630</v>
      </c>
      <c r="H261" s="108">
        <v>19692.448400000001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46691.229299999999</v>
      </c>
      <c r="C262" s="108">
        <v>81.394199999999998</v>
      </c>
      <c r="D262" s="108">
        <v>141.3006</v>
      </c>
      <c r="E262" s="108">
        <v>0</v>
      </c>
      <c r="F262" s="108">
        <v>1E-3</v>
      </c>
      <c r="G262" s="109">
        <v>3351910</v>
      </c>
      <c r="H262" s="108">
        <v>19930.985700000001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61817.203300000001</v>
      </c>
      <c r="C263" s="108">
        <v>106.8593</v>
      </c>
      <c r="D263" s="108">
        <v>183.80969999999999</v>
      </c>
      <c r="E263" s="108">
        <v>0</v>
      </c>
      <c r="F263" s="108">
        <v>1.2999999999999999E-3</v>
      </c>
      <c r="G263" s="109">
        <v>4360180</v>
      </c>
      <c r="H263" s="108">
        <v>26300.4745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65105.622799999997</v>
      </c>
      <c r="C264" s="108">
        <v>110.0628</v>
      </c>
      <c r="D264" s="108">
        <v>184.61510000000001</v>
      </c>
      <c r="E264" s="108">
        <v>0</v>
      </c>
      <c r="F264" s="108">
        <v>1.2999999999999999E-3</v>
      </c>
      <c r="G264" s="109">
        <v>4378910</v>
      </c>
      <c r="H264" s="108">
        <v>27459.726900000001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69532.082899999994</v>
      </c>
      <c r="C265" s="108">
        <v>112.5232</v>
      </c>
      <c r="D265" s="108">
        <v>179.0025</v>
      </c>
      <c r="E265" s="108">
        <v>0</v>
      </c>
      <c r="F265" s="108">
        <v>1.2999999999999999E-3</v>
      </c>
      <c r="G265" s="109">
        <v>4245000</v>
      </c>
      <c r="H265" s="108">
        <v>28841.1767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79514.082399999999</v>
      </c>
      <c r="C266" s="108">
        <v>121.95820000000001</v>
      </c>
      <c r="D266" s="108">
        <v>180.4014</v>
      </c>
      <c r="E266" s="108">
        <v>0</v>
      </c>
      <c r="F266" s="108">
        <v>1.2999999999999999E-3</v>
      </c>
      <c r="G266" s="109">
        <v>4277020</v>
      </c>
      <c r="H266" s="108">
        <v>32332.1381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793610.41410000005</v>
      </c>
      <c r="C268" s="108">
        <v>1305.4260999999999</v>
      </c>
      <c r="D268" s="108">
        <v>2119.4861999999998</v>
      </c>
      <c r="E268" s="108">
        <v>0</v>
      </c>
      <c r="F268" s="108">
        <v>1.49E-2</v>
      </c>
      <c r="G268" s="109">
        <v>50266800</v>
      </c>
      <c r="H268" s="108">
        <v>331224.00809999998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46041.983200000002</v>
      </c>
      <c r="C269" s="108">
        <v>80.661799999999999</v>
      </c>
      <c r="D269" s="108">
        <v>140.78020000000001</v>
      </c>
      <c r="E269" s="108">
        <v>0</v>
      </c>
      <c r="F269" s="108">
        <v>1E-3</v>
      </c>
      <c r="G269" s="109">
        <v>3339630</v>
      </c>
      <c r="H269" s="108">
        <v>19692.448400000001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83869.393700000001</v>
      </c>
      <c r="C270" s="108">
        <v>127.12009999999999</v>
      </c>
      <c r="D270" s="108">
        <v>203.88550000000001</v>
      </c>
      <c r="E270" s="108">
        <v>0</v>
      </c>
      <c r="F270" s="108">
        <v>1.4E-3</v>
      </c>
      <c r="G270" s="109">
        <v>4836490</v>
      </c>
      <c r="H270" s="108">
        <v>33956.341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248972000000</v>
      </c>
      <c r="C273" s="108">
        <v>172490.41200000001</v>
      </c>
      <c r="D273" s="108" t="s">
        <v>833</v>
      </c>
      <c r="E273" s="108">
        <v>80527.626000000004</v>
      </c>
      <c r="F273" s="108">
        <v>75091.737999999998</v>
      </c>
      <c r="G273" s="108">
        <v>6657.5259999999998</v>
      </c>
      <c r="H273" s="108">
        <v>0</v>
      </c>
      <c r="I273" s="108">
        <v>0</v>
      </c>
      <c r="J273" s="108">
        <v>6368</v>
      </c>
      <c r="K273" s="108">
        <v>1949.722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1895.8</v>
      </c>
      <c r="R273" s="108">
        <v>0</v>
      </c>
      <c r="S273" s="108">
        <v>0</v>
      </c>
    </row>
    <row r="274" spans="1:19">
      <c r="A274" s="108" t="s">
        <v>616</v>
      </c>
      <c r="B274" s="109">
        <v>223654000000</v>
      </c>
      <c r="C274" s="108">
        <v>182849.31400000001</v>
      </c>
      <c r="D274" s="108" t="s">
        <v>701</v>
      </c>
      <c r="E274" s="108">
        <v>80527.626000000004</v>
      </c>
      <c r="F274" s="108">
        <v>75091.737999999998</v>
      </c>
      <c r="G274" s="108">
        <v>9267.1110000000008</v>
      </c>
      <c r="H274" s="108">
        <v>0</v>
      </c>
      <c r="I274" s="108">
        <v>15592.99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2369.85</v>
      </c>
      <c r="R274" s="108">
        <v>0</v>
      </c>
      <c r="S274" s="108">
        <v>0</v>
      </c>
    </row>
    <row r="275" spans="1:19">
      <c r="A275" s="108" t="s">
        <v>617</v>
      </c>
      <c r="B275" s="109">
        <v>256770000000</v>
      </c>
      <c r="C275" s="108">
        <v>196229.79800000001</v>
      </c>
      <c r="D275" s="108" t="s">
        <v>743</v>
      </c>
      <c r="E275" s="108">
        <v>80527.626000000004</v>
      </c>
      <c r="F275" s="108">
        <v>73092.044999999998</v>
      </c>
      <c r="G275" s="108">
        <v>13995.833000000001</v>
      </c>
      <c r="H275" s="108">
        <v>0</v>
      </c>
      <c r="I275" s="108">
        <v>26188.261999999999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2426.0320000000002</v>
      </c>
      <c r="R275" s="108">
        <v>0</v>
      </c>
      <c r="S275" s="108">
        <v>0</v>
      </c>
    </row>
    <row r="276" spans="1:19">
      <c r="A276" s="108" t="s">
        <v>618</v>
      </c>
      <c r="B276" s="109">
        <v>233913000000</v>
      </c>
      <c r="C276" s="108">
        <v>187747.318</v>
      </c>
      <c r="D276" s="108" t="s">
        <v>749</v>
      </c>
      <c r="E276" s="108">
        <v>80527.626000000004</v>
      </c>
      <c r="F276" s="108">
        <v>73092.044999999998</v>
      </c>
      <c r="G276" s="108">
        <v>11597.424000000001</v>
      </c>
      <c r="H276" s="108">
        <v>0</v>
      </c>
      <c r="I276" s="108">
        <v>20143.059000000001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2387.1640000000002</v>
      </c>
      <c r="R276" s="108">
        <v>0</v>
      </c>
      <c r="S276" s="108">
        <v>0</v>
      </c>
    </row>
    <row r="277" spans="1:19">
      <c r="A277" s="108" t="s">
        <v>324</v>
      </c>
      <c r="B277" s="109">
        <v>257315000000</v>
      </c>
      <c r="C277" s="108">
        <v>219606.005</v>
      </c>
      <c r="D277" s="108" t="s">
        <v>834</v>
      </c>
      <c r="E277" s="108">
        <v>80527.626000000004</v>
      </c>
      <c r="F277" s="108">
        <v>73092.044999999998</v>
      </c>
      <c r="G277" s="108">
        <v>17333.018</v>
      </c>
      <c r="H277" s="108">
        <v>0</v>
      </c>
      <c r="I277" s="108">
        <v>46126.406999999999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2526.9090000000001</v>
      </c>
      <c r="R277" s="108">
        <v>0</v>
      </c>
      <c r="S277" s="108">
        <v>0</v>
      </c>
    </row>
    <row r="278" spans="1:19">
      <c r="A278" s="108" t="s">
        <v>619</v>
      </c>
      <c r="B278" s="109">
        <v>274870000000</v>
      </c>
      <c r="C278" s="108">
        <v>265574.53200000001</v>
      </c>
      <c r="D278" s="108" t="s">
        <v>835</v>
      </c>
      <c r="E278" s="108">
        <v>80527.626000000004</v>
      </c>
      <c r="F278" s="108">
        <v>75091.737999999998</v>
      </c>
      <c r="G278" s="108">
        <v>21606.642</v>
      </c>
      <c r="H278" s="108">
        <v>0</v>
      </c>
      <c r="I278" s="108">
        <v>85617.467999999993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2731.0590000000002</v>
      </c>
      <c r="R278" s="108">
        <v>0</v>
      </c>
      <c r="S278" s="108">
        <v>0</v>
      </c>
    </row>
    <row r="279" spans="1:19">
      <c r="A279" s="108" t="s">
        <v>620</v>
      </c>
      <c r="B279" s="109">
        <v>189799000000</v>
      </c>
      <c r="C279" s="108">
        <v>188657.33</v>
      </c>
      <c r="D279" s="108" t="s">
        <v>705</v>
      </c>
      <c r="E279" s="108">
        <v>44737.57</v>
      </c>
      <c r="F279" s="108">
        <v>40636.785000000003</v>
      </c>
      <c r="G279" s="108">
        <v>20687.080999999998</v>
      </c>
      <c r="H279" s="108">
        <v>0</v>
      </c>
      <c r="I279" s="108">
        <v>80150.163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2445.73</v>
      </c>
      <c r="R279" s="108">
        <v>0</v>
      </c>
      <c r="S279" s="108">
        <v>0</v>
      </c>
    </row>
    <row r="280" spans="1:19">
      <c r="A280" s="108" t="s">
        <v>621</v>
      </c>
      <c r="B280" s="109">
        <v>190497000000</v>
      </c>
      <c r="C280" s="108">
        <v>167429.29399999999</v>
      </c>
      <c r="D280" s="108" t="s">
        <v>702</v>
      </c>
      <c r="E280" s="108">
        <v>44737.57</v>
      </c>
      <c r="F280" s="108">
        <v>40636.785000000003</v>
      </c>
      <c r="G280" s="108">
        <v>11023.665000000001</v>
      </c>
      <c r="H280" s="108">
        <v>0</v>
      </c>
      <c r="I280" s="108">
        <v>68615.153999999995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2416.1190000000001</v>
      </c>
      <c r="R280" s="108">
        <v>0</v>
      </c>
      <c r="S280" s="108">
        <v>0</v>
      </c>
    </row>
    <row r="281" spans="1:19">
      <c r="A281" s="108" t="s">
        <v>622</v>
      </c>
      <c r="B281" s="109">
        <v>247799000000</v>
      </c>
      <c r="C281" s="108">
        <v>240269.16099999999</v>
      </c>
      <c r="D281" s="108" t="s">
        <v>750</v>
      </c>
      <c r="E281" s="108">
        <v>80527.626000000004</v>
      </c>
      <c r="F281" s="108">
        <v>75091.737999999998</v>
      </c>
      <c r="G281" s="108">
        <v>18072.855</v>
      </c>
      <c r="H281" s="108">
        <v>0</v>
      </c>
      <c r="I281" s="108">
        <v>63979.286</v>
      </c>
      <c r="J281" s="108">
        <v>0</v>
      </c>
      <c r="K281" s="108">
        <v>6.0000000000000001E-3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2597.65</v>
      </c>
      <c r="R281" s="108">
        <v>0</v>
      </c>
      <c r="S281" s="108">
        <v>0</v>
      </c>
    </row>
    <row r="282" spans="1:19">
      <c r="A282" s="108" t="s">
        <v>623</v>
      </c>
      <c r="B282" s="109">
        <v>248864000000</v>
      </c>
      <c r="C282" s="108">
        <v>209082.883</v>
      </c>
      <c r="D282" s="108" t="s">
        <v>699</v>
      </c>
      <c r="E282" s="108">
        <v>80527.626000000004</v>
      </c>
      <c r="F282" s="108">
        <v>73092.044999999998</v>
      </c>
      <c r="G282" s="108">
        <v>16482.280999999999</v>
      </c>
      <c r="H282" s="108">
        <v>0</v>
      </c>
      <c r="I282" s="108">
        <v>36491.048999999999</v>
      </c>
      <c r="J282" s="108">
        <v>0</v>
      </c>
      <c r="K282" s="108">
        <v>1E-3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2489.88</v>
      </c>
      <c r="R282" s="108">
        <v>0</v>
      </c>
      <c r="S282" s="108">
        <v>0</v>
      </c>
    </row>
    <row r="283" spans="1:19">
      <c r="A283" s="108" t="s">
        <v>624</v>
      </c>
      <c r="B283" s="109">
        <v>241254000000</v>
      </c>
      <c r="C283" s="108">
        <v>175023.603</v>
      </c>
      <c r="D283" s="108" t="s">
        <v>836</v>
      </c>
      <c r="E283" s="108">
        <v>80527.626000000004</v>
      </c>
      <c r="F283" s="108">
        <v>79091.122000000003</v>
      </c>
      <c r="G283" s="108">
        <v>7275.049</v>
      </c>
      <c r="H283" s="108">
        <v>0</v>
      </c>
      <c r="I283" s="108">
        <v>4797.2110000000002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3332.5940000000001</v>
      </c>
      <c r="R283" s="108">
        <v>0</v>
      </c>
      <c r="S283" s="108">
        <v>0</v>
      </c>
    </row>
    <row r="284" spans="1:19">
      <c r="A284" s="108" t="s">
        <v>625</v>
      </c>
      <c r="B284" s="109">
        <v>243073000000</v>
      </c>
      <c r="C284" s="108">
        <v>172312.731</v>
      </c>
      <c r="D284" s="108" t="s">
        <v>837</v>
      </c>
      <c r="E284" s="108">
        <v>80527.626000000004</v>
      </c>
      <c r="F284" s="108">
        <v>75091.737999999998</v>
      </c>
      <c r="G284" s="108">
        <v>6657.5259999999998</v>
      </c>
      <c r="H284" s="108">
        <v>0</v>
      </c>
      <c r="I284" s="108">
        <v>0</v>
      </c>
      <c r="J284" s="108">
        <v>6368</v>
      </c>
      <c r="K284" s="108">
        <v>1770.2249999999999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1897.616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2856780000000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189799000000</v>
      </c>
      <c r="C287" s="108">
        <v>167429.29399999999</v>
      </c>
      <c r="D287" s="108"/>
      <c r="E287" s="108">
        <v>44737.57</v>
      </c>
      <c r="F287" s="108">
        <v>40636.785000000003</v>
      </c>
      <c r="G287" s="108">
        <v>6657.5259999999998</v>
      </c>
      <c r="H287" s="108">
        <v>0</v>
      </c>
      <c r="I287" s="108">
        <v>0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1895.8</v>
      </c>
      <c r="R287" s="108">
        <v>0</v>
      </c>
      <c r="S287" s="108">
        <v>0</v>
      </c>
    </row>
    <row r="288" spans="1:19">
      <c r="A288" s="108" t="s">
        <v>628</v>
      </c>
      <c r="B288" s="109">
        <v>274870000000</v>
      </c>
      <c r="C288" s="108">
        <v>265574.53200000001</v>
      </c>
      <c r="D288" s="108"/>
      <c r="E288" s="108">
        <v>80527.626000000004</v>
      </c>
      <c r="F288" s="108">
        <v>79091.122000000003</v>
      </c>
      <c r="G288" s="108">
        <v>21606.642</v>
      </c>
      <c r="H288" s="108">
        <v>0</v>
      </c>
      <c r="I288" s="108">
        <v>85617.467999999993</v>
      </c>
      <c r="J288" s="108">
        <v>6368</v>
      </c>
      <c r="K288" s="108">
        <v>1949.722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3332.5940000000001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60083.26</v>
      </c>
      <c r="C291" s="108">
        <v>18728.099999999999</v>
      </c>
      <c r="D291" s="108">
        <v>0</v>
      </c>
      <c r="E291" s="108">
        <v>78811.360000000001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8.74</v>
      </c>
      <c r="C292" s="108">
        <v>2.73</v>
      </c>
      <c r="D292" s="108">
        <v>0</v>
      </c>
      <c r="E292" s="108">
        <v>11.47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8.74</v>
      </c>
      <c r="C293" s="108">
        <v>2.73</v>
      </c>
      <c r="D293" s="108">
        <v>0</v>
      </c>
      <c r="E293" s="108">
        <v>11.47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2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6168</v>
      </c>
      <c r="C2" s="108">
        <v>897.69</v>
      </c>
      <c r="D2" s="108">
        <v>897.69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6168</v>
      </c>
      <c r="C3" s="108">
        <v>897.69</v>
      </c>
      <c r="D3" s="108">
        <v>897.69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13423.17</v>
      </c>
      <c r="C4" s="108">
        <v>1953.6</v>
      </c>
      <c r="D4" s="108">
        <v>1953.6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13423.17</v>
      </c>
      <c r="C5" s="108">
        <v>1953.6</v>
      </c>
      <c r="D5" s="108">
        <v>1953.6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2899.97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103.31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99.89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117.15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3.46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181.79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64.819999999999993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2851.9</v>
      </c>
      <c r="C28" s="108">
        <v>3316.1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0.36299999999999999</v>
      </c>
      <c r="E61" s="108">
        <v>0.38400000000000001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0.36299999999999999</v>
      </c>
      <c r="E64" s="108">
        <v>0.38400000000000001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0.36299999999999999</v>
      </c>
      <c r="E65" s="108">
        <v>0.38400000000000001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0.36299999999999999</v>
      </c>
      <c r="E68" s="108">
        <v>0.38400000000000001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0.36299999999999999</v>
      </c>
      <c r="E71" s="108">
        <v>0.38400000000000001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0.36299999999999999</v>
      </c>
      <c r="E72" s="108">
        <v>0.38400000000000001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0.36299999999999999</v>
      </c>
      <c r="E75" s="108">
        <v>0.38400000000000001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0.36299999999999999</v>
      </c>
      <c r="E76" s="108">
        <v>0.38400000000000001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0.36299999999999999</v>
      </c>
      <c r="E79" s="108">
        <v>0.38400000000000001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0.36299999999999999</v>
      </c>
      <c r="E80" s="108">
        <v>0.38400000000000001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0.36299999999999999</v>
      </c>
      <c r="E83" s="108">
        <v>0.38400000000000001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0.36299999999999999</v>
      </c>
      <c r="E84" s="108">
        <v>0.38400000000000001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0.36299999999999999</v>
      </c>
      <c r="E87" s="108">
        <v>0.38400000000000001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0.36299999999999999</v>
      </c>
      <c r="E88" s="108">
        <v>0.38400000000000001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0.36299999999999999</v>
      </c>
      <c r="E91" s="108">
        <v>0.38400000000000001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0.36299999999999999</v>
      </c>
      <c r="E92" s="108">
        <v>0.38400000000000001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0.36299999999999999</v>
      </c>
      <c r="E95" s="108">
        <v>0.38400000000000001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0.36299999999999999</v>
      </c>
      <c r="E98" s="108">
        <v>0.38400000000000001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0.36299999999999999</v>
      </c>
      <c r="E101" s="108">
        <v>0.38400000000000001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0.36299999999999999</v>
      </c>
      <c r="E104" s="108">
        <v>0.38400000000000001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0.36299999999999999</v>
      </c>
      <c r="E107" s="108">
        <v>0.38400000000000001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0.36299999999999999</v>
      </c>
      <c r="E110" s="108">
        <v>0.38400000000000001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0.36299999999999999</v>
      </c>
      <c r="E111" s="108">
        <v>0.38400000000000001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0.36299999999999999</v>
      </c>
      <c r="E114" s="108">
        <v>0.38400000000000001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0.36299999999999999</v>
      </c>
      <c r="E117" s="108">
        <v>0.38400000000000001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0.36299999999999999</v>
      </c>
      <c r="E122" s="108">
        <v>0.38400000000000001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0.36299999999999999</v>
      </c>
      <c r="E125" s="108">
        <v>0.38400000000000001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0.36299999999999999</v>
      </c>
      <c r="E128" s="108">
        <v>0.38400000000000001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0.36299999999999999</v>
      </c>
      <c r="E131" s="108">
        <v>0.38400000000000001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0.36299999999999999</v>
      </c>
      <c r="E134" s="108">
        <v>0.38400000000000001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0.36299999999999999</v>
      </c>
      <c r="E137" s="108">
        <v>0.38400000000000001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0.36299999999999999</v>
      </c>
      <c r="E140" s="108">
        <v>0.38400000000000001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0.36299999999999999</v>
      </c>
      <c r="E141" s="108">
        <v>0.38400000000000001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0.48699999999999999</v>
      </c>
      <c r="G146" s="108">
        <v>0.40899999999999997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0.48699999999999999</v>
      </c>
      <c r="G147" s="108">
        <v>0.40899999999999997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0.48699999999999999</v>
      </c>
      <c r="G148" s="108">
        <v>0.40899999999999997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0.48699999999999999</v>
      </c>
      <c r="G149" s="108">
        <v>0.40899999999999997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0.48699999999999999</v>
      </c>
      <c r="G150" s="108">
        <v>0.40899999999999997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0.48699999999999999</v>
      </c>
      <c r="G151" s="108">
        <v>0.40899999999999997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0.48699999999999999</v>
      </c>
      <c r="G152" s="108">
        <v>0.40899999999999997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0.48699999999999999</v>
      </c>
      <c r="G153" s="108">
        <v>0.40899999999999997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0.48699999999999999</v>
      </c>
      <c r="G154" s="108">
        <v>0.40899999999999997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0.48699999999999999</v>
      </c>
      <c r="G155" s="108">
        <v>0.40899999999999997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0.48699999999999999</v>
      </c>
      <c r="G156" s="108">
        <v>0.40899999999999997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0.48699999999999999</v>
      </c>
      <c r="G157" s="108">
        <v>0.40899999999999997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0.48699999999999999</v>
      </c>
      <c r="G158" s="108">
        <v>0.40899999999999997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0.48699999999999999</v>
      </c>
      <c r="G159" s="108">
        <v>0.40899999999999997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0.48699999999999999</v>
      </c>
      <c r="G160" s="108">
        <v>0.40899999999999997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0.48699999999999999</v>
      </c>
      <c r="G161" s="108">
        <v>0.40899999999999997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0.48699999999999999</v>
      </c>
      <c r="G162" s="108">
        <v>0.40899999999999997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0.48699999999999999</v>
      </c>
      <c r="G163" s="108">
        <v>0.40899999999999997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0.48699999999999999</v>
      </c>
      <c r="G164" s="108">
        <v>0.40899999999999997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0.48699999999999999</v>
      </c>
      <c r="G165" s="108">
        <v>0.40899999999999997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773</v>
      </c>
      <c r="C166" s="108">
        <v>1.78</v>
      </c>
      <c r="D166" s="108">
        <v>1.78</v>
      </c>
      <c r="E166" s="108">
        <v>2.6739999999999999</v>
      </c>
      <c r="F166" s="108">
        <v>0.77700000000000002</v>
      </c>
      <c r="G166" s="108">
        <v>0.85499999999999998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773</v>
      </c>
      <c r="C167" s="108">
        <v>1.78</v>
      </c>
      <c r="D167" s="108">
        <v>1.78</v>
      </c>
      <c r="E167" s="108">
        <v>2.6739999999999999</v>
      </c>
      <c r="F167" s="108">
        <v>0.77700000000000002</v>
      </c>
      <c r="G167" s="108">
        <v>0.85499999999999998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773</v>
      </c>
      <c r="C168" s="108">
        <v>1.78</v>
      </c>
      <c r="D168" s="108">
        <v>1.78</v>
      </c>
      <c r="E168" s="108">
        <v>2.6739999999999999</v>
      </c>
      <c r="F168" s="108">
        <v>0.77700000000000002</v>
      </c>
      <c r="G168" s="108">
        <v>0.85499999999999998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773</v>
      </c>
      <c r="C169" s="108">
        <v>1.78</v>
      </c>
      <c r="D169" s="108">
        <v>1.78</v>
      </c>
      <c r="E169" s="108">
        <v>2.6739999999999999</v>
      </c>
      <c r="F169" s="108">
        <v>0.77700000000000002</v>
      </c>
      <c r="G169" s="108">
        <v>0.85499999999999998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773</v>
      </c>
      <c r="C170" s="108">
        <v>1.78</v>
      </c>
      <c r="D170" s="108">
        <v>1.78</v>
      </c>
      <c r="E170" s="108">
        <v>2.6739999999999999</v>
      </c>
      <c r="F170" s="108">
        <v>0.77700000000000002</v>
      </c>
      <c r="G170" s="108">
        <v>0.85499999999999998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773</v>
      </c>
      <c r="C171" s="108">
        <v>1.78</v>
      </c>
      <c r="D171" s="108">
        <v>1.78</v>
      </c>
      <c r="E171" s="108">
        <v>2.6739999999999999</v>
      </c>
      <c r="F171" s="108">
        <v>0.77700000000000002</v>
      </c>
      <c r="G171" s="108">
        <v>0.85499999999999998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773</v>
      </c>
      <c r="C172" s="108">
        <v>1.78</v>
      </c>
      <c r="D172" s="108">
        <v>1.78</v>
      </c>
      <c r="E172" s="108">
        <v>2.6739999999999999</v>
      </c>
      <c r="F172" s="108">
        <v>0.77700000000000002</v>
      </c>
      <c r="G172" s="108">
        <v>0.85499999999999998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773</v>
      </c>
      <c r="C173" s="108">
        <v>1.78</v>
      </c>
      <c r="D173" s="108">
        <v>1.78</v>
      </c>
      <c r="E173" s="108">
        <v>2.6739999999999999</v>
      </c>
      <c r="F173" s="108">
        <v>0.77700000000000002</v>
      </c>
      <c r="G173" s="108">
        <v>0.85499999999999998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773</v>
      </c>
      <c r="C174" s="108">
        <v>1.78</v>
      </c>
      <c r="D174" s="108">
        <v>1.78</v>
      </c>
      <c r="E174" s="108">
        <v>2.6739999999999999</v>
      </c>
      <c r="F174" s="108">
        <v>0.77700000000000002</v>
      </c>
      <c r="G174" s="108">
        <v>0.85499999999999998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0.48699999999999999</v>
      </c>
      <c r="G175" s="108">
        <v>0.40899999999999997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0.48699999999999999</v>
      </c>
      <c r="G176" s="108">
        <v>0.40899999999999997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0.48699999999999999</v>
      </c>
      <c r="G177" s="108">
        <v>0.40899999999999997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0.48699999999999999</v>
      </c>
      <c r="G178" s="108">
        <v>0.40899999999999997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0.48699999999999999</v>
      </c>
      <c r="G179" s="108">
        <v>0.40899999999999997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0.48699999999999999</v>
      </c>
      <c r="G180" s="108">
        <v>0.40899999999999997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0.48699999999999999</v>
      </c>
      <c r="G181" s="108">
        <v>0.40899999999999997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0.48699999999999999</v>
      </c>
      <c r="G182" s="108">
        <v>0.40899999999999997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0.48699999999999999</v>
      </c>
      <c r="G183" s="108">
        <v>0.40899999999999997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0.48699999999999999</v>
      </c>
      <c r="G184" s="108">
        <v>0.40899999999999997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0.48699999999999999</v>
      </c>
      <c r="G185" s="108">
        <v>0.40899999999999997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0.48699999999999999</v>
      </c>
      <c r="G186" s="108">
        <v>0.40899999999999997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0.48699999999999999</v>
      </c>
      <c r="G187" s="108">
        <v>0.40899999999999997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0.49299999999999999</v>
      </c>
      <c r="G188" s="108">
        <v>0.41699999999999998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0.48699999999999999</v>
      </c>
      <c r="G189" s="108">
        <v>0.40899999999999997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0.496</v>
      </c>
      <c r="G190" s="108">
        <v>0.42099999999999999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433255.69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13102.37</v>
      </c>
      <c r="D196" s="108">
        <v>8858.2900000000009</v>
      </c>
      <c r="E196" s="108">
        <v>4244.08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29311.84</v>
      </c>
      <c r="D197" s="108">
        <v>19817.240000000002</v>
      </c>
      <c r="E197" s="108">
        <v>9494.6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108523.71</v>
      </c>
      <c r="D199" s="108">
        <v>73536.31</v>
      </c>
      <c r="E199" s="108">
        <v>34987.4</v>
      </c>
      <c r="F199" s="108">
        <v>0.68</v>
      </c>
      <c r="G199" s="108">
        <v>3.51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109245.96</v>
      </c>
      <c r="D200" s="108">
        <v>73859.360000000001</v>
      </c>
      <c r="E200" s="108">
        <v>35386.6</v>
      </c>
      <c r="F200" s="108">
        <v>0.68</v>
      </c>
      <c r="G200" s="108">
        <v>3.51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79681.350000000006</v>
      </c>
      <c r="D201" s="108">
        <v>53871.22</v>
      </c>
      <c r="E201" s="108">
        <v>25810.13</v>
      </c>
      <c r="F201" s="108">
        <v>0.68</v>
      </c>
      <c r="G201" s="108">
        <v>3.11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86948.61</v>
      </c>
      <c r="D202" s="108">
        <v>58784.49</v>
      </c>
      <c r="E202" s="108">
        <v>28164.11</v>
      </c>
      <c r="F202" s="108">
        <v>0.68</v>
      </c>
      <c r="G202" s="108">
        <v>3.11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5844.62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4878.28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6645.08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6527.89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6541.4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6063.51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6069.52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6181.72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5126.51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5127.32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5072.2299999999996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10824.92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4236.62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13429.08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5522.36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16220.47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15543.27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15726.72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11913.08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11936.84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8397.76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11167.1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41847.58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87393.89</v>
      </c>
      <c r="D228" s="108">
        <v>0.78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179735.84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47682.559999999998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47703.51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34793.78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37967.11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0.53</v>
      </c>
      <c r="F239" s="108">
        <v>612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1.18</v>
      </c>
      <c r="F240" s="108">
        <v>1344.69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4.4000000000000004</v>
      </c>
      <c r="F242" s="108">
        <v>8387.74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4.4000000000000004</v>
      </c>
      <c r="F243" s="108">
        <v>8391.43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0.56999999999999995</v>
      </c>
      <c r="D244" s="108">
        <v>622</v>
      </c>
      <c r="E244" s="108">
        <v>3.21</v>
      </c>
      <c r="F244" s="108">
        <v>3509.19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0.56999999999999995</v>
      </c>
      <c r="D245" s="108">
        <v>622</v>
      </c>
      <c r="E245" s="108">
        <v>3.5</v>
      </c>
      <c r="F245" s="108">
        <v>3829.25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2385.69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90446.227199999994</v>
      </c>
      <c r="C255" s="108">
        <v>132.46719999999999</v>
      </c>
      <c r="D255" s="108">
        <v>164.4256</v>
      </c>
      <c r="E255" s="108">
        <v>0</v>
      </c>
      <c r="F255" s="108">
        <v>1.2999999999999999E-3</v>
      </c>
      <c r="G255" s="108">
        <v>107964.2267</v>
      </c>
      <c r="H255" s="108">
        <v>36118.169000000002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77604.1826</v>
      </c>
      <c r="C256" s="108">
        <v>115.6557</v>
      </c>
      <c r="D256" s="108">
        <v>147.58189999999999</v>
      </c>
      <c r="E256" s="108">
        <v>0</v>
      </c>
      <c r="F256" s="108">
        <v>1.1000000000000001E-3</v>
      </c>
      <c r="G256" s="108">
        <v>96916.526700000002</v>
      </c>
      <c r="H256" s="108">
        <v>31180.796200000001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78494.622799999997</v>
      </c>
      <c r="C257" s="108">
        <v>122.60290000000001</v>
      </c>
      <c r="D257" s="108">
        <v>167.5753</v>
      </c>
      <c r="E257" s="108">
        <v>0</v>
      </c>
      <c r="F257" s="108">
        <v>1.2999999999999999E-3</v>
      </c>
      <c r="G257" s="108">
        <v>110078.7249</v>
      </c>
      <c r="H257" s="108">
        <v>32075.777600000001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61856.493199999997</v>
      </c>
      <c r="C258" s="108">
        <v>103.0637</v>
      </c>
      <c r="D258" s="108">
        <v>153.0521</v>
      </c>
      <c r="E258" s="108">
        <v>0</v>
      </c>
      <c r="F258" s="108">
        <v>1.1000000000000001E-3</v>
      </c>
      <c r="G258" s="108">
        <v>100571.87270000001</v>
      </c>
      <c r="H258" s="108">
        <v>25893.206300000002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61973.62</v>
      </c>
      <c r="C259" s="108">
        <v>107.0608</v>
      </c>
      <c r="D259" s="108">
        <v>165.7217</v>
      </c>
      <c r="E259" s="108">
        <v>0</v>
      </c>
      <c r="F259" s="108">
        <v>1.1999999999999999E-3</v>
      </c>
      <c r="G259" s="108">
        <v>108914.1302</v>
      </c>
      <c r="H259" s="108">
        <v>26305.6525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62368.542300000001</v>
      </c>
      <c r="C260" s="108">
        <v>111.3694</v>
      </c>
      <c r="D260" s="108">
        <v>178.5857</v>
      </c>
      <c r="E260" s="108">
        <v>0</v>
      </c>
      <c r="F260" s="108">
        <v>1.2999999999999999E-3</v>
      </c>
      <c r="G260" s="108">
        <v>117383.496</v>
      </c>
      <c r="H260" s="108">
        <v>26819.915099999998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44549.749600000003</v>
      </c>
      <c r="C261" s="108">
        <v>79.990899999999996</v>
      </c>
      <c r="D261" s="108">
        <v>128.99590000000001</v>
      </c>
      <c r="E261" s="108">
        <v>0</v>
      </c>
      <c r="F261" s="108">
        <v>8.9999999999999998E-4</v>
      </c>
      <c r="G261" s="108">
        <v>84790.0144</v>
      </c>
      <c r="H261" s="108">
        <v>19199.469799999999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44115.141199999998</v>
      </c>
      <c r="C262" s="108">
        <v>78.377700000000004</v>
      </c>
      <c r="D262" s="108">
        <v>125.0256</v>
      </c>
      <c r="E262" s="108">
        <v>0</v>
      </c>
      <c r="F262" s="108">
        <v>8.9999999999999998E-4</v>
      </c>
      <c r="G262" s="108">
        <v>82177.141099999993</v>
      </c>
      <c r="H262" s="108">
        <v>18932.559700000002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57460.835700000003</v>
      </c>
      <c r="C263" s="108">
        <v>100.6827</v>
      </c>
      <c r="D263" s="108">
        <v>158.27070000000001</v>
      </c>
      <c r="E263" s="108">
        <v>0</v>
      </c>
      <c r="F263" s="108">
        <v>1.1999999999999999E-3</v>
      </c>
      <c r="G263" s="108">
        <v>104023.1195</v>
      </c>
      <c r="H263" s="108">
        <v>24525.652999999998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63169.135000000002</v>
      </c>
      <c r="C264" s="108">
        <v>106.7771</v>
      </c>
      <c r="D264" s="108">
        <v>161.26990000000001</v>
      </c>
      <c r="E264" s="108">
        <v>0</v>
      </c>
      <c r="F264" s="108">
        <v>1.1999999999999999E-3</v>
      </c>
      <c r="G264" s="108">
        <v>105978.6614</v>
      </c>
      <c r="H264" s="108">
        <v>26588.574700000001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71392.072899999999</v>
      </c>
      <c r="C265" s="108">
        <v>113.59050000000001</v>
      </c>
      <c r="D265" s="108">
        <v>159.1892</v>
      </c>
      <c r="E265" s="108">
        <v>0</v>
      </c>
      <c r="F265" s="108">
        <v>1.1999999999999999E-3</v>
      </c>
      <c r="G265" s="108">
        <v>104580.716</v>
      </c>
      <c r="H265" s="108">
        <v>29372.354599999999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84475.437000000005</v>
      </c>
      <c r="C266" s="108">
        <v>125.9744</v>
      </c>
      <c r="D266" s="108">
        <v>160.90379999999999</v>
      </c>
      <c r="E266" s="108">
        <v>0</v>
      </c>
      <c r="F266" s="108">
        <v>1.1999999999999999E-3</v>
      </c>
      <c r="G266" s="108">
        <v>105665.4791</v>
      </c>
      <c r="H266" s="108">
        <v>33949.0942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797906.05929999996</v>
      </c>
      <c r="C268" s="108">
        <v>1297.6131</v>
      </c>
      <c r="D268" s="108">
        <v>1870.5971</v>
      </c>
      <c r="E268" s="108">
        <v>0</v>
      </c>
      <c r="F268" s="108">
        <v>1.4E-2</v>
      </c>
      <c r="G268" s="109">
        <v>1229040</v>
      </c>
      <c r="H268" s="108">
        <v>330961.22279999999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44115.141199999998</v>
      </c>
      <c r="C269" s="108">
        <v>78.377700000000004</v>
      </c>
      <c r="D269" s="108">
        <v>125.0256</v>
      </c>
      <c r="E269" s="108">
        <v>0</v>
      </c>
      <c r="F269" s="108">
        <v>8.9999999999999998E-4</v>
      </c>
      <c r="G269" s="108">
        <v>82177.141099999993</v>
      </c>
      <c r="H269" s="108">
        <v>18932.559700000002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90446.227199999994</v>
      </c>
      <c r="C270" s="108">
        <v>132.46719999999999</v>
      </c>
      <c r="D270" s="108">
        <v>178.5857</v>
      </c>
      <c r="E270" s="108">
        <v>0</v>
      </c>
      <c r="F270" s="108">
        <v>1.2999999999999999E-3</v>
      </c>
      <c r="G270" s="108">
        <v>117383.496</v>
      </c>
      <c r="H270" s="108">
        <v>36118.169000000002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250523000000</v>
      </c>
      <c r="C273" s="108">
        <v>171567.576</v>
      </c>
      <c r="D273" s="108" t="s">
        <v>838</v>
      </c>
      <c r="E273" s="108">
        <v>80527.626000000004</v>
      </c>
      <c r="F273" s="108">
        <v>79091.122000000003</v>
      </c>
      <c r="G273" s="108">
        <v>6727.29</v>
      </c>
      <c r="H273" s="108">
        <v>0</v>
      </c>
      <c r="I273" s="108">
        <v>0</v>
      </c>
      <c r="J273" s="108">
        <v>0</v>
      </c>
      <c r="K273" s="108">
        <v>1812.4110000000001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3409.127</v>
      </c>
      <c r="R273" s="108">
        <v>0</v>
      </c>
      <c r="S273" s="108">
        <v>0</v>
      </c>
    </row>
    <row r="274" spans="1:19">
      <c r="A274" s="108" t="s">
        <v>616</v>
      </c>
      <c r="B274" s="109">
        <v>224887000000</v>
      </c>
      <c r="C274" s="108">
        <v>171511.408</v>
      </c>
      <c r="D274" s="108" t="s">
        <v>839</v>
      </c>
      <c r="E274" s="108">
        <v>80527.626000000004</v>
      </c>
      <c r="F274" s="108">
        <v>79091.122000000003</v>
      </c>
      <c r="G274" s="108">
        <v>6727.29</v>
      </c>
      <c r="H274" s="108">
        <v>0</v>
      </c>
      <c r="I274" s="108">
        <v>0</v>
      </c>
      <c r="J274" s="108">
        <v>0</v>
      </c>
      <c r="K274" s="108">
        <v>1750.402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3414.9679999999998</v>
      </c>
      <c r="R274" s="108">
        <v>0</v>
      </c>
      <c r="S274" s="108">
        <v>0</v>
      </c>
    </row>
    <row r="275" spans="1:19">
      <c r="A275" s="108" t="s">
        <v>617</v>
      </c>
      <c r="B275" s="109">
        <v>255429000000</v>
      </c>
      <c r="C275" s="108">
        <v>170253.20199999999</v>
      </c>
      <c r="D275" s="108" t="s">
        <v>840</v>
      </c>
      <c r="E275" s="108">
        <v>80527.626000000004</v>
      </c>
      <c r="F275" s="108">
        <v>79091.122000000003</v>
      </c>
      <c r="G275" s="108">
        <v>6979.915</v>
      </c>
      <c r="H275" s="108">
        <v>0</v>
      </c>
      <c r="I275" s="108">
        <v>0</v>
      </c>
      <c r="J275" s="108">
        <v>0</v>
      </c>
      <c r="K275" s="108">
        <v>210.80600000000001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3443.7330000000002</v>
      </c>
      <c r="R275" s="108">
        <v>0</v>
      </c>
      <c r="S275" s="108">
        <v>0</v>
      </c>
    </row>
    <row r="276" spans="1:19">
      <c r="A276" s="108" t="s">
        <v>618</v>
      </c>
      <c r="B276" s="109">
        <v>233369000000</v>
      </c>
      <c r="C276" s="108">
        <v>187450.16399999999</v>
      </c>
      <c r="D276" s="108" t="s">
        <v>703</v>
      </c>
      <c r="E276" s="108">
        <v>80527.626000000004</v>
      </c>
      <c r="F276" s="108">
        <v>73092.044999999998</v>
      </c>
      <c r="G276" s="108">
        <v>12021.117</v>
      </c>
      <c r="H276" s="108">
        <v>0</v>
      </c>
      <c r="I276" s="108">
        <v>19478.214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2331.1610000000001</v>
      </c>
      <c r="R276" s="108">
        <v>0</v>
      </c>
      <c r="S276" s="108">
        <v>0</v>
      </c>
    </row>
    <row r="277" spans="1:19">
      <c r="A277" s="108" t="s">
        <v>324</v>
      </c>
      <c r="B277" s="109">
        <v>252727000000</v>
      </c>
      <c r="C277" s="108">
        <v>220291.677</v>
      </c>
      <c r="D277" s="108" t="s">
        <v>841</v>
      </c>
      <c r="E277" s="108">
        <v>80527.626000000004</v>
      </c>
      <c r="F277" s="108">
        <v>75091.737999999998</v>
      </c>
      <c r="G277" s="108">
        <v>16295.09</v>
      </c>
      <c r="H277" s="108">
        <v>0</v>
      </c>
      <c r="I277" s="108">
        <v>45856.178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2521.0459999999998</v>
      </c>
      <c r="R277" s="108">
        <v>0</v>
      </c>
      <c r="S277" s="108">
        <v>0</v>
      </c>
    </row>
    <row r="278" spans="1:19">
      <c r="A278" s="108" t="s">
        <v>619</v>
      </c>
      <c r="B278" s="109">
        <v>272380000000</v>
      </c>
      <c r="C278" s="108">
        <v>293490.17300000001</v>
      </c>
      <c r="D278" s="108" t="s">
        <v>751</v>
      </c>
      <c r="E278" s="108">
        <v>80527.626000000004</v>
      </c>
      <c r="F278" s="108">
        <v>73092.044999999998</v>
      </c>
      <c r="G278" s="108">
        <v>19030.166000000001</v>
      </c>
      <c r="H278" s="108">
        <v>0</v>
      </c>
      <c r="I278" s="108">
        <v>118220.607</v>
      </c>
      <c r="J278" s="108">
        <v>0</v>
      </c>
      <c r="K278" s="108">
        <v>2E-3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2619.7269999999999</v>
      </c>
      <c r="R278" s="108">
        <v>0</v>
      </c>
      <c r="S278" s="108">
        <v>0</v>
      </c>
    </row>
    <row r="279" spans="1:19">
      <c r="A279" s="108" t="s">
        <v>620</v>
      </c>
      <c r="B279" s="109">
        <v>196749000000</v>
      </c>
      <c r="C279" s="108">
        <v>213406.63</v>
      </c>
      <c r="D279" s="108" t="s">
        <v>715</v>
      </c>
      <c r="E279" s="108">
        <v>44737.57</v>
      </c>
      <c r="F279" s="108">
        <v>40636.785000000003</v>
      </c>
      <c r="G279" s="108">
        <v>12919.927</v>
      </c>
      <c r="H279" s="108">
        <v>0</v>
      </c>
      <c r="I279" s="108">
        <v>112672.102</v>
      </c>
      <c r="J279" s="108">
        <v>0</v>
      </c>
      <c r="K279" s="108">
        <v>6.0000000000000001E-3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2440.2399999999998</v>
      </c>
      <c r="R279" s="108">
        <v>0</v>
      </c>
      <c r="S279" s="108">
        <v>0</v>
      </c>
    </row>
    <row r="280" spans="1:19">
      <c r="A280" s="108" t="s">
        <v>621</v>
      </c>
      <c r="B280" s="109">
        <v>190686000000</v>
      </c>
      <c r="C280" s="108">
        <v>194149.35399999999</v>
      </c>
      <c r="D280" s="108" t="s">
        <v>842</v>
      </c>
      <c r="E280" s="108">
        <v>44737.57</v>
      </c>
      <c r="F280" s="108">
        <v>40636.785000000003</v>
      </c>
      <c r="G280" s="108">
        <v>10097.785</v>
      </c>
      <c r="H280" s="108">
        <v>0</v>
      </c>
      <c r="I280" s="108">
        <v>96267.422000000006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2409.7919999999999</v>
      </c>
      <c r="R280" s="108">
        <v>0</v>
      </c>
      <c r="S280" s="108">
        <v>0</v>
      </c>
    </row>
    <row r="281" spans="1:19">
      <c r="A281" s="108" t="s">
        <v>622</v>
      </c>
      <c r="B281" s="109">
        <v>241378000000</v>
      </c>
      <c r="C281" s="108">
        <v>268564.24699999997</v>
      </c>
      <c r="D281" s="108" t="s">
        <v>704</v>
      </c>
      <c r="E281" s="108">
        <v>80527.626000000004</v>
      </c>
      <c r="F281" s="108">
        <v>73092.044999999998</v>
      </c>
      <c r="G281" s="108">
        <v>18583.080999999998</v>
      </c>
      <c r="H281" s="108">
        <v>0</v>
      </c>
      <c r="I281" s="108">
        <v>93790.078999999998</v>
      </c>
      <c r="J281" s="108">
        <v>0</v>
      </c>
      <c r="K281" s="108">
        <v>1E-3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2571.4160000000002</v>
      </c>
      <c r="R281" s="108">
        <v>0</v>
      </c>
      <c r="S281" s="108">
        <v>0</v>
      </c>
    </row>
    <row r="282" spans="1:19">
      <c r="A282" s="108" t="s">
        <v>623</v>
      </c>
      <c r="B282" s="109">
        <v>245915000000</v>
      </c>
      <c r="C282" s="108">
        <v>192725.21400000001</v>
      </c>
      <c r="D282" s="108" t="s">
        <v>699</v>
      </c>
      <c r="E282" s="108">
        <v>80527.626000000004</v>
      </c>
      <c r="F282" s="108">
        <v>73092.044999999998</v>
      </c>
      <c r="G282" s="108">
        <v>13688.759</v>
      </c>
      <c r="H282" s="108">
        <v>0</v>
      </c>
      <c r="I282" s="108">
        <v>23064.555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2352.2280000000001</v>
      </c>
      <c r="R282" s="108">
        <v>0</v>
      </c>
      <c r="S282" s="108">
        <v>0</v>
      </c>
    </row>
    <row r="283" spans="1:19">
      <c r="A283" s="108" t="s">
        <v>624</v>
      </c>
      <c r="B283" s="109">
        <v>242672000000</v>
      </c>
      <c r="C283" s="108">
        <v>171097.04300000001</v>
      </c>
      <c r="D283" s="108" t="s">
        <v>843</v>
      </c>
      <c r="E283" s="108">
        <v>80527.626000000004</v>
      </c>
      <c r="F283" s="108">
        <v>79091.122000000003</v>
      </c>
      <c r="G283" s="108">
        <v>7047.5969999999998</v>
      </c>
      <c r="H283" s="108">
        <v>0</v>
      </c>
      <c r="I283" s="108">
        <v>1152.462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3278.2350000000001</v>
      </c>
      <c r="R283" s="108">
        <v>0</v>
      </c>
      <c r="S283" s="108">
        <v>0</v>
      </c>
    </row>
    <row r="284" spans="1:19">
      <c r="A284" s="108" t="s">
        <v>625</v>
      </c>
      <c r="B284" s="109">
        <v>245189000000</v>
      </c>
      <c r="C284" s="108">
        <v>170482.478</v>
      </c>
      <c r="D284" s="108" t="s">
        <v>832</v>
      </c>
      <c r="E284" s="108">
        <v>80527.626000000004</v>
      </c>
      <c r="F284" s="108">
        <v>79091.122000000003</v>
      </c>
      <c r="G284" s="108">
        <v>6727.29</v>
      </c>
      <c r="H284" s="108">
        <v>0</v>
      </c>
      <c r="I284" s="108">
        <v>0</v>
      </c>
      <c r="J284" s="108">
        <v>0</v>
      </c>
      <c r="K284" s="108">
        <v>718.34199999999998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3418.0970000000002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2851900000000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190686000000</v>
      </c>
      <c r="C287" s="108">
        <v>170253.20199999999</v>
      </c>
      <c r="D287" s="108"/>
      <c r="E287" s="108">
        <v>44737.57</v>
      </c>
      <c r="F287" s="108">
        <v>40636.785000000003</v>
      </c>
      <c r="G287" s="108">
        <v>6727.29</v>
      </c>
      <c r="H287" s="108">
        <v>0</v>
      </c>
      <c r="I287" s="108">
        <v>0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2331.1610000000001</v>
      </c>
      <c r="R287" s="108">
        <v>0</v>
      </c>
      <c r="S287" s="108">
        <v>0</v>
      </c>
    </row>
    <row r="288" spans="1:19">
      <c r="A288" s="108" t="s">
        <v>628</v>
      </c>
      <c r="B288" s="109">
        <v>272380000000</v>
      </c>
      <c r="C288" s="108">
        <v>293490.17300000001</v>
      </c>
      <c r="D288" s="108"/>
      <c r="E288" s="108">
        <v>80527.626000000004</v>
      </c>
      <c r="F288" s="108">
        <v>79091.122000000003</v>
      </c>
      <c r="G288" s="108">
        <v>19030.166000000001</v>
      </c>
      <c r="H288" s="108">
        <v>0</v>
      </c>
      <c r="I288" s="108">
        <v>118220.607</v>
      </c>
      <c r="J288" s="108">
        <v>0</v>
      </c>
      <c r="K288" s="108">
        <v>1812.4110000000001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3443.7330000000002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47691.95</v>
      </c>
      <c r="C291" s="108">
        <v>26154</v>
      </c>
      <c r="D291" s="108">
        <v>0</v>
      </c>
      <c r="E291" s="108">
        <v>73845.95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6.94</v>
      </c>
      <c r="C292" s="108">
        <v>3.81</v>
      </c>
      <c r="D292" s="108">
        <v>0</v>
      </c>
      <c r="E292" s="108">
        <v>10.75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6.94</v>
      </c>
      <c r="C293" s="108">
        <v>3.81</v>
      </c>
      <c r="D293" s="108">
        <v>0</v>
      </c>
      <c r="E293" s="108">
        <v>10.75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1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8783.14</v>
      </c>
      <c r="C2" s="108">
        <v>1278.29</v>
      </c>
      <c r="D2" s="108">
        <v>1278.29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8783.14</v>
      </c>
      <c r="C3" s="108">
        <v>1278.29</v>
      </c>
      <c r="D3" s="108">
        <v>1278.29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16623.72</v>
      </c>
      <c r="C4" s="108">
        <v>2419.4</v>
      </c>
      <c r="D4" s="108">
        <v>2419.4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16623.72</v>
      </c>
      <c r="C5" s="108">
        <v>2419.4</v>
      </c>
      <c r="D5" s="108">
        <v>2419.4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5507.66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52.68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99.28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149.22999999999999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8.0500000000000007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205.44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63.18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2835.7</v>
      </c>
      <c r="C28" s="108">
        <v>5947.44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0.36299999999999999</v>
      </c>
      <c r="E61" s="108">
        <v>0.38400000000000001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0.26900000000000002</v>
      </c>
      <c r="E63" s="108">
        <v>0.28299999999999997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0.36299999999999999</v>
      </c>
      <c r="E64" s="108">
        <v>0.38400000000000001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0.36299999999999999</v>
      </c>
      <c r="E65" s="108">
        <v>0.38400000000000001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0.26900000000000002</v>
      </c>
      <c r="E67" s="108">
        <v>0.28299999999999997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0.36299999999999999</v>
      </c>
      <c r="E68" s="108">
        <v>0.38400000000000001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0.26900000000000002</v>
      </c>
      <c r="E70" s="108">
        <v>0.28299999999999997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0.36299999999999999</v>
      </c>
      <c r="E71" s="108">
        <v>0.38400000000000001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0.36299999999999999</v>
      </c>
      <c r="E72" s="108">
        <v>0.38400000000000001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0.26900000000000002</v>
      </c>
      <c r="E74" s="108">
        <v>0.28299999999999997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0.36299999999999999</v>
      </c>
      <c r="E75" s="108">
        <v>0.38400000000000001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0.36299999999999999</v>
      </c>
      <c r="E76" s="108">
        <v>0.38400000000000001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0.26900000000000002</v>
      </c>
      <c r="E78" s="108">
        <v>0.28299999999999997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0.36299999999999999</v>
      </c>
      <c r="E79" s="108">
        <v>0.38400000000000001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0.36299999999999999</v>
      </c>
      <c r="E80" s="108">
        <v>0.38400000000000001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0.26900000000000002</v>
      </c>
      <c r="E82" s="108">
        <v>0.28299999999999997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0.36299999999999999</v>
      </c>
      <c r="E83" s="108">
        <v>0.38400000000000001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0.36299999999999999</v>
      </c>
      <c r="E84" s="108">
        <v>0.38400000000000001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0.26900000000000002</v>
      </c>
      <c r="E86" s="108">
        <v>0.28299999999999997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0.36299999999999999</v>
      </c>
      <c r="E87" s="108">
        <v>0.38400000000000001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0.36299999999999999</v>
      </c>
      <c r="E88" s="108">
        <v>0.38400000000000001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0.26900000000000002</v>
      </c>
      <c r="E90" s="108">
        <v>0.28299999999999997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0.36299999999999999</v>
      </c>
      <c r="E91" s="108">
        <v>0.38400000000000001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0.36299999999999999</v>
      </c>
      <c r="E92" s="108">
        <v>0.38400000000000001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0.26900000000000002</v>
      </c>
      <c r="E94" s="108">
        <v>0.28299999999999997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0.36299999999999999</v>
      </c>
      <c r="E95" s="108">
        <v>0.38400000000000001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0.26900000000000002</v>
      </c>
      <c r="E97" s="108">
        <v>0.28299999999999997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0.36299999999999999</v>
      </c>
      <c r="E98" s="108">
        <v>0.38400000000000001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0.26900000000000002</v>
      </c>
      <c r="E100" s="108">
        <v>0.28299999999999997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0.36299999999999999</v>
      </c>
      <c r="E101" s="108">
        <v>0.38400000000000001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0.26900000000000002</v>
      </c>
      <c r="E103" s="108">
        <v>0.28299999999999997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0.36299999999999999</v>
      </c>
      <c r="E104" s="108">
        <v>0.38400000000000001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0.26900000000000002</v>
      </c>
      <c r="E106" s="108">
        <v>0.28299999999999997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0.36299999999999999</v>
      </c>
      <c r="E107" s="108">
        <v>0.38400000000000001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0.26900000000000002</v>
      </c>
      <c r="E109" s="108">
        <v>0.28299999999999997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0.36299999999999999</v>
      </c>
      <c r="E110" s="108">
        <v>0.38400000000000001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0.36299999999999999</v>
      </c>
      <c r="E111" s="108">
        <v>0.38400000000000001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0.26900000000000002</v>
      </c>
      <c r="E113" s="108">
        <v>0.28299999999999997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0.36299999999999999</v>
      </c>
      <c r="E114" s="108">
        <v>0.38400000000000001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0.26900000000000002</v>
      </c>
      <c r="E116" s="108">
        <v>0.28299999999999997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0.36299999999999999</v>
      </c>
      <c r="E117" s="108">
        <v>0.38400000000000001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0.26900000000000002</v>
      </c>
      <c r="E119" s="108">
        <v>0.28299999999999997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0.26900000000000002</v>
      </c>
      <c r="E121" s="108">
        <v>0.28299999999999997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0.36299999999999999</v>
      </c>
      <c r="E122" s="108">
        <v>0.38400000000000001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0.26900000000000002</v>
      </c>
      <c r="E124" s="108">
        <v>0.28299999999999997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0.36299999999999999</v>
      </c>
      <c r="E125" s="108">
        <v>0.38400000000000001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0.26900000000000002</v>
      </c>
      <c r="E127" s="108">
        <v>0.28299999999999997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0.36299999999999999</v>
      </c>
      <c r="E128" s="108">
        <v>0.38400000000000001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0.26900000000000002</v>
      </c>
      <c r="E130" s="108">
        <v>0.28299999999999997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0.36299999999999999</v>
      </c>
      <c r="E131" s="108">
        <v>0.38400000000000001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0.26900000000000002</v>
      </c>
      <c r="E133" s="108">
        <v>0.28299999999999997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0.36299999999999999</v>
      </c>
      <c r="E134" s="108">
        <v>0.38400000000000001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0.26900000000000002</v>
      </c>
      <c r="E136" s="108">
        <v>0.28299999999999997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0.36299999999999999</v>
      </c>
      <c r="E137" s="108">
        <v>0.38400000000000001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0.26900000000000002</v>
      </c>
      <c r="E139" s="108">
        <v>0.28299999999999997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0.36299999999999999</v>
      </c>
      <c r="E140" s="108">
        <v>0.38400000000000001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0.36299999999999999</v>
      </c>
      <c r="E141" s="108">
        <v>0.38400000000000001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0.26900000000000002</v>
      </c>
      <c r="E143" s="108">
        <v>0.28299999999999997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2.6150000000000002</v>
      </c>
      <c r="F146" s="108">
        <v>0.70199999999999996</v>
      </c>
      <c r="G146" s="108">
        <v>0.63300000000000001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2.6150000000000002</v>
      </c>
      <c r="F147" s="108">
        <v>0.70199999999999996</v>
      </c>
      <c r="G147" s="108">
        <v>0.63300000000000001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2.6150000000000002</v>
      </c>
      <c r="F148" s="108">
        <v>0.70199999999999996</v>
      </c>
      <c r="G148" s="108">
        <v>0.63300000000000001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2.6150000000000002</v>
      </c>
      <c r="F149" s="108">
        <v>0.70199999999999996</v>
      </c>
      <c r="G149" s="108">
        <v>0.63300000000000001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2.6150000000000002</v>
      </c>
      <c r="F150" s="108">
        <v>0.70199999999999996</v>
      </c>
      <c r="G150" s="108">
        <v>0.63300000000000001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2.6150000000000002</v>
      </c>
      <c r="F151" s="108">
        <v>0.70199999999999996</v>
      </c>
      <c r="G151" s="108">
        <v>0.63300000000000001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2.6150000000000002</v>
      </c>
      <c r="F152" s="108">
        <v>0.70199999999999996</v>
      </c>
      <c r="G152" s="108">
        <v>0.63300000000000001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2.6150000000000002</v>
      </c>
      <c r="F153" s="108">
        <v>0.70199999999999996</v>
      </c>
      <c r="G153" s="108">
        <v>0.63300000000000001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2.6150000000000002</v>
      </c>
      <c r="F154" s="108">
        <v>0.70199999999999996</v>
      </c>
      <c r="G154" s="108">
        <v>0.63300000000000001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2.6150000000000002</v>
      </c>
      <c r="F155" s="108">
        <v>0.70199999999999996</v>
      </c>
      <c r="G155" s="108">
        <v>0.63300000000000001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2.6150000000000002</v>
      </c>
      <c r="F156" s="108">
        <v>0.70199999999999996</v>
      </c>
      <c r="G156" s="108">
        <v>0.63300000000000001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2.6150000000000002</v>
      </c>
      <c r="F157" s="108">
        <v>0.70199999999999996</v>
      </c>
      <c r="G157" s="108">
        <v>0.63300000000000001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2.6150000000000002</v>
      </c>
      <c r="F158" s="108">
        <v>0.70199999999999996</v>
      </c>
      <c r="G158" s="108">
        <v>0.63300000000000001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2.6150000000000002</v>
      </c>
      <c r="F159" s="108">
        <v>0.70199999999999996</v>
      </c>
      <c r="G159" s="108">
        <v>0.63300000000000001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2.6150000000000002</v>
      </c>
      <c r="F160" s="108">
        <v>0.70199999999999996</v>
      </c>
      <c r="G160" s="108">
        <v>0.63300000000000001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2.6150000000000002</v>
      </c>
      <c r="F161" s="108">
        <v>0.70199999999999996</v>
      </c>
      <c r="G161" s="108">
        <v>0.63300000000000001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2.6150000000000002</v>
      </c>
      <c r="F162" s="108">
        <v>0.70199999999999996</v>
      </c>
      <c r="G162" s="108">
        <v>0.63300000000000001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2.6150000000000002</v>
      </c>
      <c r="F163" s="108">
        <v>0.70199999999999996</v>
      </c>
      <c r="G163" s="108">
        <v>0.63300000000000001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2.6150000000000002</v>
      </c>
      <c r="F164" s="108">
        <v>0.70199999999999996</v>
      </c>
      <c r="G164" s="108">
        <v>0.63300000000000001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2.6150000000000002</v>
      </c>
      <c r="F165" s="108">
        <v>0.70199999999999996</v>
      </c>
      <c r="G165" s="108">
        <v>0.63300000000000001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774</v>
      </c>
      <c r="C166" s="108">
        <v>1.78</v>
      </c>
      <c r="D166" s="108">
        <v>1.78</v>
      </c>
      <c r="E166" s="108">
        <v>2.5609999999999999</v>
      </c>
      <c r="F166" s="108">
        <v>0.76700000000000002</v>
      </c>
      <c r="G166" s="108">
        <v>0.85499999999999998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774</v>
      </c>
      <c r="C167" s="108">
        <v>1.78</v>
      </c>
      <c r="D167" s="108">
        <v>1.78</v>
      </c>
      <c r="E167" s="108">
        <v>2.5609999999999999</v>
      </c>
      <c r="F167" s="108">
        <v>0.76700000000000002</v>
      </c>
      <c r="G167" s="108">
        <v>0.85499999999999998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774</v>
      </c>
      <c r="C168" s="108">
        <v>1.78</v>
      </c>
      <c r="D168" s="108">
        <v>1.78</v>
      </c>
      <c r="E168" s="108">
        <v>2.5609999999999999</v>
      </c>
      <c r="F168" s="108">
        <v>0.76700000000000002</v>
      </c>
      <c r="G168" s="108">
        <v>0.85499999999999998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774</v>
      </c>
      <c r="C169" s="108">
        <v>1.78</v>
      </c>
      <c r="D169" s="108">
        <v>1.78</v>
      </c>
      <c r="E169" s="108">
        <v>2.5609999999999999</v>
      </c>
      <c r="F169" s="108">
        <v>0.76700000000000002</v>
      </c>
      <c r="G169" s="108">
        <v>0.85499999999999998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774</v>
      </c>
      <c r="C170" s="108">
        <v>1.78</v>
      </c>
      <c r="D170" s="108">
        <v>1.78</v>
      </c>
      <c r="E170" s="108">
        <v>2.5609999999999999</v>
      </c>
      <c r="F170" s="108">
        <v>0.76700000000000002</v>
      </c>
      <c r="G170" s="108">
        <v>0.85499999999999998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774</v>
      </c>
      <c r="C171" s="108">
        <v>1.78</v>
      </c>
      <c r="D171" s="108">
        <v>1.78</v>
      </c>
      <c r="E171" s="108">
        <v>2.5609999999999999</v>
      </c>
      <c r="F171" s="108">
        <v>0.76700000000000002</v>
      </c>
      <c r="G171" s="108">
        <v>0.85499999999999998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774</v>
      </c>
      <c r="C172" s="108">
        <v>1.78</v>
      </c>
      <c r="D172" s="108">
        <v>1.78</v>
      </c>
      <c r="E172" s="108">
        <v>2.5609999999999999</v>
      </c>
      <c r="F172" s="108">
        <v>0.76700000000000002</v>
      </c>
      <c r="G172" s="108">
        <v>0.85499999999999998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774</v>
      </c>
      <c r="C173" s="108">
        <v>1.78</v>
      </c>
      <c r="D173" s="108">
        <v>1.78</v>
      </c>
      <c r="E173" s="108">
        <v>2.5609999999999999</v>
      </c>
      <c r="F173" s="108">
        <v>0.76700000000000002</v>
      </c>
      <c r="G173" s="108">
        <v>0.85499999999999998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774</v>
      </c>
      <c r="C174" s="108">
        <v>1.78</v>
      </c>
      <c r="D174" s="108">
        <v>1.78</v>
      </c>
      <c r="E174" s="108">
        <v>2.5609999999999999</v>
      </c>
      <c r="F174" s="108">
        <v>0.76700000000000002</v>
      </c>
      <c r="G174" s="108">
        <v>0.85499999999999998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2.6150000000000002</v>
      </c>
      <c r="F175" s="108">
        <v>0.70199999999999996</v>
      </c>
      <c r="G175" s="108">
        <v>0.63300000000000001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2.6150000000000002</v>
      </c>
      <c r="F176" s="108">
        <v>0.70199999999999996</v>
      </c>
      <c r="G176" s="108">
        <v>0.63300000000000001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2.6150000000000002</v>
      </c>
      <c r="F177" s="108">
        <v>0.70199999999999996</v>
      </c>
      <c r="G177" s="108">
        <v>0.63300000000000001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2.6150000000000002</v>
      </c>
      <c r="F178" s="108">
        <v>0.70199999999999996</v>
      </c>
      <c r="G178" s="108">
        <v>0.63300000000000001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2.6150000000000002</v>
      </c>
      <c r="F179" s="108">
        <v>0.70199999999999996</v>
      </c>
      <c r="G179" s="108">
        <v>0.63300000000000001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2.6150000000000002</v>
      </c>
      <c r="F180" s="108">
        <v>0.70199999999999996</v>
      </c>
      <c r="G180" s="108">
        <v>0.63300000000000001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2.6150000000000002</v>
      </c>
      <c r="F181" s="108">
        <v>0.70199999999999996</v>
      </c>
      <c r="G181" s="108">
        <v>0.63300000000000001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2.6150000000000002</v>
      </c>
      <c r="F182" s="108">
        <v>0.70199999999999996</v>
      </c>
      <c r="G182" s="108">
        <v>0.63300000000000001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2.6150000000000002</v>
      </c>
      <c r="F183" s="108">
        <v>0.70199999999999996</v>
      </c>
      <c r="G183" s="108">
        <v>0.63300000000000001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2.6150000000000002</v>
      </c>
      <c r="F184" s="108">
        <v>0.70199999999999996</v>
      </c>
      <c r="G184" s="108">
        <v>0.63300000000000001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2.6150000000000002</v>
      </c>
      <c r="F185" s="108">
        <v>0.70199999999999996</v>
      </c>
      <c r="G185" s="108">
        <v>0.63300000000000001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2.6150000000000002</v>
      </c>
      <c r="F186" s="108">
        <v>0.70199999999999996</v>
      </c>
      <c r="G186" s="108">
        <v>0.63300000000000001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2.6150000000000002</v>
      </c>
      <c r="F187" s="108">
        <v>0.70199999999999996</v>
      </c>
      <c r="G187" s="108">
        <v>0.63300000000000001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2.61</v>
      </c>
      <c r="F188" s="108">
        <v>0.70299999999999996</v>
      </c>
      <c r="G188" s="108">
        <v>0.63700000000000001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2.61</v>
      </c>
      <c r="F189" s="108">
        <v>0.70199999999999996</v>
      </c>
      <c r="G189" s="108">
        <v>0.63300000000000001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2.61</v>
      </c>
      <c r="F190" s="108">
        <v>0.70399999999999996</v>
      </c>
      <c r="G190" s="108">
        <v>0.63900000000000001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637088.38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8737.82</v>
      </c>
      <c r="D196" s="108">
        <v>6978.51</v>
      </c>
      <c r="E196" s="108">
        <v>1759.31</v>
      </c>
      <c r="F196" s="108">
        <v>0.8</v>
      </c>
      <c r="G196" s="108">
        <v>4.04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17746.599999999999</v>
      </c>
      <c r="D197" s="108">
        <v>14173.41</v>
      </c>
      <c r="E197" s="108">
        <v>3573.18</v>
      </c>
      <c r="F197" s="108">
        <v>0.8</v>
      </c>
      <c r="G197" s="108">
        <v>4.01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37513.440000000002</v>
      </c>
      <c r="D198" s="108">
        <v>29960.31</v>
      </c>
      <c r="E198" s="108">
        <v>7553.13</v>
      </c>
      <c r="F198" s="108">
        <v>0.8</v>
      </c>
      <c r="G198" s="108">
        <v>3.73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77195.66</v>
      </c>
      <c r="D199" s="108">
        <v>61652.72</v>
      </c>
      <c r="E199" s="108">
        <v>15542.94</v>
      </c>
      <c r="F199" s="108">
        <v>0.8</v>
      </c>
      <c r="G199" s="108">
        <v>4.18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92054.22</v>
      </c>
      <c r="D200" s="108">
        <v>73519.58</v>
      </c>
      <c r="E200" s="108">
        <v>18534.63</v>
      </c>
      <c r="F200" s="108">
        <v>0.8</v>
      </c>
      <c r="G200" s="108">
        <v>4.1399999999999997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65925.78</v>
      </c>
      <c r="D201" s="108">
        <v>52651.97</v>
      </c>
      <c r="E201" s="108">
        <v>13273.81</v>
      </c>
      <c r="F201" s="108">
        <v>0.8</v>
      </c>
      <c r="G201" s="108">
        <v>4.32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73404.5</v>
      </c>
      <c r="D202" s="108">
        <v>58624.89</v>
      </c>
      <c r="E202" s="108">
        <v>14779.61</v>
      </c>
      <c r="F202" s="108">
        <v>0.8</v>
      </c>
      <c r="G202" s="108">
        <v>4.18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6312.8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4699.32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8785.91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8585.74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8612.7900000000009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6151.18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6162.09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6349.59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5641.11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5642.34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5583.45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9778.31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8570.99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14442.68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5960.17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29011.34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27414.69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27766.05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12466.19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12469.86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8224.7900000000009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14439.16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51843.23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105294.08</v>
      </c>
      <c r="D228" s="108">
        <v>0.78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222574.67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62830.07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74923.539999999994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53657.440000000002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59744.41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0.53</v>
      </c>
      <c r="F239" s="108">
        <v>612.26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1.07</v>
      </c>
      <c r="F240" s="108">
        <v>1221.3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4.66</v>
      </c>
      <c r="F242" s="108">
        <v>8895.09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5.56</v>
      </c>
      <c r="F243" s="108">
        <v>10432.370000000001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3.98</v>
      </c>
      <c r="F244" s="108">
        <v>7596.49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4.43</v>
      </c>
      <c r="F245" s="108">
        <v>8458.25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3508.08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111708.5208</v>
      </c>
      <c r="C255" s="108">
        <v>118.8647</v>
      </c>
      <c r="D255" s="108">
        <v>365.60520000000002</v>
      </c>
      <c r="E255" s="108">
        <v>0</v>
      </c>
      <c r="F255" s="108">
        <v>1.4E-3</v>
      </c>
      <c r="G255" s="108">
        <v>73316.501300000004</v>
      </c>
      <c r="H255" s="108">
        <v>41349.265899999999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95185.211500000005</v>
      </c>
      <c r="C256" s="108">
        <v>102.014</v>
      </c>
      <c r="D256" s="108">
        <v>326.8227</v>
      </c>
      <c r="E256" s="108">
        <v>0</v>
      </c>
      <c r="F256" s="108">
        <v>1.1999999999999999E-3</v>
      </c>
      <c r="G256" s="108">
        <v>65544.087799999994</v>
      </c>
      <c r="H256" s="108">
        <v>35345.619100000004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86948.191900000005</v>
      </c>
      <c r="C257" s="108">
        <v>96.481499999999997</v>
      </c>
      <c r="D257" s="108">
        <v>367.48439999999999</v>
      </c>
      <c r="E257" s="108">
        <v>0</v>
      </c>
      <c r="F257" s="108">
        <v>1.2999999999999999E-3</v>
      </c>
      <c r="G257" s="108">
        <v>73719.517200000002</v>
      </c>
      <c r="H257" s="108">
        <v>32794.044999999998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62910.5605</v>
      </c>
      <c r="C258" s="108">
        <v>72.932199999999995</v>
      </c>
      <c r="D258" s="108">
        <v>331.245</v>
      </c>
      <c r="E258" s="108">
        <v>0</v>
      </c>
      <c r="F258" s="108">
        <v>1.1999999999999999E-3</v>
      </c>
      <c r="G258" s="108">
        <v>66465.655100000004</v>
      </c>
      <c r="H258" s="108">
        <v>24208.551200000002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55658.543100000003</v>
      </c>
      <c r="C259" s="108">
        <v>67.513000000000005</v>
      </c>
      <c r="D259" s="108">
        <v>355.57530000000003</v>
      </c>
      <c r="E259" s="108">
        <v>0</v>
      </c>
      <c r="F259" s="108">
        <v>1.1999999999999999E-3</v>
      </c>
      <c r="G259" s="108">
        <v>71359.890899999999</v>
      </c>
      <c r="H259" s="108">
        <v>21877.7392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54976.724000000002</v>
      </c>
      <c r="C260" s="108">
        <v>67.767300000000006</v>
      </c>
      <c r="D260" s="108">
        <v>373.8426</v>
      </c>
      <c r="E260" s="108">
        <v>0</v>
      </c>
      <c r="F260" s="108">
        <v>1.2999999999999999E-3</v>
      </c>
      <c r="G260" s="108">
        <v>75029.587700000004</v>
      </c>
      <c r="H260" s="108">
        <v>21776.1417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36432.114999999998</v>
      </c>
      <c r="C261" s="108">
        <v>44.915999999999997</v>
      </c>
      <c r="D261" s="108">
        <v>247.90209999999999</v>
      </c>
      <c r="E261" s="108">
        <v>0</v>
      </c>
      <c r="F261" s="108">
        <v>8.0000000000000004E-4</v>
      </c>
      <c r="G261" s="108">
        <v>49753.567900000002</v>
      </c>
      <c r="H261" s="108">
        <v>14431.869000000001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38595.426099999997</v>
      </c>
      <c r="C262" s="108">
        <v>46.95</v>
      </c>
      <c r="D262" s="108">
        <v>249.3766</v>
      </c>
      <c r="E262" s="108">
        <v>0</v>
      </c>
      <c r="F262" s="108">
        <v>8.9999999999999998E-4</v>
      </c>
      <c r="G262" s="108">
        <v>50047.478799999997</v>
      </c>
      <c r="H262" s="108">
        <v>15191.3922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54210.578600000001</v>
      </c>
      <c r="C263" s="108">
        <v>64.892700000000005</v>
      </c>
      <c r="D263" s="108">
        <v>328.25029999999998</v>
      </c>
      <c r="E263" s="108">
        <v>0</v>
      </c>
      <c r="F263" s="108">
        <v>1.1000000000000001E-3</v>
      </c>
      <c r="G263" s="108">
        <v>65873.145699999994</v>
      </c>
      <c r="H263" s="108">
        <v>21175.637200000001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70817.5334</v>
      </c>
      <c r="C264" s="108">
        <v>81.037499999999994</v>
      </c>
      <c r="D264" s="108">
        <v>350.67680000000001</v>
      </c>
      <c r="E264" s="108">
        <v>0</v>
      </c>
      <c r="F264" s="108">
        <v>1.1999999999999999E-3</v>
      </c>
      <c r="G264" s="108">
        <v>70360.359800000006</v>
      </c>
      <c r="H264" s="108">
        <v>27087.924200000001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93828.8649</v>
      </c>
      <c r="C265" s="108">
        <v>102.11499999999999</v>
      </c>
      <c r="D265" s="108">
        <v>354.68939999999998</v>
      </c>
      <c r="E265" s="108">
        <v>0</v>
      </c>
      <c r="F265" s="108">
        <v>1.2999999999999999E-3</v>
      </c>
      <c r="G265" s="108">
        <v>71142.524999999994</v>
      </c>
      <c r="H265" s="108">
        <v>35081.190600000002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103819.1194</v>
      </c>
      <c r="C266" s="108">
        <v>111.4267</v>
      </c>
      <c r="D266" s="108">
        <v>359.80119999999999</v>
      </c>
      <c r="E266" s="108">
        <v>0</v>
      </c>
      <c r="F266" s="108">
        <v>1.2999999999999999E-3</v>
      </c>
      <c r="G266" s="108">
        <v>72158.910799999998</v>
      </c>
      <c r="H266" s="108">
        <v>38576.213600000003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865091.38919999998</v>
      </c>
      <c r="C268" s="108">
        <v>976.91079999999999</v>
      </c>
      <c r="D268" s="108">
        <v>4011.2716</v>
      </c>
      <c r="E268" s="108">
        <v>0</v>
      </c>
      <c r="F268" s="108">
        <v>1.4200000000000001E-2</v>
      </c>
      <c r="G268" s="108">
        <v>804771.228</v>
      </c>
      <c r="H268" s="108">
        <v>328895.58889999997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36432.114999999998</v>
      </c>
      <c r="C269" s="108">
        <v>44.915999999999997</v>
      </c>
      <c r="D269" s="108">
        <v>247.90209999999999</v>
      </c>
      <c r="E269" s="108">
        <v>0</v>
      </c>
      <c r="F269" s="108">
        <v>8.0000000000000004E-4</v>
      </c>
      <c r="G269" s="108">
        <v>49753.567900000002</v>
      </c>
      <c r="H269" s="108">
        <v>14431.869000000001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111708.5208</v>
      </c>
      <c r="C270" s="108">
        <v>118.8647</v>
      </c>
      <c r="D270" s="108">
        <v>373.8426</v>
      </c>
      <c r="E270" s="108">
        <v>0</v>
      </c>
      <c r="F270" s="108">
        <v>1.4E-3</v>
      </c>
      <c r="G270" s="108">
        <v>75029.587700000004</v>
      </c>
      <c r="H270" s="108">
        <v>41349.265899999999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258339000000</v>
      </c>
      <c r="C273" s="108">
        <v>180143.04399999999</v>
      </c>
      <c r="D273" s="108" t="s">
        <v>844</v>
      </c>
      <c r="E273" s="108">
        <v>80527.626000000004</v>
      </c>
      <c r="F273" s="108">
        <v>79091.122000000003</v>
      </c>
      <c r="G273" s="108">
        <v>7736.6239999999998</v>
      </c>
      <c r="H273" s="108">
        <v>0</v>
      </c>
      <c r="I273" s="108">
        <v>0</v>
      </c>
      <c r="J273" s="108">
        <v>6368</v>
      </c>
      <c r="K273" s="108">
        <v>3021.8789999999999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3397.7919999999999</v>
      </c>
      <c r="R273" s="108">
        <v>0</v>
      </c>
      <c r="S273" s="108">
        <v>0</v>
      </c>
    </row>
    <row r="274" spans="1:19">
      <c r="A274" s="108" t="s">
        <v>616</v>
      </c>
      <c r="B274" s="109">
        <v>230952000000</v>
      </c>
      <c r="C274" s="108">
        <v>174942.484</v>
      </c>
      <c r="D274" s="108" t="s">
        <v>845</v>
      </c>
      <c r="E274" s="108">
        <v>80527.626000000004</v>
      </c>
      <c r="F274" s="108">
        <v>75091.737999999998</v>
      </c>
      <c r="G274" s="108">
        <v>7736.6239999999998</v>
      </c>
      <c r="H274" s="108">
        <v>0</v>
      </c>
      <c r="I274" s="108">
        <v>0</v>
      </c>
      <c r="J274" s="108">
        <v>6368</v>
      </c>
      <c r="K274" s="108">
        <v>3281.0189999999998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1937.4770000000001</v>
      </c>
      <c r="R274" s="108">
        <v>0</v>
      </c>
      <c r="S274" s="108">
        <v>0</v>
      </c>
    </row>
    <row r="275" spans="1:19">
      <c r="A275" s="108" t="s">
        <v>617</v>
      </c>
      <c r="B275" s="109">
        <v>259759000000</v>
      </c>
      <c r="C275" s="108">
        <v>174792.25200000001</v>
      </c>
      <c r="D275" s="108" t="s">
        <v>846</v>
      </c>
      <c r="E275" s="108">
        <v>80527.626000000004</v>
      </c>
      <c r="F275" s="108">
        <v>75091.737999999998</v>
      </c>
      <c r="G275" s="108">
        <v>7736.6239999999998</v>
      </c>
      <c r="H275" s="108">
        <v>0</v>
      </c>
      <c r="I275" s="108">
        <v>0</v>
      </c>
      <c r="J275" s="108">
        <v>6368</v>
      </c>
      <c r="K275" s="108">
        <v>3167.7649999999999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1900.5</v>
      </c>
      <c r="R275" s="108">
        <v>0</v>
      </c>
      <c r="S275" s="108">
        <v>0</v>
      </c>
    </row>
    <row r="276" spans="1:19">
      <c r="A276" s="108" t="s">
        <v>618</v>
      </c>
      <c r="B276" s="109">
        <v>234199000000</v>
      </c>
      <c r="C276" s="108">
        <v>173732.52100000001</v>
      </c>
      <c r="D276" s="108" t="s">
        <v>847</v>
      </c>
      <c r="E276" s="108">
        <v>80527.626000000004</v>
      </c>
      <c r="F276" s="108">
        <v>79091.122000000003</v>
      </c>
      <c r="G276" s="108">
        <v>11932.898999999999</v>
      </c>
      <c r="H276" s="108">
        <v>0</v>
      </c>
      <c r="I276" s="108">
        <v>0</v>
      </c>
      <c r="J276" s="108">
        <v>0</v>
      </c>
      <c r="K276" s="108">
        <v>37.762999999999998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2143.1109999999999</v>
      </c>
      <c r="R276" s="108">
        <v>0</v>
      </c>
      <c r="S276" s="108">
        <v>0</v>
      </c>
    </row>
    <row r="277" spans="1:19">
      <c r="A277" s="108" t="s">
        <v>324</v>
      </c>
      <c r="B277" s="109">
        <v>251444000000</v>
      </c>
      <c r="C277" s="108">
        <v>209966.78700000001</v>
      </c>
      <c r="D277" s="108" t="s">
        <v>718</v>
      </c>
      <c r="E277" s="108">
        <v>80527.626000000004</v>
      </c>
      <c r="F277" s="108">
        <v>73092.044999999998</v>
      </c>
      <c r="G277" s="108">
        <v>22535.698</v>
      </c>
      <c r="H277" s="108">
        <v>0</v>
      </c>
      <c r="I277" s="108">
        <v>31408.27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2403.1480000000001</v>
      </c>
      <c r="R277" s="108">
        <v>0</v>
      </c>
      <c r="S277" s="108">
        <v>0</v>
      </c>
    </row>
    <row r="278" spans="1:19">
      <c r="A278" s="108" t="s">
        <v>619</v>
      </c>
      <c r="B278" s="109">
        <v>264375000000</v>
      </c>
      <c r="C278" s="108">
        <v>240850.31299999999</v>
      </c>
      <c r="D278" s="108" t="s">
        <v>781</v>
      </c>
      <c r="E278" s="108">
        <v>80527.626000000004</v>
      </c>
      <c r="F278" s="108">
        <v>73092.044999999998</v>
      </c>
      <c r="G278" s="108">
        <v>24504.641</v>
      </c>
      <c r="H278" s="108">
        <v>0</v>
      </c>
      <c r="I278" s="108">
        <v>60162.623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2563.3780000000002</v>
      </c>
      <c r="R278" s="108">
        <v>0</v>
      </c>
      <c r="S278" s="108">
        <v>0</v>
      </c>
    </row>
    <row r="279" spans="1:19">
      <c r="A279" s="108" t="s">
        <v>620</v>
      </c>
      <c r="B279" s="109">
        <v>175312000000</v>
      </c>
      <c r="C279" s="108">
        <v>140234.70499999999</v>
      </c>
      <c r="D279" s="108" t="s">
        <v>705</v>
      </c>
      <c r="E279" s="108">
        <v>44737.57</v>
      </c>
      <c r="F279" s="108">
        <v>40636.785000000003</v>
      </c>
      <c r="G279" s="108">
        <v>10203.223</v>
      </c>
      <c r="H279" s="108">
        <v>0</v>
      </c>
      <c r="I279" s="108">
        <v>42343.250999999997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2313.875</v>
      </c>
      <c r="R279" s="108">
        <v>0</v>
      </c>
      <c r="S279" s="108">
        <v>0</v>
      </c>
    </row>
    <row r="280" spans="1:19">
      <c r="A280" s="108" t="s">
        <v>621</v>
      </c>
      <c r="B280" s="109">
        <v>176348000000</v>
      </c>
      <c r="C280" s="108">
        <v>140532.606</v>
      </c>
      <c r="D280" s="108" t="s">
        <v>716</v>
      </c>
      <c r="E280" s="108">
        <v>44737.57</v>
      </c>
      <c r="F280" s="108">
        <v>41836.601000000002</v>
      </c>
      <c r="G280" s="108">
        <v>10793.687</v>
      </c>
      <c r="H280" s="108">
        <v>0</v>
      </c>
      <c r="I280" s="108">
        <v>40736.525000000001</v>
      </c>
      <c r="J280" s="108">
        <v>0</v>
      </c>
      <c r="K280" s="108">
        <v>8.9999999999999993E-3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2428.2150000000001</v>
      </c>
      <c r="R280" s="108">
        <v>0</v>
      </c>
      <c r="S280" s="108">
        <v>0</v>
      </c>
    </row>
    <row r="281" spans="1:19">
      <c r="A281" s="108" t="s">
        <v>622</v>
      </c>
      <c r="B281" s="109">
        <v>232111000000</v>
      </c>
      <c r="C281" s="108">
        <v>182401.19500000001</v>
      </c>
      <c r="D281" s="108" t="s">
        <v>704</v>
      </c>
      <c r="E281" s="108">
        <v>80527.626000000004</v>
      </c>
      <c r="F281" s="108">
        <v>73092.044999999998</v>
      </c>
      <c r="G281" s="108">
        <v>13861.813</v>
      </c>
      <c r="H281" s="108">
        <v>0</v>
      </c>
      <c r="I281" s="108">
        <v>12640.856</v>
      </c>
      <c r="J281" s="108">
        <v>0</v>
      </c>
      <c r="K281" s="108">
        <v>0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2278.8539999999998</v>
      </c>
      <c r="R281" s="108">
        <v>0</v>
      </c>
      <c r="S281" s="108">
        <v>0</v>
      </c>
    </row>
    <row r="282" spans="1:19">
      <c r="A282" s="108" t="s">
        <v>623</v>
      </c>
      <c r="B282" s="109">
        <v>247922000000</v>
      </c>
      <c r="C282" s="108">
        <v>172605.454</v>
      </c>
      <c r="D282" s="108" t="s">
        <v>848</v>
      </c>
      <c r="E282" s="108">
        <v>80527.626000000004</v>
      </c>
      <c r="F282" s="108">
        <v>75091.737999999998</v>
      </c>
      <c r="G282" s="108">
        <v>7736.6239999999998</v>
      </c>
      <c r="H282" s="108">
        <v>0</v>
      </c>
      <c r="I282" s="108">
        <v>0</v>
      </c>
      <c r="J282" s="108">
        <v>6368</v>
      </c>
      <c r="K282" s="108">
        <v>969.44100000000003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1912.0250000000001</v>
      </c>
      <c r="R282" s="108">
        <v>0</v>
      </c>
      <c r="S282" s="108">
        <v>0</v>
      </c>
    </row>
    <row r="283" spans="1:19">
      <c r="A283" s="108" t="s">
        <v>624</v>
      </c>
      <c r="B283" s="109">
        <v>250678000000</v>
      </c>
      <c r="C283" s="108">
        <v>176443.742</v>
      </c>
      <c r="D283" s="108" t="s">
        <v>849</v>
      </c>
      <c r="E283" s="108">
        <v>80527.626000000004</v>
      </c>
      <c r="F283" s="108">
        <v>79091.122000000003</v>
      </c>
      <c r="G283" s="108">
        <v>7736.6239999999998</v>
      </c>
      <c r="H283" s="108">
        <v>0</v>
      </c>
      <c r="I283" s="108">
        <v>0</v>
      </c>
      <c r="J283" s="108">
        <v>6368</v>
      </c>
      <c r="K283" s="108">
        <v>763.93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1956.4390000000001</v>
      </c>
      <c r="R283" s="108">
        <v>0</v>
      </c>
      <c r="S283" s="108">
        <v>0</v>
      </c>
    </row>
    <row r="284" spans="1:19">
      <c r="A284" s="108" t="s">
        <v>625</v>
      </c>
      <c r="B284" s="109">
        <v>254260000000</v>
      </c>
      <c r="C284" s="108">
        <v>180002.56200000001</v>
      </c>
      <c r="D284" s="108" t="s">
        <v>850</v>
      </c>
      <c r="E284" s="108">
        <v>80527.626000000004</v>
      </c>
      <c r="F284" s="108">
        <v>79091.122000000003</v>
      </c>
      <c r="G284" s="108">
        <v>7736.6239999999998</v>
      </c>
      <c r="H284" s="108">
        <v>0</v>
      </c>
      <c r="I284" s="108">
        <v>0</v>
      </c>
      <c r="J284" s="108">
        <v>6368</v>
      </c>
      <c r="K284" s="108">
        <v>2877.8789999999999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3401.31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2835700000000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175312000000</v>
      </c>
      <c r="C287" s="108">
        <v>140234.70499999999</v>
      </c>
      <c r="D287" s="108"/>
      <c r="E287" s="108">
        <v>44737.57</v>
      </c>
      <c r="F287" s="108">
        <v>40636.785000000003</v>
      </c>
      <c r="G287" s="108">
        <v>7736.6239999999998</v>
      </c>
      <c r="H287" s="108">
        <v>0</v>
      </c>
      <c r="I287" s="108">
        <v>0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1900.5</v>
      </c>
      <c r="R287" s="108">
        <v>0</v>
      </c>
      <c r="S287" s="108">
        <v>0</v>
      </c>
    </row>
    <row r="288" spans="1:19">
      <c r="A288" s="108" t="s">
        <v>628</v>
      </c>
      <c r="B288" s="109">
        <v>264375000000</v>
      </c>
      <c r="C288" s="108">
        <v>240850.31299999999</v>
      </c>
      <c r="D288" s="108"/>
      <c r="E288" s="108">
        <v>80527.626000000004</v>
      </c>
      <c r="F288" s="108">
        <v>79091.122000000003</v>
      </c>
      <c r="G288" s="108">
        <v>24504.641</v>
      </c>
      <c r="H288" s="108">
        <v>0</v>
      </c>
      <c r="I288" s="108">
        <v>60162.623</v>
      </c>
      <c r="J288" s="108">
        <v>6368</v>
      </c>
      <c r="K288" s="108">
        <v>3281.0189999999998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3401.31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74951.3</v>
      </c>
      <c r="C291" s="108">
        <v>24514.52</v>
      </c>
      <c r="D291" s="108">
        <v>0</v>
      </c>
      <c r="E291" s="108">
        <v>99465.82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10.91</v>
      </c>
      <c r="C292" s="108">
        <v>3.57</v>
      </c>
      <c r="D292" s="108">
        <v>0</v>
      </c>
      <c r="E292" s="108">
        <v>14.48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10.91</v>
      </c>
      <c r="C293" s="108">
        <v>3.57</v>
      </c>
      <c r="D293" s="108">
        <v>0</v>
      </c>
      <c r="E293" s="108">
        <v>14.48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0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4</v>
      </c>
      <c r="B2" s="17" t="s">
        <v>2</v>
      </c>
      <c r="C2" s="17" t="s">
        <v>92</v>
      </c>
      <c r="D2" s="18" t="s">
        <v>288</v>
      </c>
      <c r="E2" s="18" t="s">
        <v>289</v>
      </c>
      <c r="F2" s="17" t="s">
        <v>290</v>
      </c>
      <c r="G2" s="17" t="s">
        <v>291</v>
      </c>
      <c r="H2" s="17" t="s">
        <v>292</v>
      </c>
      <c r="I2" s="19" t="s">
        <v>293</v>
      </c>
      <c r="J2" s="19" t="s">
        <v>6</v>
      </c>
      <c r="K2" s="19" t="s">
        <v>294</v>
      </c>
      <c r="L2" s="19" t="s">
        <v>295</v>
      </c>
      <c r="M2" s="19" t="s">
        <v>296</v>
      </c>
      <c r="N2" s="48" t="s">
        <v>297</v>
      </c>
      <c r="O2" s="19" t="s">
        <v>298</v>
      </c>
      <c r="P2" s="19" t="s">
        <v>299</v>
      </c>
      <c r="Q2" s="19" t="s">
        <v>300</v>
      </c>
      <c r="R2" s="19" t="s">
        <v>301</v>
      </c>
      <c r="S2" s="19" t="s">
        <v>55</v>
      </c>
    </row>
    <row r="3" spans="1:19">
      <c r="A3" s="38" t="s">
        <v>0</v>
      </c>
      <c r="B3" s="39"/>
      <c r="C3" s="39"/>
      <c r="D3" s="40"/>
      <c r="E3" s="40"/>
      <c r="F3" s="39"/>
      <c r="G3" s="39"/>
      <c r="H3" s="39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19">
      <c r="A4" s="2" t="s">
        <v>248</v>
      </c>
      <c r="B4" s="2" t="s">
        <v>3</v>
      </c>
      <c r="C4" s="2">
        <v>1</v>
      </c>
      <c r="D4" s="3">
        <v>99</v>
      </c>
      <c r="E4" s="3">
        <v>396</v>
      </c>
      <c r="F4" s="3">
        <v>4</v>
      </c>
      <c r="G4" s="3">
        <v>80</v>
      </c>
      <c r="H4" s="3">
        <v>28</v>
      </c>
      <c r="I4" s="45">
        <v>4</v>
      </c>
      <c r="J4" s="5">
        <v>24.75</v>
      </c>
      <c r="K4" s="4">
        <v>15.063999999999998</v>
      </c>
      <c r="L4" s="4">
        <v>15</v>
      </c>
      <c r="M4" s="4">
        <v>0</v>
      </c>
      <c r="N4" s="5">
        <v>0</v>
      </c>
      <c r="O4" s="5">
        <v>8</v>
      </c>
      <c r="P4" s="5">
        <v>0</v>
      </c>
      <c r="Q4" s="5">
        <v>198</v>
      </c>
      <c r="R4" s="3">
        <v>0</v>
      </c>
      <c r="S4" s="4">
        <v>0.49196356767226795</v>
      </c>
    </row>
    <row r="5" spans="1:19">
      <c r="A5" s="2" t="s">
        <v>219</v>
      </c>
      <c r="B5" s="2" t="s">
        <v>3</v>
      </c>
      <c r="C5" s="2">
        <v>1</v>
      </c>
      <c r="D5" s="3">
        <v>477</v>
      </c>
      <c r="E5" s="3">
        <v>1908</v>
      </c>
      <c r="F5" s="3">
        <v>4</v>
      </c>
      <c r="G5" s="3">
        <v>212</v>
      </c>
      <c r="H5" s="3">
        <v>74.2</v>
      </c>
      <c r="I5" s="45">
        <v>4</v>
      </c>
      <c r="J5" s="5">
        <v>119.25</v>
      </c>
      <c r="K5" s="4">
        <v>15.063999999999998</v>
      </c>
      <c r="L5" s="4">
        <v>15</v>
      </c>
      <c r="M5" s="4">
        <v>0</v>
      </c>
      <c r="N5" s="5">
        <v>0</v>
      </c>
      <c r="O5" s="5">
        <v>8</v>
      </c>
      <c r="P5" s="5">
        <v>0</v>
      </c>
      <c r="Q5" s="5">
        <v>954</v>
      </c>
      <c r="R5" s="3">
        <v>0</v>
      </c>
      <c r="S5" s="4">
        <v>0.39302112333519912</v>
      </c>
    </row>
    <row r="6" spans="1:19">
      <c r="A6" s="2" t="s">
        <v>220</v>
      </c>
      <c r="B6" s="2" t="s">
        <v>3</v>
      </c>
      <c r="C6" s="2">
        <v>1</v>
      </c>
      <c r="D6" s="3">
        <v>192</v>
      </c>
      <c r="E6" s="3">
        <v>768</v>
      </c>
      <c r="F6" s="3">
        <v>4</v>
      </c>
      <c r="G6" s="3">
        <v>12</v>
      </c>
      <c r="H6" s="3">
        <v>4.2</v>
      </c>
      <c r="I6" s="45">
        <v>10</v>
      </c>
      <c r="J6" s="5">
        <v>19.2</v>
      </c>
      <c r="K6" s="4">
        <v>5.38</v>
      </c>
      <c r="L6" s="4">
        <v>4</v>
      </c>
      <c r="M6" s="4">
        <v>0</v>
      </c>
      <c r="N6" s="5">
        <v>0</v>
      </c>
      <c r="O6" s="5">
        <v>0</v>
      </c>
      <c r="P6" s="5">
        <v>0.5</v>
      </c>
      <c r="Q6" s="5">
        <v>96</v>
      </c>
      <c r="R6" s="3">
        <v>0</v>
      </c>
      <c r="S6" s="4">
        <v>0.28909720176588205</v>
      </c>
    </row>
    <row r="7" spans="1:19">
      <c r="A7" s="2" t="s">
        <v>221</v>
      </c>
      <c r="B7" s="2" t="s">
        <v>3</v>
      </c>
      <c r="C7" s="2">
        <v>1</v>
      </c>
      <c r="D7" s="3">
        <v>99</v>
      </c>
      <c r="E7" s="3">
        <v>396</v>
      </c>
      <c r="F7" s="3">
        <v>4</v>
      </c>
      <c r="G7" s="3">
        <v>80</v>
      </c>
      <c r="H7" s="3">
        <v>28</v>
      </c>
      <c r="I7" s="45">
        <v>4</v>
      </c>
      <c r="J7" s="5">
        <v>24.75</v>
      </c>
      <c r="K7" s="4">
        <v>15.063999999999998</v>
      </c>
      <c r="L7" s="4">
        <v>15</v>
      </c>
      <c r="M7" s="4">
        <v>0</v>
      </c>
      <c r="N7" s="5">
        <v>0</v>
      </c>
      <c r="O7" s="5">
        <v>8</v>
      </c>
      <c r="P7" s="5">
        <v>0</v>
      </c>
      <c r="Q7" s="5">
        <v>198</v>
      </c>
      <c r="R7" s="3">
        <v>0</v>
      </c>
      <c r="S7" s="4">
        <v>0.49196356767226795</v>
      </c>
    </row>
    <row r="8" spans="1:19">
      <c r="A8" s="2" t="s">
        <v>222</v>
      </c>
      <c r="B8" s="2" t="s">
        <v>3</v>
      </c>
      <c r="C8" s="2">
        <v>1</v>
      </c>
      <c r="D8" s="3">
        <v>477</v>
      </c>
      <c r="E8" s="3">
        <v>1908</v>
      </c>
      <c r="F8" s="3">
        <v>4</v>
      </c>
      <c r="G8" s="3">
        <v>212</v>
      </c>
      <c r="H8" s="3">
        <v>74.2</v>
      </c>
      <c r="I8" s="45">
        <v>4</v>
      </c>
      <c r="J8" s="5">
        <v>119.25</v>
      </c>
      <c r="K8" s="4">
        <v>15.063999999999998</v>
      </c>
      <c r="L8" s="4">
        <v>15</v>
      </c>
      <c r="M8" s="4">
        <v>0</v>
      </c>
      <c r="N8" s="5">
        <v>0</v>
      </c>
      <c r="O8" s="5">
        <v>8</v>
      </c>
      <c r="P8" s="5">
        <v>0</v>
      </c>
      <c r="Q8" s="5">
        <v>954</v>
      </c>
      <c r="R8" s="3">
        <v>0</v>
      </c>
      <c r="S8" s="4">
        <v>0.39302112333519912</v>
      </c>
    </row>
    <row r="9" spans="1:19">
      <c r="A9" s="2" t="s">
        <v>223</v>
      </c>
      <c r="B9" s="2" t="s">
        <v>3</v>
      </c>
      <c r="C9" s="2">
        <v>1</v>
      </c>
      <c r="D9" s="3">
        <v>99</v>
      </c>
      <c r="E9" s="3">
        <v>396</v>
      </c>
      <c r="F9" s="3">
        <v>4</v>
      </c>
      <c r="G9" s="3">
        <v>80</v>
      </c>
      <c r="H9" s="3">
        <v>28</v>
      </c>
      <c r="I9" s="45">
        <v>4</v>
      </c>
      <c r="J9" s="5">
        <v>24.75</v>
      </c>
      <c r="K9" s="4">
        <v>15.063999999999998</v>
      </c>
      <c r="L9" s="4">
        <v>15</v>
      </c>
      <c r="M9" s="4">
        <v>0</v>
      </c>
      <c r="N9" s="5">
        <v>0</v>
      </c>
      <c r="O9" s="5">
        <v>8</v>
      </c>
      <c r="P9" s="5">
        <v>0</v>
      </c>
      <c r="Q9" s="5">
        <v>198</v>
      </c>
      <c r="R9" s="3">
        <v>0</v>
      </c>
      <c r="S9" s="4">
        <v>0.49196356767226795</v>
      </c>
    </row>
    <row r="10" spans="1:19">
      <c r="A10" s="2" t="s">
        <v>224</v>
      </c>
      <c r="B10" s="2" t="s">
        <v>3</v>
      </c>
      <c r="C10" s="2">
        <v>1</v>
      </c>
      <c r="D10" s="3">
        <v>477</v>
      </c>
      <c r="E10" s="3">
        <v>1908</v>
      </c>
      <c r="F10" s="3">
        <v>4</v>
      </c>
      <c r="G10" s="3">
        <v>212</v>
      </c>
      <c r="H10" s="3">
        <v>74.2</v>
      </c>
      <c r="I10" s="45">
        <v>4</v>
      </c>
      <c r="J10" s="5">
        <v>119.25</v>
      </c>
      <c r="K10" s="4">
        <v>15.063999999999998</v>
      </c>
      <c r="L10" s="4">
        <v>15</v>
      </c>
      <c r="M10" s="4">
        <v>0</v>
      </c>
      <c r="N10" s="5">
        <v>0</v>
      </c>
      <c r="O10" s="5">
        <v>8</v>
      </c>
      <c r="P10" s="5">
        <v>0</v>
      </c>
      <c r="Q10" s="5">
        <v>954</v>
      </c>
      <c r="R10" s="3">
        <v>0</v>
      </c>
      <c r="S10" s="4">
        <v>0.39302112333519912</v>
      </c>
    </row>
    <row r="11" spans="1:19">
      <c r="A11" s="2" t="s">
        <v>225</v>
      </c>
      <c r="B11" s="2" t="s">
        <v>3</v>
      </c>
      <c r="C11" s="2">
        <v>1</v>
      </c>
      <c r="D11" s="3">
        <v>192</v>
      </c>
      <c r="E11" s="3">
        <v>768</v>
      </c>
      <c r="F11" s="3">
        <v>4</v>
      </c>
      <c r="G11" s="3">
        <v>12</v>
      </c>
      <c r="H11" s="3">
        <v>4.2</v>
      </c>
      <c r="I11" s="45">
        <v>10</v>
      </c>
      <c r="J11" s="5">
        <v>19.2</v>
      </c>
      <c r="K11" s="4">
        <v>5.38</v>
      </c>
      <c r="L11" s="4">
        <v>4</v>
      </c>
      <c r="M11" s="4">
        <v>0</v>
      </c>
      <c r="N11" s="5">
        <v>0</v>
      </c>
      <c r="O11" s="5">
        <v>0</v>
      </c>
      <c r="P11" s="5">
        <v>0.5</v>
      </c>
      <c r="Q11" s="5">
        <v>96</v>
      </c>
      <c r="R11" s="3">
        <v>0</v>
      </c>
      <c r="S11" s="4">
        <v>0.28909720176588205</v>
      </c>
    </row>
    <row r="12" spans="1:19">
      <c r="A12" s="2" t="s">
        <v>226</v>
      </c>
      <c r="B12" s="2" t="s">
        <v>3</v>
      </c>
      <c r="C12" s="2">
        <v>1</v>
      </c>
      <c r="D12" s="3">
        <v>99</v>
      </c>
      <c r="E12" s="3">
        <v>396</v>
      </c>
      <c r="F12" s="3">
        <v>4</v>
      </c>
      <c r="G12" s="3">
        <v>80</v>
      </c>
      <c r="H12" s="3">
        <v>28</v>
      </c>
      <c r="I12" s="45">
        <v>4</v>
      </c>
      <c r="J12" s="5">
        <v>24.75</v>
      </c>
      <c r="K12" s="4">
        <v>15.063999999999998</v>
      </c>
      <c r="L12" s="4">
        <v>15</v>
      </c>
      <c r="M12" s="4">
        <v>0</v>
      </c>
      <c r="N12" s="5">
        <v>0</v>
      </c>
      <c r="O12" s="5">
        <v>8</v>
      </c>
      <c r="P12" s="5">
        <v>0</v>
      </c>
      <c r="Q12" s="5">
        <v>198</v>
      </c>
      <c r="R12" s="3">
        <v>0</v>
      </c>
      <c r="S12" s="4">
        <v>0.49196356767226795</v>
      </c>
    </row>
    <row r="13" spans="1:19">
      <c r="A13" s="2" t="s">
        <v>227</v>
      </c>
      <c r="B13" s="2" t="s">
        <v>3</v>
      </c>
      <c r="C13" s="2">
        <v>1</v>
      </c>
      <c r="D13" s="3">
        <v>477</v>
      </c>
      <c r="E13" s="3">
        <v>1908</v>
      </c>
      <c r="F13" s="3">
        <v>4</v>
      </c>
      <c r="G13" s="3">
        <v>212</v>
      </c>
      <c r="H13" s="3">
        <v>74.2</v>
      </c>
      <c r="I13" s="45">
        <v>4</v>
      </c>
      <c r="J13" s="5">
        <v>119.25</v>
      </c>
      <c r="K13" s="4">
        <v>15.063999999999998</v>
      </c>
      <c r="L13" s="4">
        <v>15</v>
      </c>
      <c r="M13" s="4">
        <v>0</v>
      </c>
      <c r="N13" s="5">
        <v>0</v>
      </c>
      <c r="O13" s="5">
        <v>8</v>
      </c>
      <c r="P13" s="5">
        <v>0</v>
      </c>
      <c r="Q13" s="5">
        <v>954</v>
      </c>
      <c r="R13" s="3">
        <v>0</v>
      </c>
      <c r="S13" s="4">
        <v>0.39302112333519912</v>
      </c>
    </row>
    <row r="14" spans="1:19">
      <c r="A14" s="2" t="s">
        <v>228</v>
      </c>
      <c r="B14" s="2" t="s">
        <v>3</v>
      </c>
      <c r="C14" s="2">
        <v>1</v>
      </c>
      <c r="D14" s="3">
        <v>99</v>
      </c>
      <c r="E14" s="3">
        <v>396</v>
      </c>
      <c r="F14" s="3">
        <v>4</v>
      </c>
      <c r="G14" s="3">
        <v>80</v>
      </c>
      <c r="H14" s="3">
        <v>28</v>
      </c>
      <c r="I14" s="45">
        <v>4</v>
      </c>
      <c r="J14" s="5">
        <v>24.75</v>
      </c>
      <c r="K14" s="4">
        <v>15.063999999999998</v>
      </c>
      <c r="L14" s="4">
        <v>15</v>
      </c>
      <c r="M14" s="4">
        <v>0</v>
      </c>
      <c r="N14" s="5">
        <v>0</v>
      </c>
      <c r="O14" s="5">
        <v>8</v>
      </c>
      <c r="P14" s="5">
        <v>0</v>
      </c>
      <c r="Q14" s="5">
        <v>198</v>
      </c>
      <c r="R14" s="3">
        <v>0</v>
      </c>
      <c r="S14" s="4">
        <v>0.49196356767226795</v>
      </c>
    </row>
    <row r="15" spans="1:19">
      <c r="A15" s="2" t="s">
        <v>229</v>
      </c>
      <c r="B15" s="2" t="s">
        <v>3</v>
      </c>
      <c r="C15" s="2">
        <v>1</v>
      </c>
      <c r="D15" s="3">
        <v>477</v>
      </c>
      <c r="E15" s="3">
        <v>1908</v>
      </c>
      <c r="F15" s="3">
        <v>4</v>
      </c>
      <c r="G15" s="3">
        <v>212</v>
      </c>
      <c r="H15" s="3">
        <v>74.2</v>
      </c>
      <c r="I15" s="45">
        <v>4</v>
      </c>
      <c r="J15" s="5">
        <v>119.25</v>
      </c>
      <c r="K15" s="4">
        <v>15.063999999999998</v>
      </c>
      <c r="L15" s="4">
        <v>15</v>
      </c>
      <c r="M15" s="4">
        <v>0</v>
      </c>
      <c r="N15" s="5">
        <v>0</v>
      </c>
      <c r="O15" s="5">
        <v>8</v>
      </c>
      <c r="P15" s="5">
        <v>0</v>
      </c>
      <c r="Q15" s="5">
        <v>954</v>
      </c>
      <c r="R15" s="3">
        <v>0</v>
      </c>
      <c r="S15" s="4">
        <v>0.39302112333519912</v>
      </c>
    </row>
    <row r="16" spans="1:19">
      <c r="A16" s="2" t="s">
        <v>230</v>
      </c>
      <c r="B16" s="2" t="s">
        <v>3</v>
      </c>
      <c r="C16" s="2">
        <v>1</v>
      </c>
      <c r="D16" s="3">
        <v>192</v>
      </c>
      <c r="E16" s="3">
        <v>768</v>
      </c>
      <c r="F16" s="3">
        <v>4</v>
      </c>
      <c r="G16" s="3">
        <v>12</v>
      </c>
      <c r="H16" s="3">
        <v>4.2</v>
      </c>
      <c r="I16" s="45">
        <v>10</v>
      </c>
      <c r="J16" s="5">
        <v>19.2</v>
      </c>
      <c r="K16" s="4">
        <v>5.38</v>
      </c>
      <c r="L16" s="4">
        <v>4</v>
      </c>
      <c r="M16" s="4">
        <v>0</v>
      </c>
      <c r="N16" s="5">
        <v>0</v>
      </c>
      <c r="O16" s="5">
        <v>0</v>
      </c>
      <c r="P16" s="5">
        <v>0.5</v>
      </c>
      <c r="Q16" s="5">
        <v>96</v>
      </c>
      <c r="R16" s="3">
        <v>0</v>
      </c>
      <c r="S16" s="4">
        <v>0.28909720176588205</v>
      </c>
    </row>
    <row r="17" spans="1:19">
      <c r="A17" s="2" t="s">
        <v>231</v>
      </c>
      <c r="B17" s="2" t="s">
        <v>3</v>
      </c>
      <c r="C17" s="2">
        <v>1</v>
      </c>
      <c r="D17" s="3">
        <v>99</v>
      </c>
      <c r="E17" s="3">
        <v>396</v>
      </c>
      <c r="F17" s="3">
        <v>4</v>
      </c>
      <c r="G17" s="3">
        <v>80</v>
      </c>
      <c r="H17" s="3">
        <v>28</v>
      </c>
      <c r="I17" s="45">
        <v>4</v>
      </c>
      <c r="J17" s="5">
        <v>24.75</v>
      </c>
      <c r="K17" s="4">
        <v>15.063999999999998</v>
      </c>
      <c r="L17" s="4">
        <v>15</v>
      </c>
      <c r="M17" s="4">
        <v>0</v>
      </c>
      <c r="N17" s="5">
        <v>0</v>
      </c>
      <c r="O17" s="5">
        <v>8</v>
      </c>
      <c r="P17" s="5">
        <v>0</v>
      </c>
      <c r="Q17" s="5">
        <v>198</v>
      </c>
      <c r="R17" s="3">
        <v>0</v>
      </c>
      <c r="S17" s="4">
        <v>0.49196356767226795</v>
      </c>
    </row>
    <row r="18" spans="1:19">
      <c r="A18" s="2" t="s">
        <v>232</v>
      </c>
      <c r="B18" s="2" t="s">
        <v>3</v>
      </c>
      <c r="C18" s="2">
        <v>1</v>
      </c>
      <c r="D18" s="3">
        <v>315</v>
      </c>
      <c r="E18" s="3">
        <v>1260</v>
      </c>
      <c r="F18" s="3">
        <v>4</v>
      </c>
      <c r="G18" s="3">
        <v>140</v>
      </c>
      <c r="H18" s="3">
        <v>49</v>
      </c>
      <c r="I18" s="45">
        <v>4</v>
      </c>
      <c r="J18" s="5">
        <v>78.75</v>
      </c>
      <c r="K18" s="4">
        <v>15.063999999999998</v>
      </c>
      <c r="L18" s="4">
        <v>8.07</v>
      </c>
      <c r="M18" s="4">
        <v>0</v>
      </c>
      <c r="N18" s="5">
        <v>0</v>
      </c>
      <c r="O18" s="5">
        <v>8</v>
      </c>
      <c r="P18" s="5">
        <v>0</v>
      </c>
      <c r="Q18" s="5">
        <v>630</v>
      </c>
      <c r="R18" s="3">
        <v>0</v>
      </c>
      <c r="S18" s="4">
        <v>0.39302112333519917</v>
      </c>
    </row>
    <row r="19" spans="1:19">
      <c r="A19" s="2" t="s">
        <v>233</v>
      </c>
      <c r="B19" s="2" t="s">
        <v>3</v>
      </c>
      <c r="C19" s="2">
        <v>1</v>
      </c>
      <c r="D19" s="3">
        <v>162</v>
      </c>
      <c r="E19" s="3">
        <v>648</v>
      </c>
      <c r="F19" s="3">
        <v>4</v>
      </c>
      <c r="G19" s="3">
        <v>72</v>
      </c>
      <c r="H19" s="3">
        <v>25.2</v>
      </c>
      <c r="I19" s="45">
        <v>3.33</v>
      </c>
      <c r="J19" s="5">
        <v>48.648648648648646</v>
      </c>
      <c r="K19" s="4">
        <v>15.063999999999998</v>
      </c>
      <c r="L19" s="4">
        <v>20</v>
      </c>
      <c r="M19" s="4">
        <v>0</v>
      </c>
      <c r="N19" s="5">
        <v>0</v>
      </c>
      <c r="O19" s="5">
        <v>8</v>
      </c>
      <c r="P19" s="5">
        <v>0</v>
      </c>
      <c r="Q19" s="5">
        <v>389.18918918918916</v>
      </c>
      <c r="R19" s="3">
        <v>0</v>
      </c>
      <c r="S19" s="4">
        <v>0.39302112333519912</v>
      </c>
    </row>
    <row r="20" spans="1:19">
      <c r="A20" s="2" t="s">
        <v>234</v>
      </c>
      <c r="B20" s="2" t="s">
        <v>3</v>
      </c>
      <c r="C20" s="2">
        <v>1</v>
      </c>
      <c r="D20" s="3">
        <v>546</v>
      </c>
      <c r="E20" s="3">
        <v>2184</v>
      </c>
      <c r="F20" s="3">
        <v>4</v>
      </c>
      <c r="G20" s="3">
        <v>36</v>
      </c>
      <c r="H20" s="3">
        <v>12.6</v>
      </c>
      <c r="I20" s="45">
        <v>0</v>
      </c>
      <c r="J20" s="5">
        <v>0</v>
      </c>
      <c r="K20" s="4">
        <v>5.38</v>
      </c>
      <c r="L20" s="4">
        <v>4</v>
      </c>
      <c r="M20" s="4">
        <v>0</v>
      </c>
      <c r="N20" s="5">
        <v>0</v>
      </c>
      <c r="O20" s="5">
        <v>0</v>
      </c>
      <c r="P20" s="5">
        <v>0.5</v>
      </c>
      <c r="Q20" s="5">
        <v>273</v>
      </c>
      <c r="R20" s="3">
        <v>0</v>
      </c>
      <c r="S20" s="4">
        <v>0.29003158267909268</v>
      </c>
    </row>
    <row r="21" spans="1:19">
      <c r="A21" s="2" t="s">
        <v>235</v>
      </c>
      <c r="B21" s="2" t="s">
        <v>3</v>
      </c>
      <c r="C21" s="2">
        <v>1</v>
      </c>
      <c r="D21" s="3">
        <v>171</v>
      </c>
      <c r="E21" s="3">
        <v>684</v>
      </c>
      <c r="F21" s="3">
        <v>4</v>
      </c>
      <c r="G21" s="3">
        <v>76</v>
      </c>
      <c r="H21" s="3">
        <v>26.6</v>
      </c>
      <c r="I21" s="45">
        <v>0</v>
      </c>
      <c r="J21" s="5">
        <v>0</v>
      </c>
      <c r="K21" s="4">
        <v>13.988</v>
      </c>
      <c r="L21" s="4">
        <v>4</v>
      </c>
      <c r="M21" s="4">
        <v>0</v>
      </c>
      <c r="N21" s="5">
        <v>0</v>
      </c>
      <c r="O21" s="5">
        <v>0</v>
      </c>
      <c r="P21" s="5">
        <v>0.5</v>
      </c>
      <c r="Q21" s="5">
        <v>85.5</v>
      </c>
      <c r="R21" s="3">
        <v>0</v>
      </c>
      <c r="S21" s="4">
        <v>0.39302112333519917</v>
      </c>
    </row>
    <row r="22" spans="1:19">
      <c r="A22" s="2" t="s">
        <v>236</v>
      </c>
      <c r="B22" s="2" t="s">
        <v>3</v>
      </c>
      <c r="C22" s="2">
        <v>1</v>
      </c>
      <c r="D22" s="3">
        <v>252</v>
      </c>
      <c r="E22" s="3">
        <v>1008</v>
      </c>
      <c r="F22" s="3">
        <v>4</v>
      </c>
      <c r="G22" s="3">
        <v>0</v>
      </c>
      <c r="H22" s="3">
        <v>0</v>
      </c>
      <c r="I22" s="45">
        <v>100</v>
      </c>
      <c r="J22" s="5">
        <v>2.52</v>
      </c>
      <c r="K22" s="4">
        <v>16.14</v>
      </c>
      <c r="L22" s="4">
        <v>4</v>
      </c>
      <c r="M22" s="4">
        <v>0</v>
      </c>
      <c r="N22" s="5">
        <v>0</v>
      </c>
      <c r="O22" s="5">
        <v>0</v>
      </c>
      <c r="P22" s="5">
        <v>0.25</v>
      </c>
      <c r="Q22" s="5">
        <v>63</v>
      </c>
      <c r="R22" s="3">
        <v>0</v>
      </c>
      <c r="S22" s="4">
        <v>0.27209146914544835</v>
      </c>
    </row>
    <row r="23" spans="1:19">
      <c r="A23" s="2" t="s">
        <v>237</v>
      </c>
      <c r="B23" s="2" t="s">
        <v>3</v>
      </c>
      <c r="C23" s="2">
        <v>1</v>
      </c>
      <c r="D23" s="3">
        <v>190</v>
      </c>
      <c r="E23" s="3">
        <v>760</v>
      </c>
      <c r="F23" s="3">
        <v>4</v>
      </c>
      <c r="G23" s="3">
        <v>40</v>
      </c>
      <c r="H23" s="3">
        <v>14</v>
      </c>
      <c r="I23" s="45">
        <v>10</v>
      </c>
      <c r="J23" s="5">
        <v>19</v>
      </c>
      <c r="K23" s="4">
        <v>9.6839999999999993</v>
      </c>
      <c r="L23" s="4">
        <v>4</v>
      </c>
      <c r="M23" s="4">
        <v>0</v>
      </c>
      <c r="N23" s="5">
        <v>213.95739130434782</v>
      </c>
      <c r="O23" s="5">
        <v>25</v>
      </c>
      <c r="P23" s="5">
        <v>0</v>
      </c>
      <c r="Q23" s="5">
        <v>300</v>
      </c>
      <c r="R23" s="3">
        <v>283.16820000000001</v>
      </c>
      <c r="S23" s="4">
        <v>0.32937393691954081</v>
      </c>
    </row>
    <row r="24" spans="1:19">
      <c r="A24" s="2" t="s">
        <v>238</v>
      </c>
      <c r="B24" s="2" t="s">
        <v>3</v>
      </c>
      <c r="C24" s="2">
        <v>1</v>
      </c>
      <c r="D24" s="3">
        <v>441</v>
      </c>
      <c r="E24" s="3">
        <v>1764</v>
      </c>
      <c r="F24" s="3">
        <v>4</v>
      </c>
      <c r="G24" s="3">
        <v>168</v>
      </c>
      <c r="H24" s="3">
        <v>58.8</v>
      </c>
      <c r="I24" s="45">
        <v>20</v>
      </c>
      <c r="J24" s="5">
        <v>22.05</v>
      </c>
      <c r="K24" s="4">
        <v>11.836</v>
      </c>
      <c r="L24" s="4">
        <v>10.8</v>
      </c>
      <c r="M24" s="4">
        <v>0</v>
      </c>
      <c r="N24" s="5">
        <v>0</v>
      </c>
      <c r="O24" s="5">
        <v>10</v>
      </c>
      <c r="P24" s="5">
        <v>0</v>
      </c>
      <c r="Q24" s="5">
        <v>220.5</v>
      </c>
      <c r="R24" s="3">
        <v>0</v>
      </c>
      <c r="S24" s="4">
        <v>0.37574545845094909</v>
      </c>
    </row>
    <row r="25" spans="1:19">
      <c r="A25" s="2" t="s">
        <v>239</v>
      </c>
      <c r="B25" s="2" t="s">
        <v>3</v>
      </c>
      <c r="C25" s="2">
        <v>1</v>
      </c>
      <c r="D25" s="3">
        <v>357</v>
      </c>
      <c r="E25" s="3">
        <v>1428</v>
      </c>
      <c r="F25" s="3">
        <v>4</v>
      </c>
      <c r="G25" s="3">
        <v>68</v>
      </c>
      <c r="H25" s="3">
        <v>37.18</v>
      </c>
      <c r="I25" s="45">
        <v>3.33</v>
      </c>
      <c r="J25" s="5">
        <v>107.2072072072072</v>
      </c>
      <c r="K25" s="4">
        <v>15.063999999999998</v>
      </c>
      <c r="L25" s="4">
        <v>5</v>
      </c>
      <c r="M25" s="4">
        <v>0</v>
      </c>
      <c r="N25" s="5">
        <v>0</v>
      </c>
      <c r="O25" s="5">
        <v>10</v>
      </c>
      <c r="P25" s="5">
        <v>0</v>
      </c>
      <c r="Q25" s="5">
        <v>1072.0720720720719</v>
      </c>
      <c r="R25" s="3">
        <v>0</v>
      </c>
      <c r="S25" s="4">
        <v>0.32391846379819866</v>
      </c>
    </row>
    <row r="26" spans="1:19">
      <c r="A26" s="2" t="s">
        <v>240</v>
      </c>
      <c r="B26" s="2" t="s">
        <v>3</v>
      </c>
      <c r="C26" s="2">
        <v>1</v>
      </c>
      <c r="D26" s="3">
        <v>168</v>
      </c>
      <c r="E26" s="3">
        <v>672</v>
      </c>
      <c r="F26" s="3">
        <v>4</v>
      </c>
      <c r="G26" s="3">
        <v>32</v>
      </c>
      <c r="H26" s="3">
        <v>11.2</v>
      </c>
      <c r="I26" s="45">
        <v>6.67</v>
      </c>
      <c r="J26" s="5">
        <v>25.187406296851574</v>
      </c>
      <c r="K26" s="4">
        <v>12.911999999999999</v>
      </c>
      <c r="L26" s="4">
        <v>190.452</v>
      </c>
      <c r="M26" s="4">
        <v>954.05333691999999</v>
      </c>
      <c r="N26" s="5">
        <v>378.54</v>
      </c>
      <c r="O26" s="5">
        <v>8</v>
      </c>
      <c r="P26" s="5">
        <v>0</v>
      </c>
      <c r="Q26" s="5">
        <v>201.49925037481259</v>
      </c>
      <c r="R26" s="3">
        <v>1557.4250999999999</v>
      </c>
      <c r="S26" s="4">
        <v>0.32391846379819866</v>
      </c>
    </row>
    <row r="27" spans="1:19">
      <c r="A27" s="2" t="s">
        <v>241</v>
      </c>
      <c r="B27" s="2" t="s">
        <v>3</v>
      </c>
      <c r="C27" s="2">
        <v>1</v>
      </c>
      <c r="D27" s="3">
        <v>315</v>
      </c>
      <c r="E27" s="3">
        <v>1260</v>
      </c>
      <c r="F27" s="3">
        <v>4</v>
      </c>
      <c r="G27" s="3">
        <v>144</v>
      </c>
      <c r="H27" s="3">
        <v>50.4</v>
      </c>
      <c r="I27" s="45">
        <v>1.3935469485966983</v>
      </c>
      <c r="J27" s="5">
        <v>226.0419</v>
      </c>
      <c r="K27" s="4">
        <v>15.063999999999998</v>
      </c>
      <c r="L27" s="4">
        <v>25.393599999999999</v>
      </c>
      <c r="M27" s="4">
        <v>0</v>
      </c>
      <c r="N27" s="5">
        <v>0</v>
      </c>
      <c r="O27" s="5">
        <v>10</v>
      </c>
      <c r="P27" s="5">
        <v>0</v>
      </c>
      <c r="Q27" s="5">
        <v>2260.4189999999999</v>
      </c>
      <c r="R27" s="3">
        <v>0</v>
      </c>
      <c r="S27" s="4">
        <v>0.39647625631204919</v>
      </c>
    </row>
    <row r="28" spans="1:19">
      <c r="A28" s="2" t="s">
        <v>242</v>
      </c>
      <c r="B28" s="2" t="s">
        <v>3</v>
      </c>
      <c r="C28" s="2">
        <v>1</v>
      </c>
      <c r="D28" s="3">
        <v>399</v>
      </c>
      <c r="E28" s="3">
        <v>1596</v>
      </c>
      <c r="F28" s="3">
        <v>4</v>
      </c>
      <c r="G28" s="3">
        <v>160</v>
      </c>
      <c r="H28" s="3">
        <v>56</v>
      </c>
      <c r="I28" s="45">
        <v>4.3499999999999996</v>
      </c>
      <c r="J28" s="5">
        <v>91.724137931034491</v>
      </c>
      <c r="K28" s="4">
        <v>13.988</v>
      </c>
      <c r="L28" s="4">
        <v>15</v>
      </c>
      <c r="M28" s="4">
        <v>0</v>
      </c>
      <c r="N28" s="5">
        <v>0</v>
      </c>
      <c r="O28" s="5">
        <v>8</v>
      </c>
      <c r="P28" s="5">
        <v>0</v>
      </c>
      <c r="Q28" s="5">
        <v>733.79310344827593</v>
      </c>
      <c r="R28" s="3">
        <v>0</v>
      </c>
      <c r="S28" s="4">
        <v>0.38120093157229118</v>
      </c>
    </row>
    <row r="29" spans="1:19">
      <c r="A29" s="32" t="s">
        <v>187</v>
      </c>
      <c r="B29" s="33"/>
      <c r="C29" s="33"/>
      <c r="D29" s="42">
        <f>SUMIF($B4:$B28,"yes",D4:D28)</f>
        <v>6871</v>
      </c>
      <c r="E29" s="42">
        <f>SUMIF($B4:$B28,"yes",E4:E28)</f>
        <v>27484</v>
      </c>
      <c r="F29" s="42"/>
      <c r="G29" s="42">
        <f>SUMIF($B4:$B28,"yes",G4:G28)</f>
        <v>2512</v>
      </c>
      <c r="H29" s="42">
        <f>SUMIF($B4:$B28,"yes",H4:H28)</f>
        <v>892.58</v>
      </c>
      <c r="I29" s="42"/>
      <c r="J29" s="42">
        <f>SUMIF($B4:$B28,"yes",J4:J28)</f>
        <v>1423.4793000837417</v>
      </c>
      <c r="K29" s="4"/>
      <c r="L29" s="4"/>
      <c r="M29" s="4"/>
      <c r="N29" s="5"/>
      <c r="O29" s="4"/>
      <c r="P29" s="4"/>
      <c r="Q29" s="4"/>
      <c r="R29" s="4"/>
      <c r="S29" s="4"/>
    </row>
    <row r="30" spans="1:19">
      <c r="D30" s="52"/>
      <c r="G30" s="52"/>
    </row>
    <row r="31" spans="1:19">
      <c r="A31" s="32" t="s">
        <v>149</v>
      </c>
      <c r="I31" s="1">
        <v>1</v>
      </c>
      <c r="K31" s="1">
        <v>2</v>
      </c>
      <c r="L31" s="1" t="s">
        <v>320</v>
      </c>
      <c r="M31" s="1" t="s">
        <v>320</v>
      </c>
      <c r="N31" s="1" t="s">
        <v>320</v>
      </c>
      <c r="O31" s="1">
        <v>3</v>
      </c>
      <c r="P31" s="1">
        <v>3</v>
      </c>
      <c r="Q31" s="1">
        <v>3</v>
      </c>
      <c r="R31" s="1">
        <v>4</v>
      </c>
      <c r="S31" s="1">
        <v>4</v>
      </c>
    </row>
    <row r="33" spans="1:1">
      <c r="A33" s="32" t="s">
        <v>153</v>
      </c>
    </row>
    <row r="34" spans="1:1">
      <c r="A34" s="13" t="s">
        <v>251</v>
      </c>
    </row>
    <row r="35" spans="1:1">
      <c r="A35" s="13" t="s">
        <v>186</v>
      </c>
    </row>
    <row r="36" spans="1:1">
      <c r="A36" s="13" t="s">
        <v>249</v>
      </c>
    </row>
    <row r="37" spans="1:1">
      <c r="A37" s="13" t="s">
        <v>250</v>
      </c>
    </row>
    <row r="38" spans="1:1">
      <c r="A38" s="13" t="s">
        <v>321</v>
      </c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</sheetData>
  <phoneticPr fontId="13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25" sqref="O25"/>
    </sheetView>
  </sheetViews>
  <sheetFormatPr defaultRowHeight="10.5"/>
  <sheetData>
    <row r="2" spans="1:16" ht="15.75">
      <c r="A2" s="111" t="s">
        <v>243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29"/>
      <c r="N2" s="29"/>
      <c r="O2" s="29"/>
      <c r="P2" s="29"/>
    </row>
  </sheetData>
  <mergeCells count="1">
    <mergeCell ref="A2:L2"/>
  </mergeCells>
  <phoneticPr fontId="0" type="noConversion"/>
  <conditionalFormatting sqref="A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78"/>
  <sheetViews>
    <sheetView workbookViewId="0">
      <pane ySplit="1" topLeftCell="A80" activePane="bottomLeft" state="frozen"/>
      <selection pane="bottomLeft" activeCell="B4" sqref="B4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" style="28" customWidth="1"/>
    <col min="29" max="16384" width="10.6640625" style="28"/>
  </cols>
  <sheetData>
    <row r="1" spans="1:31" s="34" customFormat="1" ht="25.5">
      <c r="A1" s="34" t="s">
        <v>72</v>
      </c>
      <c r="B1" s="34" t="s">
        <v>117</v>
      </c>
      <c r="C1" s="34" t="s">
        <v>118</v>
      </c>
      <c r="D1" s="34" t="s">
        <v>119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154</v>
      </c>
      <c r="AD1" s="35" t="s">
        <v>155</v>
      </c>
      <c r="AE1" s="35" t="s">
        <v>156</v>
      </c>
    </row>
    <row r="2" spans="1:31">
      <c r="A2" s="106" t="s">
        <v>93</v>
      </c>
      <c r="B2" s="106" t="s">
        <v>120</v>
      </c>
      <c r="C2" s="106" t="s">
        <v>182</v>
      </c>
      <c r="D2" s="106" t="s">
        <v>138</v>
      </c>
      <c r="E2" s="106">
        <v>0.17730000000000001</v>
      </c>
      <c r="F2" s="106">
        <v>0.17730000000000001</v>
      </c>
      <c r="G2" s="106">
        <v>0.17730000000000001</v>
      </c>
      <c r="H2" s="106">
        <v>0.17730000000000001</v>
      </c>
      <c r="I2" s="106">
        <v>0.17730000000000001</v>
      </c>
      <c r="J2" s="106">
        <v>0.17730000000000001</v>
      </c>
      <c r="K2" s="106">
        <v>0.17730000000000001</v>
      </c>
      <c r="L2" s="106">
        <v>0.9</v>
      </c>
      <c r="M2" s="106">
        <v>0.9</v>
      </c>
      <c r="N2" s="106">
        <v>0.9</v>
      </c>
      <c r="O2" s="106">
        <v>0.9</v>
      </c>
      <c r="P2" s="106">
        <v>0.9</v>
      </c>
      <c r="Q2" s="106">
        <v>0.9</v>
      </c>
      <c r="R2" s="106">
        <v>0.9</v>
      </c>
      <c r="S2" s="106">
        <v>0.9</v>
      </c>
      <c r="T2" s="106">
        <v>0.9</v>
      </c>
      <c r="U2" s="106">
        <v>0.9</v>
      </c>
      <c r="V2" s="106">
        <v>0.9</v>
      </c>
      <c r="W2" s="106">
        <v>0.9</v>
      </c>
      <c r="X2" s="106">
        <v>0.9</v>
      </c>
      <c r="Y2" s="106">
        <v>0.9</v>
      </c>
      <c r="Z2" s="106">
        <v>0.17730000000000001</v>
      </c>
      <c r="AA2" s="106">
        <v>0.17730000000000001</v>
      </c>
      <c r="AB2" s="106">
        <v>0.17730000000000001</v>
      </c>
      <c r="AC2" s="106">
        <v>14.37</v>
      </c>
      <c r="AD2" s="106">
        <v>80.38</v>
      </c>
      <c r="AE2" s="106">
        <v>3909.96</v>
      </c>
    </row>
    <row r="3" spans="1:31">
      <c r="A3" s="106"/>
      <c r="B3" s="106"/>
      <c r="C3" s="106"/>
      <c r="D3" s="106" t="s">
        <v>177</v>
      </c>
      <c r="E3" s="106">
        <v>0.17730000000000001</v>
      </c>
      <c r="F3" s="106">
        <v>0.17730000000000001</v>
      </c>
      <c r="G3" s="106">
        <v>0.17730000000000001</v>
      </c>
      <c r="H3" s="106">
        <v>0.17730000000000001</v>
      </c>
      <c r="I3" s="106">
        <v>0.17730000000000001</v>
      </c>
      <c r="J3" s="106">
        <v>0.17730000000000001</v>
      </c>
      <c r="K3" s="106">
        <v>0.17730000000000001</v>
      </c>
      <c r="L3" s="106">
        <v>0.17730000000000001</v>
      </c>
      <c r="M3" s="106">
        <v>0.17730000000000001</v>
      </c>
      <c r="N3" s="106">
        <v>0.17730000000000001</v>
      </c>
      <c r="O3" s="106">
        <v>0.17730000000000001</v>
      </c>
      <c r="P3" s="106">
        <v>0.17730000000000001</v>
      </c>
      <c r="Q3" s="106">
        <v>0.17730000000000001</v>
      </c>
      <c r="R3" s="106">
        <v>0.17730000000000001</v>
      </c>
      <c r="S3" s="106">
        <v>0.17730000000000001</v>
      </c>
      <c r="T3" s="106">
        <v>0.17730000000000001</v>
      </c>
      <c r="U3" s="106">
        <v>0.17730000000000001</v>
      </c>
      <c r="V3" s="106">
        <v>0.17730000000000001</v>
      </c>
      <c r="W3" s="106">
        <v>0.17730000000000001</v>
      </c>
      <c r="X3" s="106">
        <v>0.17730000000000001</v>
      </c>
      <c r="Y3" s="106">
        <v>0.17730000000000001</v>
      </c>
      <c r="Z3" s="106">
        <v>0.17730000000000001</v>
      </c>
      <c r="AA3" s="106">
        <v>0.17730000000000001</v>
      </c>
      <c r="AB3" s="106">
        <v>0.17730000000000001</v>
      </c>
      <c r="AC3" s="106">
        <v>4.26</v>
      </c>
      <c r="AD3" s="106"/>
      <c r="AE3" s="106"/>
    </row>
    <row r="4" spans="1:31">
      <c r="A4" s="106"/>
      <c r="B4" s="106"/>
      <c r="C4" s="106" t="s">
        <v>183</v>
      </c>
      <c r="D4" s="106" t="s">
        <v>138</v>
      </c>
      <c r="E4" s="106">
        <v>0.17730000000000001</v>
      </c>
      <c r="F4" s="106">
        <v>0.17730000000000001</v>
      </c>
      <c r="G4" s="106">
        <v>0.17730000000000001</v>
      </c>
      <c r="H4" s="106">
        <v>0.17730000000000001</v>
      </c>
      <c r="I4" s="106">
        <v>0.17730000000000001</v>
      </c>
      <c r="J4" s="106">
        <v>0.17730000000000001</v>
      </c>
      <c r="K4" s="106">
        <v>0.17730000000000001</v>
      </c>
      <c r="L4" s="106">
        <v>0.17730000000000001</v>
      </c>
      <c r="M4" s="106">
        <v>0.5</v>
      </c>
      <c r="N4" s="106">
        <v>0.5</v>
      </c>
      <c r="O4" s="106">
        <v>0.5</v>
      </c>
      <c r="P4" s="106">
        <v>0.5</v>
      </c>
      <c r="Q4" s="106">
        <v>0.5</v>
      </c>
      <c r="R4" s="106">
        <v>0.5</v>
      </c>
      <c r="S4" s="106">
        <v>0.5</v>
      </c>
      <c r="T4" s="106">
        <v>0.5</v>
      </c>
      <c r="U4" s="106">
        <v>0.5</v>
      </c>
      <c r="V4" s="106">
        <v>0.5</v>
      </c>
      <c r="W4" s="106">
        <v>0.5</v>
      </c>
      <c r="X4" s="106">
        <v>0.5</v>
      </c>
      <c r="Y4" s="106">
        <v>0.17730000000000001</v>
      </c>
      <c r="Z4" s="106">
        <v>0.17730000000000001</v>
      </c>
      <c r="AA4" s="106">
        <v>0.17730000000000001</v>
      </c>
      <c r="AB4" s="106">
        <v>0.17730000000000001</v>
      </c>
      <c r="AC4" s="106">
        <v>8.1300000000000008</v>
      </c>
      <c r="AD4" s="106">
        <v>49.15</v>
      </c>
      <c r="AE4" s="106"/>
    </row>
    <row r="5" spans="1:31">
      <c r="A5" s="106"/>
      <c r="B5" s="106"/>
      <c r="C5" s="106"/>
      <c r="D5" s="106" t="s">
        <v>177</v>
      </c>
      <c r="E5" s="106">
        <v>0.17730000000000001</v>
      </c>
      <c r="F5" s="106">
        <v>0.17730000000000001</v>
      </c>
      <c r="G5" s="106">
        <v>0.17730000000000001</v>
      </c>
      <c r="H5" s="106">
        <v>0.17730000000000001</v>
      </c>
      <c r="I5" s="106">
        <v>0.17730000000000001</v>
      </c>
      <c r="J5" s="106">
        <v>0.17730000000000001</v>
      </c>
      <c r="K5" s="106">
        <v>0.17730000000000001</v>
      </c>
      <c r="L5" s="106">
        <v>0.17730000000000001</v>
      </c>
      <c r="M5" s="106">
        <v>0.17730000000000001</v>
      </c>
      <c r="N5" s="106">
        <v>0.17730000000000001</v>
      </c>
      <c r="O5" s="106">
        <v>0.17730000000000001</v>
      </c>
      <c r="P5" s="106">
        <v>0.17730000000000001</v>
      </c>
      <c r="Q5" s="106">
        <v>0.17730000000000001</v>
      </c>
      <c r="R5" s="106">
        <v>0.17730000000000001</v>
      </c>
      <c r="S5" s="106">
        <v>0.17730000000000001</v>
      </c>
      <c r="T5" s="106">
        <v>0.17730000000000001</v>
      </c>
      <c r="U5" s="106">
        <v>0.17730000000000001</v>
      </c>
      <c r="V5" s="106">
        <v>0.17730000000000001</v>
      </c>
      <c r="W5" s="106">
        <v>0.17730000000000001</v>
      </c>
      <c r="X5" s="106">
        <v>0.17730000000000001</v>
      </c>
      <c r="Y5" s="106">
        <v>0.17730000000000001</v>
      </c>
      <c r="Z5" s="106">
        <v>0.17730000000000001</v>
      </c>
      <c r="AA5" s="106">
        <v>0.17730000000000001</v>
      </c>
      <c r="AB5" s="106">
        <v>0.17730000000000001</v>
      </c>
      <c r="AC5" s="106">
        <v>4.26</v>
      </c>
      <c r="AD5" s="106"/>
      <c r="AE5" s="106"/>
    </row>
    <row r="6" spans="1:31">
      <c r="A6" s="106"/>
      <c r="B6" s="106"/>
      <c r="C6" s="106" t="s">
        <v>121</v>
      </c>
      <c r="D6" s="106" t="s">
        <v>138</v>
      </c>
      <c r="E6" s="106">
        <v>0.17730000000000001</v>
      </c>
      <c r="F6" s="106">
        <v>0.17730000000000001</v>
      </c>
      <c r="G6" s="106">
        <v>0.17730000000000001</v>
      </c>
      <c r="H6" s="106">
        <v>0.17730000000000001</v>
      </c>
      <c r="I6" s="106">
        <v>0.17730000000000001</v>
      </c>
      <c r="J6" s="106">
        <v>0.17730000000000001</v>
      </c>
      <c r="K6" s="106">
        <v>0.17730000000000001</v>
      </c>
      <c r="L6" s="106">
        <v>0.9</v>
      </c>
      <c r="M6" s="106">
        <v>0.9</v>
      </c>
      <c r="N6" s="106">
        <v>0.9</v>
      </c>
      <c r="O6" s="106">
        <v>0.9</v>
      </c>
      <c r="P6" s="106">
        <v>0.9</v>
      </c>
      <c r="Q6" s="106">
        <v>0.9</v>
      </c>
      <c r="R6" s="106">
        <v>0.9</v>
      </c>
      <c r="S6" s="106">
        <v>0.9</v>
      </c>
      <c r="T6" s="106">
        <v>0.9</v>
      </c>
      <c r="U6" s="106">
        <v>0.9</v>
      </c>
      <c r="V6" s="106">
        <v>0.9</v>
      </c>
      <c r="W6" s="106">
        <v>0.9</v>
      </c>
      <c r="X6" s="106">
        <v>0.9</v>
      </c>
      <c r="Y6" s="106">
        <v>0.9</v>
      </c>
      <c r="Z6" s="106">
        <v>0.17730000000000001</v>
      </c>
      <c r="AA6" s="106">
        <v>0.17730000000000001</v>
      </c>
      <c r="AB6" s="106">
        <v>0.17730000000000001</v>
      </c>
      <c r="AC6" s="106">
        <v>14.37</v>
      </c>
      <c r="AD6" s="106">
        <v>80.38</v>
      </c>
      <c r="AE6" s="106"/>
    </row>
    <row r="7" spans="1:31">
      <c r="A7" s="106"/>
      <c r="B7" s="106"/>
      <c r="C7" s="106"/>
      <c r="D7" s="106" t="s">
        <v>177</v>
      </c>
      <c r="E7" s="106">
        <v>0.17730000000000001</v>
      </c>
      <c r="F7" s="106">
        <v>0.17730000000000001</v>
      </c>
      <c r="G7" s="106">
        <v>0.17730000000000001</v>
      </c>
      <c r="H7" s="106">
        <v>0.17730000000000001</v>
      </c>
      <c r="I7" s="106">
        <v>0.17730000000000001</v>
      </c>
      <c r="J7" s="106">
        <v>0.17730000000000001</v>
      </c>
      <c r="K7" s="106">
        <v>0.17730000000000001</v>
      </c>
      <c r="L7" s="106">
        <v>0.17730000000000001</v>
      </c>
      <c r="M7" s="106">
        <v>0.17730000000000001</v>
      </c>
      <c r="N7" s="106">
        <v>0.17730000000000001</v>
      </c>
      <c r="O7" s="106">
        <v>0.17730000000000001</v>
      </c>
      <c r="P7" s="106">
        <v>0.17730000000000001</v>
      </c>
      <c r="Q7" s="106">
        <v>0.17730000000000001</v>
      </c>
      <c r="R7" s="106">
        <v>0.17730000000000001</v>
      </c>
      <c r="S7" s="106">
        <v>0.17730000000000001</v>
      </c>
      <c r="T7" s="106">
        <v>0.17730000000000001</v>
      </c>
      <c r="U7" s="106">
        <v>0.17730000000000001</v>
      </c>
      <c r="V7" s="106">
        <v>0.17730000000000001</v>
      </c>
      <c r="W7" s="106">
        <v>0.17730000000000001</v>
      </c>
      <c r="X7" s="106">
        <v>0.17730000000000001</v>
      </c>
      <c r="Y7" s="106">
        <v>0.17730000000000001</v>
      </c>
      <c r="Z7" s="106">
        <v>0.17730000000000001</v>
      </c>
      <c r="AA7" s="106">
        <v>0.17730000000000001</v>
      </c>
      <c r="AB7" s="106">
        <v>0.17730000000000001</v>
      </c>
      <c r="AC7" s="106">
        <v>4.26</v>
      </c>
      <c r="AD7" s="106"/>
      <c r="AE7" s="106"/>
    </row>
    <row r="8" spans="1:31">
      <c r="A8" s="106" t="s">
        <v>95</v>
      </c>
      <c r="B8" s="106" t="s">
        <v>120</v>
      </c>
      <c r="C8" s="106" t="s">
        <v>182</v>
      </c>
      <c r="D8" s="106" t="s">
        <v>138</v>
      </c>
      <c r="E8" s="106">
        <v>0.35</v>
      </c>
      <c r="F8" s="106">
        <v>0.35</v>
      </c>
      <c r="G8" s="106">
        <v>0.35</v>
      </c>
      <c r="H8" s="106">
        <v>0.35</v>
      </c>
      <c r="I8" s="106">
        <v>0.35</v>
      </c>
      <c r="J8" s="106">
        <v>0.35</v>
      </c>
      <c r="K8" s="106">
        <v>0.35</v>
      </c>
      <c r="L8" s="106">
        <v>0.35</v>
      </c>
      <c r="M8" s="106">
        <v>0.95</v>
      </c>
      <c r="N8" s="106">
        <v>0.95</v>
      </c>
      <c r="O8" s="106">
        <v>0.95</v>
      </c>
      <c r="P8" s="106">
        <v>0.95</v>
      </c>
      <c r="Q8" s="106">
        <v>0.95</v>
      </c>
      <c r="R8" s="106">
        <v>0.95</v>
      </c>
      <c r="S8" s="106">
        <v>0.95</v>
      </c>
      <c r="T8" s="106">
        <v>0.95</v>
      </c>
      <c r="U8" s="106">
        <v>0.95</v>
      </c>
      <c r="V8" s="106">
        <v>0.35</v>
      </c>
      <c r="W8" s="106">
        <v>0.35</v>
      </c>
      <c r="X8" s="106">
        <v>0.35</v>
      </c>
      <c r="Y8" s="106">
        <v>0.35</v>
      </c>
      <c r="Z8" s="106">
        <v>0.35</v>
      </c>
      <c r="AA8" s="106">
        <v>0.35</v>
      </c>
      <c r="AB8" s="106">
        <v>0.35</v>
      </c>
      <c r="AC8" s="106">
        <v>13.8</v>
      </c>
      <c r="AD8" s="106">
        <v>85.8</v>
      </c>
      <c r="AE8" s="106">
        <v>4180.91</v>
      </c>
    </row>
    <row r="9" spans="1:31">
      <c r="A9" s="106"/>
      <c r="B9" s="106"/>
      <c r="C9" s="106"/>
      <c r="D9" s="106" t="s">
        <v>177</v>
      </c>
      <c r="E9" s="106">
        <v>0.35</v>
      </c>
      <c r="F9" s="106">
        <v>0.35</v>
      </c>
      <c r="G9" s="106">
        <v>0.35</v>
      </c>
      <c r="H9" s="106">
        <v>0.35</v>
      </c>
      <c r="I9" s="106">
        <v>0.35</v>
      </c>
      <c r="J9" s="106">
        <v>0.35</v>
      </c>
      <c r="K9" s="106">
        <v>0.35</v>
      </c>
      <c r="L9" s="106">
        <v>0.35</v>
      </c>
      <c r="M9" s="106">
        <v>0.35</v>
      </c>
      <c r="N9" s="106">
        <v>0.35</v>
      </c>
      <c r="O9" s="106">
        <v>0.35</v>
      </c>
      <c r="P9" s="106">
        <v>0.35</v>
      </c>
      <c r="Q9" s="106">
        <v>0.35</v>
      </c>
      <c r="R9" s="106">
        <v>0.35</v>
      </c>
      <c r="S9" s="106">
        <v>0.35</v>
      </c>
      <c r="T9" s="106">
        <v>0.35</v>
      </c>
      <c r="U9" s="106">
        <v>0.35</v>
      </c>
      <c r="V9" s="106">
        <v>0.35</v>
      </c>
      <c r="W9" s="106">
        <v>0.35</v>
      </c>
      <c r="X9" s="106">
        <v>0.35</v>
      </c>
      <c r="Y9" s="106">
        <v>0.35</v>
      </c>
      <c r="Z9" s="106">
        <v>0.35</v>
      </c>
      <c r="AA9" s="106">
        <v>0.35</v>
      </c>
      <c r="AB9" s="106">
        <v>0.35</v>
      </c>
      <c r="AC9" s="106">
        <v>8.4</v>
      </c>
      <c r="AD9" s="106"/>
      <c r="AE9" s="106"/>
    </row>
    <row r="10" spans="1:31">
      <c r="A10" s="106"/>
      <c r="B10" s="106"/>
      <c r="C10" s="106" t="s">
        <v>183</v>
      </c>
      <c r="D10" s="106" t="s">
        <v>138</v>
      </c>
      <c r="E10" s="106">
        <v>0.25</v>
      </c>
      <c r="F10" s="106">
        <v>0.25</v>
      </c>
      <c r="G10" s="106">
        <v>0.25</v>
      </c>
      <c r="H10" s="106">
        <v>0.25</v>
      </c>
      <c r="I10" s="106">
        <v>0.25</v>
      </c>
      <c r="J10" s="106">
        <v>0.25</v>
      </c>
      <c r="K10" s="106">
        <v>0.25</v>
      </c>
      <c r="L10" s="106">
        <v>0.25</v>
      </c>
      <c r="M10" s="106">
        <v>0.5</v>
      </c>
      <c r="N10" s="106">
        <v>0.5</v>
      </c>
      <c r="O10" s="106">
        <v>0.5</v>
      </c>
      <c r="P10" s="106">
        <v>0.5</v>
      </c>
      <c r="Q10" s="106">
        <v>0.5</v>
      </c>
      <c r="R10" s="106">
        <v>0.5</v>
      </c>
      <c r="S10" s="106">
        <v>0.5</v>
      </c>
      <c r="T10" s="106">
        <v>0.5</v>
      </c>
      <c r="U10" s="106">
        <v>0.5</v>
      </c>
      <c r="V10" s="106">
        <v>0.25</v>
      </c>
      <c r="W10" s="106">
        <v>0.25</v>
      </c>
      <c r="X10" s="106">
        <v>0.25</v>
      </c>
      <c r="Y10" s="106">
        <v>0.25</v>
      </c>
      <c r="Z10" s="106">
        <v>0.25</v>
      </c>
      <c r="AA10" s="106">
        <v>0.25</v>
      </c>
      <c r="AB10" s="106">
        <v>0.25</v>
      </c>
      <c r="AC10" s="106">
        <v>8.25</v>
      </c>
      <c r="AD10" s="106">
        <v>53.25</v>
      </c>
      <c r="AE10" s="106"/>
    </row>
    <row r="11" spans="1:31">
      <c r="A11" s="106"/>
      <c r="B11" s="106"/>
      <c r="C11" s="106"/>
      <c r="D11" s="106" t="s">
        <v>177</v>
      </c>
      <c r="E11" s="106">
        <v>0.25</v>
      </c>
      <c r="F11" s="106">
        <v>0.25</v>
      </c>
      <c r="G11" s="106">
        <v>0.25</v>
      </c>
      <c r="H11" s="106">
        <v>0.25</v>
      </c>
      <c r="I11" s="106">
        <v>0.25</v>
      </c>
      <c r="J11" s="106">
        <v>0.25</v>
      </c>
      <c r="K11" s="106">
        <v>0.25</v>
      </c>
      <c r="L11" s="106">
        <v>0.25</v>
      </c>
      <c r="M11" s="106">
        <v>0.25</v>
      </c>
      <c r="N11" s="106">
        <v>0.25</v>
      </c>
      <c r="O11" s="106">
        <v>0.25</v>
      </c>
      <c r="P11" s="106">
        <v>0.25</v>
      </c>
      <c r="Q11" s="106">
        <v>0.25</v>
      </c>
      <c r="R11" s="106">
        <v>0.25</v>
      </c>
      <c r="S11" s="106">
        <v>0.25</v>
      </c>
      <c r="T11" s="106">
        <v>0.25</v>
      </c>
      <c r="U11" s="106">
        <v>0.25</v>
      </c>
      <c r="V11" s="106">
        <v>0.25</v>
      </c>
      <c r="W11" s="106">
        <v>0.25</v>
      </c>
      <c r="X11" s="106">
        <v>0.25</v>
      </c>
      <c r="Y11" s="106">
        <v>0.25</v>
      </c>
      <c r="Z11" s="106">
        <v>0.25</v>
      </c>
      <c r="AA11" s="106">
        <v>0.25</v>
      </c>
      <c r="AB11" s="106">
        <v>0.25</v>
      </c>
      <c r="AC11" s="106">
        <v>6</v>
      </c>
      <c r="AD11" s="106"/>
      <c r="AE11" s="106"/>
    </row>
    <row r="12" spans="1:31">
      <c r="A12" s="106"/>
      <c r="B12" s="106"/>
      <c r="C12" s="106" t="s">
        <v>121</v>
      </c>
      <c r="D12" s="106" t="s">
        <v>138</v>
      </c>
      <c r="E12" s="106">
        <v>0.35</v>
      </c>
      <c r="F12" s="106">
        <v>0.35</v>
      </c>
      <c r="G12" s="106">
        <v>0.35</v>
      </c>
      <c r="H12" s="106">
        <v>0.35</v>
      </c>
      <c r="I12" s="106">
        <v>0.35</v>
      </c>
      <c r="J12" s="106">
        <v>0.35</v>
      </c>
      <c r="K12" s="106">
        <v>0.35</v>
      </c>
      <c r="L12" s="106">
        <v>0.35</v>
      </c>
      <c r="M12" s="106">
        <v>0.95</v>
      </c>
      <c r="N12" s="106">
        <v>0.95</v>
      </c>
      <c r="O12" s="106">
        <v>0.95</v>
      </c>
      <c r="P12" s="106">
        <v>0.95</v>
      </c>
      <c r="Q12" s="106">
        <v>0.95</v>
      </c>
      <c r="R12" s="106">
        <v>0.95</v>
      </c>
      <c r="S12" s="106">
        <v>0.95</v>
      </c>
      <c r="T12" s="106">
        <v>0.95</v>
      </c>
      <c r="U12" s="106">
        <v>0.95</v>
      </c>
      <c r="V12" s="106">
        <v>0.35</v>
      </c>
      <c r="W12" s="106">
        <v>0.35</v>
      </c>
      <c r="X12" s="106">
        <v>0.35</v>
      </c>
      <c r="Y12" s="106">
        <v>0.35</v>
      </c>
      <c r="Z12" s="106">
        <v>0.35</v>
      </c>
      <c r="AA12" s="106">
        <v>0.35</v>
      </c>
      <c r="AB12" s="106">
        <v>0.35</v>
      </c>
      <c r="AC12" s="106">
        <v>13.8</v>
      </c>
      <c r="AD12" s="106">
        <v>85.8</v>
      </c>
      <c r="AE12" s="106"/>
    </row>
    <row r="13" spans="1:31">
      <c r="A13" s="106"/>
      <c r="B13" s="106"/>
      <c r="C13" s="106"/>
      <c r="D13" s="106" t="s">
        <v>177</v>
      </c>
      <c r="E13" s="106">
        <v>0.35</v>
      </c>
      <c r="F13" s="106">
        <v>0.35</v>
      </c>
      <c r="G13" s="106">
        <v>0.35</v>
      </c>
      <c r="H13" s="106">
        <v>0.35</v>
      </c>
      <c r="I13" s="106">
        <v>0.35</v>
      </c>
      <c r="J13" s="106">
        <v>0.35</v>
      </c>
      <c r="K13" s="106">
        <v>0.35</v>
      </c>
      <c r="L13" s="106">
        <v>0.35</v>
      </c>
      <c r="M13" s="106">
        <v>0.35</v>
      </c>
      <c r="N13" s="106">
        <v>0.35</v>
      </c>
      <c r="O13" s="106">
        <v>0.35</v>
      </c>
      <c r="P13" s="106">
        <v>0.35</v>
      </c>
      <c r="Q13" s="106">
        <v>0.35</v>
      </c>
      <c r="R13" s="106">
        <v>0.35</v>
      </c>
      <c r="S13" s="106">
        <v>0.35</v>
      </c>
      <c r="T13" s="106">
        <v>0.35</v>
      </c>
      <c r="U13" s="106">
        <v>0.35</v>
      </c>
      <c r="V13" s="106">
        <v>0.35</v>
      </c>
      <c r="W13" s="106">
        <v>0.35</v>
      </c>
      <c r="X13" s="106">
        <v>0.35</v>
      </c>
      <c r="Y13" s="106">
        <v>0.35</v>
      </c>
      <c r="Z13" s="106">
        <v>0.35</v>
      </c>
      <c r="AA13" s="106">
        <v>0.35</v>
      </c>
      <c r="AB13" s="106">
        <v>0.35</v>
      </c>
      <c r="AC13" s="106">
        <v>8.4</v>
      </c>
      <c r="AD13" s="106"/>
      <c r="AE13" s="106"/>
    </row>
    <row r="14" spans="1:31">
      <c r="A14" s="106" t="s">
        <v>322</v>
      </c>
      <c r="B14" s="106" t="s">
        <v>120</v>
      </c>
      <c r="C14" s="106" t="s">
        <v>182</v>
      </c>
      <c r="D14" s="106" t="s">
        <v>138</v>
      </c>
      <c r="E14" s="106">
        <v>0.1</v>
      </c>
      <c r="F14" s="106">
        <v>0.1</v>
      </c>
      <c r="G14" s="106">
        <v>0.1</v>
      </c>
      <c r="H14" s="106">
        <v>0.1</v>
      </c>
      <c r="I14" s="106">
        <v>0.1</v>
      </c>
      <c r="J14" s="106">
        <v>0.1</v>
      </c>
      <c r="K14" s="106">
        <v>0.1</v>
      </c>
      <c r="L14" s="106">
        <v>0.1</v>
      </c>
      <c r="M14" s="106">
        <v>0.15</v>
      </c>
      <c r="N14" s="106">
        <v>0.15</v>
      </c>
      <c r="O14" s="106">
        <v>0.25</v>
      </c>
      <c r="P14" s="106">
        <v>0.25</v>
      </c>
      <c r="Q14" s="106">
        <v>0.25</v>
      </c>
      <c r="R14" s="106">
        <v>0.15</v>
      </c>
      <c r="S14" s="106">
        <v>0.15</v>
      </c>
      <c r="T14" s="106">
        <v>0.1</v>
      </c>
      <c r="U14" s="106">
        <v>0.1</v>
      </c>
      <c r="V14" s="106">
        <v>0.1</v>
      </c>
      <c r="W14" s="106">
        <v>0.1</v>
      </c>
      <c r="X14" s="106">
        <v>0.1</v>
      </c>
      <c r="Y14" s="106">
        <v>0.1</v>
      </c>
      <c r="Z14" s="106">
        <v>0.1</v>
      </c>
      <c r="AA14" s="106">
        <v>0.1</v>
      </c>
      <c r="AB14" s="106">
        <v>0.1</v>
      </c>
      <c r="AC14" s="106">
        <v>3.05</v>
      </c>
      <c r="AD14" s="106">
        <v>20.05</v>
      </c>
      <c r="AE14" s="106">
        <v>1045.46</v>
      </c>
    </row>
    <row r="15" spans="1:31">
      <c r="A15" s="106"/>
      <c r="B15" s="106"/>
      <c r="C15" s="106"/>
      <c r="D15" s="106" t="s">
        <v>177</v>
      </c>
      <c r="E15" s="106">
        <v>0.1</v>
      </c>
      <c r="F15" s="106">
        <v>0.1</v>
      </c>
      <c r="G15" s="106">
        <v>0.1</v>
      </c>
      <c r="H15" s="106">
        <v>0.1</v>
      </c>
      <c r="I15" s="106">
        <v>0.1</v>
      </c>
      <c r="J15" s="106">
        <v>0.1</v>
      </c>
      <c r="K15" s="106">
        <v>0.1</v>
      </c>
      <c r="L15" s="106">
        <v>0.1</v>
      </c>
      <c r="M15" s="106">
        <v>0.1</v>
      </c>
      <c r="N15" s="106">
        <v>0.1</v>
      </c>
      <c r="O15" s="106">
        <v>0.1</v>
      </c>
      <c r="P15" s="106">
        <v>0.1</v>
      </c>
      <c r="Q15" s="106">
        <v>0.1</v>
      </c>
      <c r="R15" s="106">
        <v>0.1</v>
      </c>
      <c r="S15" s="106">
        <v>0.1</v>
      </c>
      <c r="T15" s="106">
        <v>0.1</v>
      </c>
      <c r="U15" s="106">
        <v>0.1</v>
      </c>
      <c r="V15" s="106">
        <v>0.1</v>
      </c>
      <c r="W15" s="106">
        <v>0.1</v>
      </c>
      <c r="X15" s="106">
        <v>0.1</v>
      </c>
      <c r="Y15" s="106">
        <v>0.1</v>
      </c>
      <c r="Z15" s="106">
        <v>0.1</v>
      </c>
      <c r="AA15" s="106">
        <v>0.1</v>
      </c>
      <c r="AB15" s="106">
        <v>0.1</v>
      </c>
      <c r="AC15" s="106">
        <v>2.4</v>
      </c>
      <c r="AD15" s="106"/>
      <c r="AE15" s="106"/>
    </row>
    <row r="16" spans="1:31">
      <c r="A16" s="106"/>
      <c r="B16" s="106"/>
      <c r="C16" s="106" t="s">
        <v>183</v>
      </c>
      <c r="D16" s="106" t="s">
        <v>138</v>
      </c>
      <c r="E16" s="106">
        <v>0.1</v>
      </c>
      <c r="F16" s="106">
        <v>0.1</v>
      </c>
      <c r="G16" s="106">
        <v>0.1</v>
      </c>
      <c r="H16" s="106">
        <v>0.1</v>
      </c>
      <c r="I16" s="106">
        <v>0.1</v>
      </c>
      <c r="J16" s="106">
        <v>0.1</v>
      </c>
      <c r="K16" s="106">
        <v>0.1</v>
      </c>
      <c r="L16" s="106">
        <v>0.1</v>
      </c>
      <c r="M16" s="106">
        <v>0.15</v>
      </c>
      <c r="N16" s="106">
        <v>0.15</v>
      </c>
      <c r="O16" s="106">
        <v>0.25</v>
      </c>
      <c r="P16" s="106">
        <v>0.25</v>
      </c>
      <c r="Q16" s="106">
        <v>0.25</v>
      </c>
      <c r="R16" s="106">
        <v>0.15</v>
      </c>
      <c r="S16" s="106">
        <v>0.15</v>
      </c>
      <c r="T16" s="106">
        <v>0.1</v>
      </c>
      <c r="U16" s="106">
        <v>0.1</v>
      </c>
      <c r="V16" s="106">
        <v>0.1</v>
      </c>
      <c r="W16" s="106">
        <v>0.1</v>
      </c>
      <c r="X16" s="106">
        <v>0.1</v>
      </c>
      <c r="Y16" s="106">
        <v>0.1</v>
      </c>
      <c r="Z16" s="106">
        <v>0.1</v>
      </c>
      <c r="AA16" s="106">
        <v>0.1</v>
      </c>
      <c r="AB16" s="106">
        <v>0.1</v>
      </c>
      <c r="AC16" s="106">
        <v>3.05</v>
      </c>
      <c r="AD16" s="106">
        <v>20.05</v>
      </c>
      <c r="AE16" s="106"/>
    </row>
    <row r="17" spans="1:31">
      <c r="A17" s="106"/>
      <c r="B17" s="106"/>
      <c r="C17" s="106"/>
      <c r="D17" s="106" t="s">
        <v>177</v>
      </c>
      <c r="E17" s="106">
        <v>0.1</v>
      </c>
      <c r="F17" s="106">
        <v>0.1</v>
      </c>
      <c r="G17" s="106">
        <v>0.1</v>
      </c>
      <c r="H17" s="106">
        <v>0.1</v>
      </c>
      <c r="I17" s="106">
        <v>0.1</v>
      </c>
      <c r="J17" s="106">
        <v>0.1</v>
      </c>
      <c r="K17" s="106">
        <v>0.1</v>
      </c>
      <c r="L17" s="106">
        <v>0.1</v>
      </c>
      <c r="M17" s="106">
        <v>0.1</v>
      </c>
      <c r="N17" s="106">
        <v>0.1</v>
      </c>
      <c r="O17" s="106">
        <v>0.1</v>
      </c>
      <c r="P17" s="106">
        <v>0.1</v>
      </c>
      <c r="Q17" s="106">
        <v>0.1</v>
      </c>
      <c r="R17" s="106">
        <v>0.1</v>
      </c>
      <c r="S17" s="106">
        <v>0.1</v>
      </c>
      <c r="T17" s="106">
        <v>0.1</v>
      </c>
      <c r="U17" s="106">
        <v>0.1</v>
      </c>
      <c r="V17" s="106">
        <v>0.1</v>
      </c>
      <c r="W17" s="106">
        <v>0.1</v>
      </c>
      <c r="X17" s="106">
        <v>0.1</v>
      </c>
      <c r="Y17" s="106">
        <v>0.1</v>
      </c>
      <c r="Z17" s="106">
        <v>0.1</v>
      </c>
      <c r="AA17" s="106">
        <v>0.1</v>
      </c>
      <c r="AB17" s="106">
        <v>0.1</v>
      </c>
      <c r="AC17" s="106">
        <v>2.4</v>
      </c>
      <c r="AD17" s="106"/>
      <c r="AE17" s="106"/>
    </row>
    <row r="18" spans="1:31">
      <c r="A18" s="106"/>
      <c r="B18" s="106"/>
      <c r="C18" s="106" t="s">
        <v>121</v>
      </c>
      <c r="D18" s="106" t="s">
        <v>138</v>
      </c>
      <c r="E18" s="106">
        <v>0.1</v>
      </c>
      <c r="F18" s="106">
        <v>0.1</v>
      </c>
      <c r="G18" s="106">
        <v>0.1</v>
      </c>
      <c r="H18" s="106">
        <v>0.1</v>
      </c>
      <c r="I18" s="106">
        <v>0.1</v>
      </c>
      <c r="J18" s="106">
        <v>0.1</v>
      </c>
      <c r="K18" s="106">
        <v>0.1</v>
      </c>
      <c r="L18" s="106">
        <v>0.1</v>
      </c>
      <c r="M18" s="106">
        <v>0.15</v>
      </c>
      <c r="N18" s="106">
        <v>0.15</v>
      </c>
      <c r="O18" s="106">
        <v>0.25</v>
      </c>
      <c r="P18" s="106">
        <v>0.25</v>
      </c>
      <c r="Q18" s="106">
        <v>0.25</v>
      </c>
      <c r="R18" s="106">
        <v>0.15</v>
      </c>
      <c r="S18" s="106">
        <v>0.15</v>
      </c>
      <c r="T18" s="106">
        <v>0.1</v>
      </c>
      <c r="U18" s="106">
        <v>0.1</v>
      </c>
      <c r="V18" s="106">
        <v>0.1</v>
      </c>
      <c r="W18" s="106">
        <v>0.1</v>
      </c>
      <c r="X18" s="106">
        <v>0.1</v>
      </c>
      <c r="Y18" s="106">
        <v>0.1</v>
      </c>
      <c r="Z18" s="106">
        <v>0.1</v>
      </c>
      <c r="AA18" s="106">
        <v>0.1</v>
      </c>
      <c r="AB18" s="106">
        <v>0.1</v>
      </c>
      <c r="AC18" s="106">
        <v>3.05</v>
      </c>
      <c r="AD18" s="106">
        <v>20.05</v>
      </c>
      <c r="AE18" s="106"/>
    </row>
    <row r="19" spans="1:31">
      <c r="A19" s="106"/>
      <c r="B19" s="106"/>
      <c r="C19" s="106"/>
      <c r="D19" s="106" t="s">
        <v>177</v>
      </c>
      <c r="E19" s="106">
        <v>0.1</v>
      </c>
      <c r="F19" s="106">
        <v>0.1</v>
      </c>
      <c r="G19" s="106">
        <v>0.1</v>
      </c>
      <c r="H19" s="106">
        <v>0.1</v>
      </c>
      <c r="I19" s="106">
        <v>0.1</v>
      </c>
      <c r="J19" s="106">
        <v>0.1</v>
      </c>
      <c r="K19" s="106">
        <v>0.1</v>
      </c>
      <c r="L19" s="106">
        <v>0.1</v>
      </c>
      <c r="M19" s="106">
        <v>0.1</v>
      </c>
      <c r="N19" s="106">
        <v>0.1</v>
      </c>
      <c r="O19" s="106">
        <v>0.1</v>
      </c>
      <c r="P19" s="106">
        <v>0.1</v>
      </c>
      <c r="Q19" s="106">
        <v>0.1</v>
      </c>
      <c r="R19" s="106">
        <v>0.1</v>
      </c>
      <c r="S19" s="106">
        <v>0.1</v>
      </c>
      <c r="T19" s="106">
        <v>0.1</v>
      </c>
      <c r="U19" s="106">
        <v>0.1</v>
      </c>
      <c r="V19" s="106">
        <v>0.1</v>
      </c>
      <c r="W19" s="106">
        <v>0.1</v>
      </c>
      <c r="X19" s="106">
        <v>0.1</v>
      </c>
      <c r="Y19" s="106">
        <v>0.1</v>
      </c>
      <c r="Z19" s="106">
        <v>0.1</v>
      </c>
      <c r="AA19" s="106">
        <v>0.1</v>
      </c>
      <c r="AB19" s="106">
        <v>0.1</v>
      </c>
      <c r="AC19" s="106">
        <v>2.4</v>
      </c>
      <c r="AD19" s="106"/>
      <c r="AE19" s="106"/>
    </row>
    <row r="20" spans="1:31">
      <c r="A20" s="106" t="s">
        <v>323</v>
      </c>
      <c r="B20" s="106" t="s">
        <v>120</v>
      </c>
      <c r="C20" s="106" t="s">
        <v>182</v>
      </c>
      <c r="D20" s="106" t="s">
        <v>138</v>
      </c>
      <c r="E20" s="106">
        <v>0.02</v>
      </c>
      <c r="F20" s="106">
        <v>0.02</v>
      </c>
      <c r="G20" s="106">
        <v>0.02</v>
      </c>
      <c r="H20" s="106">
        <v>0.02</v>
      </c>
      <c r="I20" s="106">
        <v>0.02</v>
      </c>
      <c r="J20" s="106">
        <v>0.02</v>
      </c>
      <c r="K20" s="106">
        <v>0.02</v>
      </c>
      <c r="L20" s="106">
        <v>0.02</v>
      </c>
      <c r="M20" s="106">
        <v>0.15</v>
      </c>
      <c r="N20" s="106">
        <v>0.15</v>
      </c>
      <c r="O20" s="106">
        <v>0.2</v>
      </c>
      <c r="P20" s="106">
        <v>0.2</v>
      </c>
      <c r="Q20" s="106">
        <v>0.2</v>
      </c>
      <c r="R20" s="106">
        <v>0.1</v>
      </c>
      <c r="S20" s="106">
        <v>0.1</v>
      </c>
      <c r="T20" s="106">
        <v>0.02</v>
      </c>
      <c r="U20" s="106">
        <v>0.02</v>
      </c>
      <c r="V20" s="106">
        <v>0.02</v>
      </c>
      <c r="W20" s="106">
        <v>0.02</v>
      </c>
      <c r="X20" s="106">
        <v>0.02</v>
      </c>
      <c r="Y20" s="106">
        <v>0.02</v>
      </c>
      <c r="Z20" s="106">
        <v>0.02</v>
      </c>
      <c r="AA20" s="106">
        <v>0.02</v>
      </c>
      <c r="AB20" s="106">
        <v>0.02</v>
      </c>
      <c r="AC20" s="106">
        <v>1.44</v>
      </c>
      <c r="AD20" s="106">
        <v>8.16</v>
      </c>
      <c r="AE20" s="106">
        <v>425.49</v>
      </c>
    </row>
    <row r="21" spans="1:31">
      <c r="A21" s="106"/>
      <c r="B21" s="106"/>
      <c r="C21" s="106"/>
      <c r="D21" s="106" t="s">
        <v>177</v>
      </c>
      <c r="E21" s="106">
        <v>0.02</v>
      </c>
      <c r="F21" s="106">
        <v>0.02</v>
      </c>
      <c r="G21" s="106">
        <v>0.02</v>
      </c>
      <c r="H21" s="106">
        <v>0.02</v>
      </c>
      <c r="I21" s="106">
        <v>0.02</v>
      </c>
      <c r="J21" s="106">
        <v>0.02</v>
      </c>
      <c r="K21" s="106">
        <v>0.02</v>
      </c>
      <c r="L21" s="106">
        <v>0.02</v>
      </c>
      <c r="M21" s="106">
        <v>0.02</v>
      </c>
      <c r="N21" s="106">
        <v>0.02</v>
      </c>
      <c r="O21" s="106">
        <v>0.02</v>
      </c>
      <c r="P21" s="106">
        <v>0.02</v>
      </c>
      <c r="Q21" s="106">
        <v>0.02</v>
      </c>
      <c r="R21" s="106">
        <v>0.02</v>
      </c>
      <c r="S21" s="106">
        <v>0.02</v>
      </c>
      <c r="T21" s="106">
        <v>0.02</v>
      </c>
      <c r="U21" s="106">
        <v>0.02</v>
      </c>
      <c r="V21" s="106">
        <v>0.02</v>
      </c>
      <c r="W21" s="106">
        <v>0.02</v>
      </c>
      <c r="X21" s="106">
        <v>0.02</v>
      </c>
      <c r="Y21" s="106">
        <v>0.02</v>
      </c>
      <c r="Z21" s="106">
        <v>0.02</v>
      </c>
      <c r="AA21" s="106">
        <v>0.02</v>
      </c>
      <c r="AB21" s="106">
        <v>0.02</v>
      </c>
      <c r="AC21" s="106">
        <v>0.48</v>
      </c>
      <c r="AD21" s="106"/>
      <c r="AE21" s="106"/>
    </row>
    <row r="22" spans="1:31">
      <c r="A22" s="106"/>
      <c r="B22" s="106"/>
      <c r="C22" s="106" t="s">
        <v>183</v>
      </c>
      <c r="D22" s="106" t="s">
        <v>138</v>
      </c>
      <c r="E22" s="106">
        <v>0.02</v>
      </c>
      <c r="F22" s="106">
        <v>0.02</v>
      </c>
      <c r="G22" s="106">
        <v>0.02</v>
      </c>
      <c r="H22" s="106">
        <v>0.02</v>
      </c>
      <c r="I22" s="106">
        <v>0.02</v>
      </c>
      <c r="J22" s="106">
        <v>0.02</v>
      </c>
      <c r="K22" s="106">
        <v>0.02</v>
      </c>
      <c r="L22" s="106">
        <v>0.02</v>
      </c>
      <c r="M22" s="106">
        <v>0.15</v>
      </c>
      <c r="N22" s="106">
        <v>0.15</v>
      </c>
      <c r="O22" s="106">
        <v>0.2</v>
      </c>
      <c r="P22" s="106">
        <v>0.2</v>
      </c>
      <c r="Q22" s="106">
        <v>0.2</v>
      </c>
      <c r="R22" s="106">
        <v>0.1</v>
      </c>
      <c r="S22" s="106">
        <v>0.1</v>
      </c>
      <c r="T22" s="106">
        <v>0.02</v>
      </c>
      <c r="U22" s="106">
        <v>0.02</v>
      </c>
      <c r="V22" s="106">
        <v>0.02</v>
      </c>
      <c r="W22" s="106">
        <v>0.02</v>
      </c>
      <c r="X22" s="106">
        <v>0.02</v>
      </c>
      <c r="Y22" s="106">
        <v>0.02</v>
      </c>
      <c r="Z22" s="106">
        <v>0.02</v>
      </c>
      <c r="AA22" s="106">
        <v>0.02</v>
      </c>
      <c r="AB22" s="106">
        <v>0.02</v>
      </c>
      <c r="AC22" s="106">
        <v>1.44</v>
      </c>
      <c r="AD22" s="106">
        <v>8.16</v>
      </c>
      <c r="AE22" s="106"/>
    </row>
    <row r="23" spans="1:31">
      <c r="A23" s="106"/>
      <c r="B23" s="106"/>
      <c r="C23" s="106"/>
      <c r="D23" s="106" t="s">
        <v>177</v>
      </c>
      <c r="E23" s="106">
        <v>0.02</v>
      </c>
      <c r="F23" s="106">
        <v>0.02</v>
      </c>
      <c r="G23" s="106">
        <v>0.02</v>
      </c>
      <c r="H23" s="106">
        <v>0.02</v>
      </c>
      <c r="I23" s="106">
        <v>0.02</v>
      </c>
      <c r="J23" s="106">
        <v>0.02</v>
      </c>
      <c r="K23" s="106">
        <v>0.02</v>
      </c>
      <c r="L23" s="106">
        <v>0.02</v>
      </c>
      <c r="M23" s="106">
        <v>0.02</v>
      </c>
      <c r="N23" s="106">
        <v>0.02</v>
      </c>
      <c r="O23" s="106">
        <v>0.02</v>
      </c>
      <c r="P23" s="106">
        <v>0.02</v>
      </c>
      <c r="Q23" s="106">
        <v>0.02</v>
      </c>
      <c r="R23" s="106">
        <v>0.02</v>
      </c>
      <c r="S23" s="106">
        <v>0.02</v>
      </c>
      <c r="T23" s="106">
        <v>0.02</v>
      </c>
      <c r="U23" s="106">
        <v>0.02</v>
      </c>
      <c r="V23" s="106">
        <v>0.02</v>
      </c>
      <c r="W23" s="106">
        <v>0.02</v>
      </c>
      <c r="X23" s="106">
        <v>0.02</v>
      </c>
      <c r="Y23" s="106">
        <v>0.02</v>
      </c>
      <c r="Z23" s="106">
        <v>0.02</v>
      </c>
      <c r="AA23" s="106">
        <v>0.02</v>
      </c>
      <c r="AB23" s="106">
        <v>0.02</v>
      </c>
      <c r="AC23" s="106">
        <v>0.48</v>
      </c>
      <c r="AD23" s="106"/>
      <c r="AE23" s="106"/>
    </row>
    <row r="24" spans="1:31">
      <c r="A24" s="106"/>
      <c r="B24" s="106"/>
      <c r="C24" s="106" t="s">
        <v>121</v>
      </c>
      <c r="D24" s="106" t="s">
        <v>138</v>
      </c>
      <c r="E24" s="106">
        <v>0.02</v>
      </c>
      <c r="F24" s="106">
        <v>0.02</v>
      </c>
      <c r="G24" s="106">
        <v>0.02</v>
      </c>
      <c r="H24" s="106">
        <v>0.02</v>
      </c>
      <c r="I24" s="106">
        <v>0.02</v>
      </c>
      <c r="J24" s="106">
        <v>0.02</v>
      </c>
      <c r="K24" s="106">
        <v>0.02</v>
      </c>
      <c r="L24" s="106">
        <v>0.02</v>
      </c>
      <c r="M24" s="106">
        <v>0.15</v>
      </c>
      <c r="N24" s="106">
        <v>0.15</v>
      </c>
      <c r="O24" s="106">
        <v>0.2</v>
      </c>
      <c r="P24" s="106">
        <v>0.2</v>
      </c>
      <c r="Q24" s="106">
        <v>0.2</v>
      </c>
      <c r="R24" s="106">
        <v>0.1</v>
      </c>
      <c r="S24" s="106">
        <v>0.1</v>
      </c>
      <c r="T24" s="106">
        <v>0.02</v>
      </c>
      <c r="U24" s="106">
        <v>0.02</v>
      </c>
      <c r="V24" s="106">
        <v>0.02</v>
      </c>
      <c r="W24" s="106">
        <v>0.02</v>
      </c>
      <c r="X24" s="106">
        <v>0.02</v>
      </c>
      <c r="Y24" s="106">
        <v>0.02</v>
      </c>
      <c r="Z24" s="106">
        <v>0.02</v>
      </c>
      <c r="AA24" s="106">
        <v>0.02</v>
      </c>
      <c r="AB24" s="106">
        <v>0.02</v>
      </c>
      <c r="AC24" s="106">
        <v>1.44</v>
      </c>
      <c r="AD24" s="106">
        <v>8.16</v>
      </c>
      <c r="AE24" s="106"/>
    </row>
    <row r="25" spans="1:31">
      <c r="A25" s="106"/>
      <c r="B25" s="106"/>
      <c r="C25" s="106"/>
      <c r="D25" s="106" t="s">
        <v>177</v>
      </c>
      <c r="E25" s="106">
        <v>0.02</v>
      </c>
      <c r="F25" s="106">
        <v>0.02</v>
      </c>
      <c r="G25" s="106">
        <v>0.02</v>
      </c>
      <c r="H25" s="106">
        <v>0.02</v>
      </c>
      <c r="I25" s="106">
        <v>0.02</v>
      </c>
      <c r="J25" s="106">
        <v>0.02</v>
      </c>
      <c r="K25" s="106">
        <v>0.02</v>
      </c>
      <c r="L25" s="106">
        <v>0.02</v>
      </c>
      <c r="M25" s="106">
        <v>0.02</v>
      </c>
      <c r="N25" s="106">
        <v>0.02</v>
      </c>
      <c r="O25" s="106">
        <v>0.02</v>
      </c>
      <c r="P25" s="106">
        <v>0.02</v>
      </c>
      <c r="Q25" s="106">
        <v>0.02</v>
      </c>
      <c r="R25" s="106">
        <v>0.02</v>
      </c>
      <c r="S25" s="106">
        <v>0.02</v>
      </c>
      <c r="T25" s="106">
        <v>0.02</v>
      </c>
      <c r="U25" s="106">
        <v>0.02</v>
      </c>
      <c r="V25" s="106">
        <v>0.02</v>
      </c>
      <c r="W25" s="106">
        <v>0.02</v>
      </c>
      <c r="X25" s="106">
        <v>0.02</v>
      </c>
      <c r="Y25" s="106">
        <v>0.02</v>
      </c>
      <c r="Z25" s="106">
        <v>0.02</v>
      </c>
      <c r="AA25" s="106">
        <v>0.02</v>
      </c>
      <c r="AB25" s="106">
        <v>0.02</v>
      </c>
      <c r="AC25" s="106">
        <v>0.48</v>
      </c>
      <c r="AD25" s="106"/>
      <c r="AE25" s="106"/>
    </row>
    <row r="26" spans="1:31">
      <c r="A26" s="106" t="s">
        <v>94</v>
      </c>
      <c r="B26" s="106" t="s">
        <v>120</v>
      </c>
      <c r="C26" s="106" t="s">
        <v>184</v>
      </c>
      <c r="D26" s="106" t="s">
        <v>138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0</v>
      </c>
      <c r="M26" s="106">
        <v>0.75</v>
      </c>
      <c r="N26" s="106">
        <v>0.75</v>
      </c>
      <c r="O26" s="106">
        <v>0.75</v>
      </c>
      <c r="P26" s="106">
        <v>0.75</v>
      </c>
      <c r="Q26" s="106">
        <v>0.75</v>
      </c>
      <c r="R26" s="106">
        <v>0.75</v>
      </c>
      <c r="S26" s="106">
        <v>0.75</v>
      </c>
      <c r="T26" s="106">
        <v>0.75</v>
      </c>
      <c r="U26" s="106">
        <v>0.15</v>
      </c>
      <c r="V26" s="106">
        <v>0.15</v>
      </c>
      <c r="W26" s="106">
        <v>0.15</v>
      </c>
      <c r="X26" s="106">
        <v>0.15</v>
      </c>
      <c r="Y26" s="106">
        <v>0.15</v>
      </c>
      <c r="Z26" s="106">
        <v>0</v>
      </c>
      <c r="AA26" s="106">
        <v>0</v>
      </c>
      <c r="AB26" s="106">
        <v>0</v>
      </c>
      <c r="AC26" s="106">
        <v>6.75</v>
      </c>
      <c r="AD26" s="106">
        <v>33.75</v>
      </c>
      <c r="AE26" s="106">
        <v>1444.39</v>
      </c>
    </row>
    <row r="27" spans="1:31">
      <c r="A27" s="106"/>
      <c r="B27" s="106"/>
      <c r="C27" s="106"/>
      <c r="D27" s="106" t="s">
        <v>177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S27" s="106">
        <v>0</v>
      </c>
      <c r="T27" s="106">
        <v>0</v>
      </c>
      <c r="U27" s="106">
        <v>0</v>
      </c>
      <c r="V27" s="106">
        <v>0</v>
      </c>
      <c r="W27" s="106">
        <v>0</v>
      </c>
      <c r="X27" s="106">
        <v>0</v>
      </c>
      <c r="Y27" s="106">
        <v>0</v>
      </c>
      <c r="Z27" s="106">
        <v>0</v>
      </c>
      <c r="AA27" s="106">
        <v>0</v>
      </c>
      <c r="AB27" s="106">
        <v>0</v>
      </c>
      <c r="AC27" s="106">
        <v>0</v>
      </c>
      <c r="AD27" s="106"/>
      <c r="AE27" s="106"/>
    </row>
    <row r="28" spans="1:31">
      <c r="A28" s="106"/>
      <c r="B28" s="106"/>
      <c r="C28" s="106" t="s">
        <v>185</v>
      </c>
      <c r="D28" s="106" t="s">
        <v>138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0</v>
      </c>
      <c r="M28" s="106">
        <v>0.15</v>
      </c>
      <c r="N28" s="106">
        <v>0.15</v>
      </c>
      <c r="O28" s="106">
        <v>0.15</v>
      </c>
      <c r="P28" s="106">
        <v>0.15</v>
      </c>
      <c r="Q28" s="106">
        <v>0.15</v>
      </c>
      <c r="R28" s="106">
        <v>0.15</v>
      </c>
      <c r="S28" s="106">
        <v>0.15</v>
      </c>
      <c r="T28" s="106">
        <v>0.15</v>
      </c>
      <c r="U28" s="106">
        <v>0.15</v>
      </c>
      <c r="V28" s="106">
        <v>0.15</v>
      </c>
      <c r="W28" s="106">
        <v>0.15</v>
      </c>
      <c r="X28" s="106">
        <v>0.15</v>
      </c>
      <c r="Y28" s="106">
        <v>0.15</v>
      </c>
      <c r="Z28" s="106">
        <v>0</v>
      </c>
      <c r="AA28" s="106">
        <v>0</v>
      </c>
      <c r="AB28" s="106">
        <v>0</v>
      </c>
      <c r="AC28" s="106">
        <v>1.95</v>
      </c>
      <c r="AD28" s="106">
        <v>9.75</v>
      </c>
      <c r="AE28" s="106"/>
    </row>
    <row r="29" spans="1:31">
      <c r="A29" s="106"/>
      <c r="B29" s="106"/>
      <c r="C29" s="106"/>
      <c r="D29" s="106" t="s">
        <v>177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</v>
      </c>
      <c r="AA29" s="106">
        <v>0</v>
      </c>
      <c r="AB29" s="106">
        <v>0</v>
      </c>
      <c r="AC29" s="106">
        <v>0</v>
      </c>
      <c r="AD29" s="106"/>
      <c r="AE29" s="106"/>
    </row>
    <row r="30" spans="1:31">
      <c r="A30" s="106"/>
      <c r="B30" s="106"/>
      <c r="C30" s="106" t="s">
        <v>121</v>
      </c>
      <c r="D30" s="106" t="s">
        <v>138</v>
      </c>
      <c r="E30" s="106">
        <v>0</v>
      </c>
      <c r="F30" s="106">
        <v>0</v>
      </c>
      <c r="G30" s="106">
        <v>0</v>
      </c>
      <c r="H30" s="106">
        <v>0</v>
      </c>
      <c r="I30" s="106">
        <v>0</v>
      </c>
      <c r="J30" s="106">
        <v>0</v>
      </c>
      <c r="K30" s="106">
        <v>0</v>
      </c>
      <c r="L30" s="106">
        <v>0</v>
      </c>
      <c r="M30" s="106">
        <v>0.75</v>
      </c>
      <c r="N30" s="106">
        <v>0.75</v>
      </c>
      <c r="O30" s="106">
        <v>0.75</v>
      </c>
      <c r="P30" s="106">
        <v>0.75</v>
      </c>
      <c r="Q30" s="106">
        <v>0.75</v>
      </c>
      <c r="R30" s="106">
        <v>0.75</v>
      </c>
      <c r="S30" s="106">
        <v>0.75</v>
      </c>
      <c r="T30" s="106">
        <v>0.75</v>
      </c>
      <c r="U30" s="106">
        <v>0.15</v>
      </c>
      <c r="V30" s="106">
        <v>0.15</v>
      </c>
      <c r="W30" s="106">
        <v>0.15</v>
      </c>
      <c r="X30" s="106">
        <v>0.15</v>
      </c>
      <c r="Y30" s="106">
        <v>0.15</v>
      </c>
      <c r="Z30" s="106">
        <v>0</v>
      </c>
      <c r="AA30" s="106">
        <v>0</v>
      </c>
      <c r="AB30" s="106">
        <v>0</v>
      </c>
      <c r="AC30" s="106">
        <v>6.75</v>
      </c>
      <c r="AD30" s="106">
        <v>33.75</v>
      </c>
      <c r="AE30" s="106"/>
    </row>
    <row r="31" spans="1:31">
      <c r="A31" s="106"/>
      <c r="B31" s="106"/>
      <c r="C31" s="106"/>
      <c r="D31" s="106" t="s">
        <v>177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0</v>
      </c>
      <c r="Z31" s="106">
        <v>0</v>
      </c>
      <c r="AA31" s="106">
        <v>0</v>
      </c>
      <c r="AB31" s="106">
        <v>0</v>
      </c>
      <c r="AC31" s="106">
        <v>0</v>
      </c>
      <c r="AD31" s="106"/>
      <c r="AE31" s="106"/>
    </row>
    <row r="32" spans="1:31">
      <c r="A32" s="106" t="s">
        <v>162</v>
      </c>
      <c r="B32" s="106" t="s">
        <v>120</v>
      </c>
      <c r="C32" s="106" t="s">
        <v>182</v>
      </c>
      <c r="D32" s="106" t="s">
        <v>138</v>
      </c>
      <c r="E32" s="106">
        <v>0</v>
      </c>
      <c r="F32" s="106">
        <v>0</v>
      </c>
      <c r="G32" s="106">
        <v>0</v>
      </c>
      <c r="H32" s="106">
        <v>0</v>
      </c>
      <c r="I32" s="106">
        <v>0</v>
      </c>
      <c r="J32" s="106">
        <v>0</v>
      </c>
      <c r="K32" s="106">
        <v>0</v>
      </c>
      <c r="L32" s="106">
        <v>0</v>
      </c>
      <c r="M32" s="106">
        <v>0.75</v>
      </c>
      <c r="N32" s="106">
        <v>0.75</v>
      </c>
      <c r="O32" s="106">
        <v>0.75</v>
      </c>
      <c r="P32" s="106">
        <v>0.75</v>
      </c>
      <c r="Q32" s="106">
        <v>0.75</v>
      </c>
      <c r="R32" s="106">
        <v>0.75</v>
      </c>
      <c r="S32" s="106">
        <v>0.75</v>
      </c>
      <c r="T32" s="106">
        <v>0.75</v>
      </c>
      <c r="U32" s="106">
        <v>0.75</v>
      </c>
      <c r="V32" s="106">
        <v>0.75</v>
      </c>
      <c r="W32" s="106">
        <v>0.75</v>
      </c>
      <c r="X32" s="106">
        <v>0.75</v>
      </c>
      <c r="Y32" s="106">
        <v>0.75</v>
      </c>
      <c r="Z32" s="106">
        <v>0</v>
      </c>
      <c r="AA32" s="106">
        <v>0</v>
      </c>
      <c r="AB32" s="106">
        <v>0</v>
      </c>
      <c r="AC32" s="106">
        <v>9.75</v>
      </c>
      <c r="AD32" s="106">
        <v>48.75</v>
      </c>
      <c r="AE32" s="106">
        <v>2395.71</v>
      </c>
    </row>
    <row r="33" spans="1:31">
      <c r="A33" s="106"/>
      <c r="B33" s="106"/>
      <c r="C33" s="106"/>
      <c r="D33" s="106" t="s">
        <v>177</v>
      </c>
      <c r="E33" s="106">
        <v>0</v>
      </c>
      <c r="F33" s="106">
        <v>0</v>
      </c>
      <c r="G33" s="106">
        <v>0</v>
      </c>
      <c r="H33" s="106">
        <v>0</v>
      </c>
      <c r="I33" s="106">
        <v>0</v>
      </c>
      <c r="J33" s="106">
        <v>0</v>
      </c>
      <c r="K33" s="106">
        <v>0</v>
      </c>
      <c r="L33" s="106">
        <v>0</v>
      </c>
      <c r="M33" s="106">
        <v>0</v>
      </c>
      <c r="N33" s="106">
        <v>0</v>
      </c>
      <c r="O33" s="106">
        <v>0</v>
      </c>
      <c r="P33" s="106">
        <v>0</v>
      </c>
      <c r="Q33" s="106">
        <v>0</v>
      </c>
      <c r="R33" s="106">
        <v>0</v>
      </c>
      <c r="S33" s="106">
        <v>0</v>
      </c>
      <c r="T33" s="106">
        <v>0</v>
      </c>
      <c r="U33" s="106">
        <v>0</v>
      </c>
      <c r="V33" s="106">
        <v>0</v>
      </c>
      <c r="W33" s="106">
        <v>0</v>
      </c>
      <c r="X33" s="106">
        <v>0</v>
      </c>
      <c r="Y33" s="106">
        <v>0</v>
      </c>
      <c r="Z33" s="106">
        <v>0</v>
      </c>
      <c r="AA33" s="106">
        <v>0</v>
      </c>
      <c r="AB33" s="106">
        <v>0</v>
      </c>
      <c r="AC33" s="106">
        <v>0</v>
      </c>
      <c r="AD33" s="106"/>
      <c r="AE33" s="106"/>
    </row>
    <row r="34" spans="1:31">
      <c r="A34" s="106"/>
      <c r="B34" s="106"/>
      <c r="C34" s="106" t="s">
        <v>183</v>
      </c>
      <c r="D34" s="106" t="s">
        <v>138</v>
      </c>
      <c r="E34" s="106">
        <v>0</v>
      </c>
      <c r="F34" s="106">
        <v>0</v>
      </c>
      <c r="G34" s="106">
        <v>0</v>
      </c>
      <c r="H34" s="106">
        <v>0</v>
      </c>
      <c r="I34" s="106">
        <v>0</v>
      </c>
      <c r="J34" s="106">
        <v>0</v>
      </c>
      <c r="K34" s="106">
        <v>0</v>
      </c>
      <c r="L34" s="106">
        <v>0</v>
      </c>
      <c r="M34" s="106">
        <v>0.5</v>
      </c>
      <c r="N34" s="106">
        <v>0.5</v>
      </c>
      <c r="O34" s="106">
        <v>0.5</v>
      </c>
      <c r="P34" s="106">
        <v>0.5</v>
      </c>
      <c r="Q34" s="106">
        <v>0.5</v>
      </c>
      <c r="R34" s="106">
        <v>0.5</v>
      </c>
      <c r="S34" s="106">
        <v>0.5</v>
      </c>
      <c r="T34" s="106">
        <v>0.5</v>
      </c>
      <c r="U34" s="106">
        <v>0.5</v>
      </c>
      <c r="V34" s="106">
        <v>0.5</v>
      </c>
      <c r="W34" s="106">
        <v>0.5</v>
      </c>
      <c r="X34" s="106">
        <v>0.5</v>
      </c>
      <c r="Y34" s="106">
        <v>0.5</v>
      </c>
      <c r="Z34" s="106">
        <v>0</v>
      </c>
      <c r="AA34" s="106">
        <v>0</v>
      </c>
      <c r="AB34" s="106">
        <v>0</v>
      </c>
      <c r="AC34" s="106">
        <v>6.5</v>
      </c>
      <c r="AD34" s="106">
        <v>32.5</v>
      </c>
      <c r="AE34" s="106"/>
    </row>
    <row r="35" spans="1:31">
      <c r="A35" s="106"/>
      <c r="B35" s="106"/>
      <c r="C35" s="106"/>
      <c r="D35" s="106" t="s">
        <v>177</v>
      </c>
      <c r="E35" s="106">
        <v>0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>
        <v>0</v>
      </c>
      <c r="U35" s="106">
        <v>0</v>
      </c>
      <c r="V35" s="106">
        <v>0</v>
      </c>
      <c r="W35" s="106">
        <v>0</v>
      </c>
      <c r="X35" s="106">
        <v>0</v>
      </c>
      <c r="Y35" s="106">
        <v>0</v>
      </c>
      <c r="Z35" s="106">
        <v>0</v>
      </c>
      <c r="AA35" s="106">
        <v>0</v>
      </c>
      <c r="AB35" s="106">
        <v>0</v>
      </c>
      <c r="AC35" s="106">
        <v>0</v>
      </c>
      <c r="AD35" s="106"/>
      <c r="AE35" s="106"/>
    </row>
    <row r="36" spans="1:31">
      <c r="A36" s="106"/>
      <c r="B36" s="106"/>
      <c r="C36" s="106" t="s">
        <v>121</v>
      </c>
      <c r="D36" s="106" t="s">
        <v>138</v>
      </c>
      <c r="E36" s="106">
        <v>0</v>
      </c>
      <c r="F36" s="106">
        <v>0</v>
      </c>
      <c r="G36" s="106">
        <v>0</v>
      </c>
      <c r="H36" s="106">
        <v>0</v>
      </c>
      <c r="I36" s="106">
        <v>0</v>
      </c>
      <c r="J36" s="106">
        <v>0</v>
      </c>
      <c r="K36" s="106">
        <v>0</v>
      </c>
      <c r="L36" s="106">
        <v>0</v>
      </c>
      <c r="M36" s="106">
        <v>0.75</v>
      </c>
      <c r="N36" s="106">
        <v>0.75</v>
      </c>
      <c r="O36" s="106">
        <v>0.75</v>
      </c>
      <c r="P36" s="106">
        <v>0.75</v>
      </c>
      <c r="Q36" s="106">
        <v>0.75</v>
      </c>
      <c r="R36" s="106">
        <v>0.75</v>
      </c>
      <c r="S36" s="106">
        <v>0.75</v>
      </c>
      <c r="T36" s="106">
        <v>0.75</v>
      </c>
      <c r="U36" s="106">
        <v>0.75</v>
      </c>
      <c r="V36" s="106">
        <v>0.75</v>
      </c>
      <c r="W36" s="106">
        <v>0.75</v>
      </c>
      <c r="X36" s="106">
        <v>0.75</v>
      </c>
      <c r="Y36" s="106">
        <v>0.75</v>
      </c>
      <c r="Z36" s="106">
        <v>0</v>
      </c>
      <c r="AA36" s="106">
        <v>0</v>
      </c>
      <c r="AB36" s="106">
        <v>0</v>
      </c>
      <c r="AC36" s="106">
        <v>9.75</v>
      </c>
      <c r="AD36" s="106">
        <v>48.75</v>
      </c>
      <c r="AE36" s="106"/>
    </row>
    <row r="37" spans="1:31">
      <c r="A37" s="106"/>
      <c r="B37" s="106"/>
      <c r="C37" s="106"/>
      <c r="D37" s="106" t="s">
        <v>177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</v>
      </c>
      <c r="W37" s="106">
        <v>0</v>
      </c>
      <c r="X37" s="106">
        <v>0</v>
      </c>
      <c r="Y37" s="106">
        <v>0</v>
      </c>
      <c r="Z37" s="106">
        <v>0</v>
      </c>
      <c r="AA37" s="106">
        <v>0</v>
      </c>
      <c r="AB37" s="106">
        <v>0</v>
      </c>
      <c r="AC37" s="106">
        <v>0</v>
      </c>
      <c r="AD37" s="106"/>
      <c r="AE37" s="106"/>
    </row>
    <row r="38" spans="1:31">
      <c r="A38" s="106" t="s">
        <v>164</v>
      </c>
      <c r="B38" s="106" t="s">
        <v>120</v>
      </c>
      <c r="C38" s="106" t="s">
        <v>182</v>
      </c>
      <c r="D38" s="106" t="s">
        <v>138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0.95</v>
      </c>
      <c r="N38" s="106">
        <v>0.95</v>
      </c>
      <c r="O38" s="106">
        <v>0.95</v>
      </c>
      <c r="P38" s="106">
        <v>0.95</v>
      </c>
      <c r="Q38" s="106">
        <v>0.95</v>
      </c>
      <c r="R38" s="106">
        <v>0.95</v>
      </c>
      <c r="S38" s="106">
        <v>0.95</v>
      </c>
      <c r="T38" s="106">
        <v>0.95</v>
      </c>
      <c r="U38" s="106">
        <v>0.95</v>
      </c>
      <c r="V38" s="106">
        <v>0.15</v>
      </c>
      <c r="W38" s="106">
        <v>0.15</v>
      </c>
      <c r="X38" s="106">
        <v>0.15</v>
      </c>
      <c r="Y38" s="106">
        <v>0.15</v>
      </c>
      <c r="Z38" s="106">
        <v>0</v>
      </c>
      <c r="AA38" s="106">
        <v>0</v>
      </c>
      <c r="AB38" s="106">
        <v>0</v>
      </c>
      <c r="AC38" s="106">
        <v>9.15</v>
      </c>
      <c r="AD38" s="106">
        <v>45.75</v>
      </c>
      <c r="AE38" s="106">
        <v>2203.29</v>
      </c>
    </row>
    <row r="39" spans="1:31">
      <c r="A39" s="106"/>
      <c r="B39" s="106"/>
      <c r="C39" s="106"/>
      <c r="D39" s="106" t="s">
        <v>177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0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/>
      <c r="AE39" s="106"/>
    </row>
    <row r="40" spans="1:31">
      <c r="A40" s="106"/>
      <c r="B40" s="106"/>
      <c r="C40" s="106" t="s">
        <v>183</v>
      </c>
      <c r="D40" s="106" t="s">
        <v>138</v>
      </c>
      <c r="E40" s="106">
        <v>0</v>
      </c>
      <c r="F40" s="106">
        <v>0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0.5</v>
      </c>
      <c r="N40" s="106">
        <v>0.5</v>
      </c>
      <c r="O40" s="106">
        <v>0.5</v>
      </c>
      <c r="P40" s="106">
        <v>0.5</v>
      </c>
      <c r="Q40" s="106">
        <v>0.5</v>
      </c>
      <c r="R40" s="106">
        <v>0.5</v>
      </c>
      <c r="S40" s="106">
        <v>0.5</v>
      </c>
      <c r="T40" s="106">
        <v>0.5</v>
      </c>
      <c r="U40" s="106">
        <v>0.5</v>
      </c>
      <c r="V40" s="106">
        <v>0.15</v>
      </c>
      <c r="W40" s="106">
        <v>0.15</v>
      </c>
      <c r="X40" s="106">
        <v>0.15</v>
      </c>
      <c r="Y40" s="106">
        <v>0.15</v>
      </c>
      <c r="Z40" s="106">
        <v>0</v>
      </c>
      <c r="AA40" s="106">
        <v>0</v>
      </c>
      <c r="AB40" s="106">
        <v>0</v>
      </c>
      <c r="AC40" s="106">
        <v>5.0999999999999996</v>
      </c>
      <c r="AD40" s="106">
        <v>25.5</v>
      </c>
      <c r="AE40" s="106"/>
    </row>
    <row r="41" spans="1:31">
      <c r="A41" s="106"/>
      <c r="B41" s="106"/>
      <c r="C41" s="106"/>
      <c r="D41" s="106" t="s">
        <v>177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106">
        <v>0</v>
      </c>
      <c r="Z41" s="106">
        <v>0</v>
      </c>
      <c r="AA41" s="106">
        <v>0</v>
      </c>
      <c r="AB41" s="106">
        <v>0</v>
      </c>
      <c r="AC41" s="106">
        <v>0</v>
      </c>
      <c r="AD41" s="106"/>
      <c r="AE41" s="106"/>
    </row>
    <row r="42" spans="1:31">
      <c r="A42" s="106"/>
      <c r="B42" s="106"/>
      <c r="C42" s="106" t="s">
        <v>121</v>
      </c>
      <c r="D42" s="106" t="s">
        <v>138</v>
      </c>
      <c r="E42" s="106">
        <v>0</v>
      </c>
      <c r="F42" s="106">
        <v>0</v>
      </c>
      <c r="G42" s="106">
        <v>0</v>
      </c>
      <c r="H42" s="106">
        <v>0</v>
      </c>
      <c r="I42" s="106">
        <v>0</v>
      </c>
      <c r="J42" s="106">
        <v>0</v>
      </c>
      <c r="K42" s="106">
        <v>0</v>
      </c>
      <c r="L42" s="106">
        <v>0</v>
      </c>
      <c r="M42" s="106">
        <v>0.95</v>
      </c>
      <c r="N42" s="106">
        <v>0.95</v>
      </c>
      <c r="O42" s="106">
        <v>0.95</v>
      </c>
      <c r="P42" s="106">
        <v>0.95</v>
      </c>
      <c r="Q42" s="106">
        <v>0.95</v>
      </c>
      <c r="R42" s="106">
        <v>0.95</v>
      </c>
      <c r="S42" s="106">
        <v>0.95</v>
      </c>
      <c r="T42" s="106">
        <v>0.95</v>
      </c>
      <c r="U42" s="106">
        <v>0.95</v>
      </c>
      <c r="V42" s="106">
        <v>0.15</v>
      </c>
      <c r="W42" s="106">
        <v>0.15</v>
      </c>
      <c r="X42" s="106">
        <v>0.15</v>
      </c>
      <c r="Y42" s="106">
        <v>0.15</v>
      </c>
      <c r="Z42" s="106">
        <v>0</v>
      </c>
      <c r="AA42" s="106">
        <v>0</v>
      </c>
      <c r="AB42" s="106">
        <v>0</v>
      </c>
      <c r="AC42" s="106">
        <v>9.15</v>
      </c>
      <c r="AD42" s="106">
        <v>45.75</v>
      </c>
      <c r="AE42" s="106"/>
    </row>
    <row r="43" spans="1:31">
      <c r="A43" s="106"/>
      <c r="B43" s="106"/>
      <c r="C43" s="106"/>
      <c r="D43" s="106" t="s">
        <v>177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/>
      <c r="AE43" s="106"/>
    </row>
    <row r="44" spans="1:31">
      <c r="A44" s="106" t="s">
        <v>165</v>
      </c>
      <c r="B44" s="106" t="s">
        <v>120</v>
      </c>
      <c r="C44" s="106" t="s">
        <v>182</v>
      </c>
      <c r="D44" s="106" t="s">
        <v>138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0.35</v>
      </c>
      <c r="N44" s="106">
        <v>0.35</v>
      </c>
      <c r="O44" s="106">
        <v>0.35</v>
      </c>
      <c r="P44" s="106">
        <v>0.35</v>
      </c>
      <c r="Q44" s="106">
        <v>0.35</v>
      </c>
      <c r="R44" s="106">
        <v>0.35</v>
      </c>
      <c r="S44" s="106">
        <v>0.35</v>
      </c>
      <c r="T44" s="106">
        <v>0.35</v>
      </c>
      <c r="U44" s="106">
        <v>0.95</v>
      </c>
      <c r="V44" s="106">
        <v>0.95</v>
      </c>
      <c r="W44" s="106">
        <v>0.95</v>
      </c>
      <c r="X44" s="106">
        <v>0.95</v>
      </c>
      <c r="Y44" s="106">
        <v>0.95</v>
      </c>
      <c r="Z44" s="106">
        <v>0</v>
      </c>
      <c r="AA44" s="106">
        <v>0</v>
      </c>
      <c r="AB44" s="106">
        <v>0</v>
      </c>
      <c r="AC44" s="106">
        <v>7.55</v>
      </c>
      <c r="AD44" s="106">
        <v>37.75</v>
      </c>
      <c r="AE44" s="106">
        <v>1833.39</v>
      </c>
    </row>
    <row r="45" spans="1:31">
      <c r="A45" s="106"/>
      <c r="B45" s="106"/>
      <c r="C45" s="106"/>
      <c r="D45" s="106" t="s">
        <v>177</v>
      </c>
      <c r="E45" s="106">
        <v>0</v>
      </c>
      <c r="F45" s="106">
        <v>0</v>
      </c>
      <c r="G45" s="106">
        <v>0</v>
      </c>
      <c r="H45" s="106">
        <v>0</v>
      </c>
      <c r="I45" s="106">
        <v>0</v>
      </c>
      <c r="J45" s="106">
        <v>0</v>
      </c>
      <c r="K45" s="106">
        <v>0</v>
      </c>
      <c r="L45" s="106">
        <v>0</v>
      </c>
      <c r="M45" s="106">
        <v>0</v>
      </c>
      <c r="N45" s="106">
        <v>0</v>
      </c>
      <c r="O45" s="106">
        <v>0</v>
      </c>
      <c r="P45" s="106">
        <v>0</v>
      </c>
      <c r="Q45" s="106">
        <v>0</v>
      </c>
      <c r="R45" s="106">
        <v>0</v>
      </c>
      <c r="S45" s="106">
        <v>0</v>
      </c>
      <c r="T45" s="106">
        <v>0</v>
      </c>
      <c r="U45" s="106">
        <v>0</v>
      </c>
      <c r="V45" s="106">
        <v>0</v>
      </c>
      <c r="W45" s="106">
        <v>0</v>
      </c>
      <c r="X45" s="106">
        <v>0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/>
      <c r="AE45" s="106"/>
    </row>
    <row r="46" spans="1:31">
      <c r="A46" s="106"/>
      <c r="B46" s="106"/>
      <c r="C46" s="106" t="s">
        <v>183</v>
      </c>
      <c r="D46" s="106" t="s">
        <v>138</v>
      </c>
      <c r="E46" s="106">
        <v>0</v>
      </c>
      <c r="F46" s="106">
        <v>0</v>
      </c>
      <c r="G46" s="106">
        <v>0</v>
      </c>
      <c r="H46" s="106">
        <v>0</v>
      </c>
      <c r="I46" s="106">
        <v>0</v>
      </c>
      <c r="J46" s="106">
        <v>0</v>
      </c>
      <c r="K46" s="106">
        <v>0</v>
      </c>
      <c r="L46" s="106">
        <v>0</v>
      </c>
      <c r="M46" s="106">
        <v>0.35</v>
      </c>
      <c r="N46" s="106">
        <v>0.35</v>
      </c>
      <c r="O46" s="106">
        <v>0.35</v>
      </c>
      <c r="P46" s="106">
        <v>0.35</v>
      </c>
      <c r="Q46" s="106">
        <v>0.35</v>
      </c>
      <c r="R46" s="106">
        <v>0.35</v>
      </c>
      <c r="S46" s="106">
        <v>0.35</v>
      </c>
      <c r="T46" s="106">
        <v>0.35</v>
      </c>
      <c r="U46" s="106">
        <v>0.35</v>
      </c>
      <c r="V46" s="106">
        <v>0.35</v>
      </c>
      <c r="W46" s="106">
        <v>0.35</v>
      </c>
      <c r="X46" s="106">
        <v>0.35</v>
      </c>
      <c r="Y46" s="106">
        <v>0.35</v>
      </c>
      <c r="Z46" s="106">
        <v>0</v>
      </c>
      <c r="AA46" s="106">
        <v>0</v>
      </c>
      <c r="AB46" s="106">
        <v>0</v>
      </c>
      <c r="AC46" s="106">
        <v>4.55</v>
      </c>
      <c r="AD46" s="106">
        <v>22.75</v>
      </c>
      <c r="AE46" s="106"/>
    </row>
    <row r="47" spans="1:31">
      <c r="A47" s="106"/>
      <c r="B47" s="106"/>
      <c r="C47" s="106"/>
      <c r="D47" s="106" t="s">
        <v>177</v>
      </c>
      <c r="E47" s="106">
        <v>0</v>
      </c>
      <c r="F47" s="106">
        <v>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  <c r="L47" s="106">
        <v>0</v>
      </c>
      <c r="M47" s="106">
        <v>0</v>
      </c>
      <c r="N47" s="106">
        <v>0</v>
      </c>
      <c r="O47" s="106">
        <v>0</v>
      </c>
      <c r="P47" s="106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/>
      <c r="AE47" s="106"/>
    </row>
    <row r="48" spans="1:31">
      <c r="A48" s="106"/>
      <c r="B48" s="106"/>
      <c r="C48" s="106" t="s">
        <v>121</v>
      </c>
      <c r="D48" s="106" t="s">
        <v>138</v>
      </c>
      <c r="E48" s="106">
        <v>0</v>
      </c>
      <c r="F48" s="106">
        <v>0</v>
      </c>
      <c r="G48" s="106">
        <v>0</v>
      </c>
      <c r="H48" s="106">
        <v>0</v>
      </c>
      <c r="I48" s="106">
        <v>0</v>
      </c>
      <c r="J48" s="106">
        <v>0</v>
      </c>
      <c r="K48" s="106">
        <v>0</v>
      </c>
      <c r="L48" s="106">
        <v>0</v>
      </c>
      <c r="M48" s="106">
        <v>0.35</v>
      </c>
      <c r="N48" s="106">
        <v>0.35</v>
      </c>
      <c r="O48" s="106">
        <v>0.35</v>
      </c>
      <c r="P48" s="106">
        <v>0.35</v>
      </c>
      <c r="Q48" s="106">
        <v>0.35</v>
      </c>
      <c r="R48" s="106">
        <v>0.35</v>
      </c>
      <c r="S48" s="106">
        <v>0.35</v>
      </c>
      <c r="T48" s="106">
        <v>0.35</v>
      </c>
      <c r="U48" s="106">
        <v>0.95</v>
      </c>
      <c r="V48" s="106">
        <v>0.95</v>
      </c>
      <c r="W48" s="106">
        <v>0.95</v>
      </c>
      <c r="X48" s="106">
        <v>0.95</v>
      </c>
      <c r="Y48" s="106">
        <v>0.95</v>
      </c>
      <c r="Z48" s="106">
        <v>0</v>
      </c>
      <c r="AA48" s="106">
        <v>0</v>
      </c>
      <c r="AB48" s="106">
        <v>0</v>
      </c>
      <c r="AC48" s="106">
        <v>7.55</v>
      </c>
      <c r="AD48" s="106">
        <v>37.75</v>
      </c>
      <c r="AE48" s="106"/>
    </row>
    <row r="49" spans="1:31">
      <c r="A49" s="106"/>
      <c r="B49" s="106"/>
      <c r="C49" s="106"/>
      <c r="D49" s="106" t="s">
        <v>177</v>
      </c>
      <c r="E49" s="106">
        <v>0</v>
      </c>
      <c r="F49" s="106">
        <v>0</v>
      </c>
      <c r="G49" s="106">
        <v>0</v>
      </c>
      <c r="H49" s="106">
        <v>0</v>
      </c>
      <c r="I49" s="106">
        <v>0</v>
      </c>
      <c r="J49" s="106">
        <v>0</v>
      </c>
      <c r="K49" s="106">
        <v>0</v>
      </c>
      <c r="L49" s="106">
        <v>0</v>
      </c>
      <c r="M49" s="106">
        <v>0</v>
      </c>
      <c r="N49" s="106">
        <v>0</v>
      </c>
      <c r="O49" s="106">
        <v>0</v>
      </c>
      <c r="P49" s="106">
        <v>0</v>
      </c>
      <c r="Q49" s="106">
        <v>0</v>
      </c>
      <c r="R49" s="106">
        <v>0</v>
      </c>
      <c r="S49" s="106">
        <v>0</v>
      </c>
      <c r="T49" s="106">
        <v>0</v>
      </c>
      <c r="U49" s="106">
        <v>0</v>
      </c>
      <c r="V49" s="106">
        <v>0</v>
      </c>
      <c r="W49" s="106">
        <v>0</v>
      </c>
      <c r="X49" s="106">
        <v>0</v>
      </c>
      <c r="Y49" s="106">
        <v>0</v>
      </c>
      <c r="Z49" s="106">
        <v>0</v>
      </c>
      <c r="AA49" s="106">
        <v>0</v>
      </c>
      <c r="AB49" s="106">
        <v>0</v>
      </c>
      <c r="AC49" s="106">
        <v>0</v>
      </c>
      <c r="AD49" s="106"/>
      <c r="AE49" s="106"/>
    </row>
    <row r="50" spans="1:31">
      <c r="A50" s="106" t="s">
        <v>166</v>
      </c>
      <c r="B50" s="106" t="s">
        <v>120</v>
      </c>
      <c r="C50" s="106" t="s">
        <v>182</v>
      </c>
      <c r="D50" s="106" t="s">
        <v>138</v>
      </c>
      <c r="E50" s="106">
        <v>0</v>
      </c>
      <c r="F50" s="106">
        <v>0</v>
      </c>
      <c r="G50" s="106">
        <v>0</v>
      </c>
      <c r="H50" s="106">
        <v>0</v>
      </c>
      <c r="I50" s="106">
        <v>0</v>
      </c>
      <c r="J50" s="106">
        <v>0</v>
      </c>
      <c r="K50" s="106">
        <v>0</v>
      </c>
      <c r="L50" s="106">
        <v>0</v>
      </c>
      <c r="M50" s="106">
        <v>0</v>
      </c>
      <c r="N50" s="106">
        <v>0.95</v>
      </c>
      <c r="O50" s="106">
        <v>0.95</v>
      </c>
      <c r="P50" s="106">
        <v>0.95</v>
      </c>
      <c r="Q50" s="106">
        <v>0.95</v>
      </c>
      <c r="R50" s="106">
        <v>0.95</v>
      </c>
      <c r="S50" s="106">
        <v>0.95</v>
      </c>
      <c r="T50" s="106">
        <v>0.35</v>
      </c>
      <c r="U50" s="106">
        <v>0.35</v>
      </c>
      <c r="V50" s="106">
        <v>0.35</v>
      </c>
      <c r="W50" s="106">
        <v>0.35</v>
      </c>
      <c r="X50" s="106">
        <v>0.35</v>
      </c>
      <c r="Y50" s="106">
        <v>0</v>
      </c>
      <c r="Z50" s="106">
        <v>0</v>
      </c>
      <c r="AA50" s="106">
        <v>0</v>
      </c>
      <c r="AB50" s="106">
        <v>0</v>
      </c>
      <c r="AC50" s="106">
        <v>7.45</v>
      </c>
      <c r="AD50" s="106">
        <v>37.25</v>
      </c>
      <c r="AE50" s="106">
        <v>1692.57</v>
      </c>
    </row>
    <row r="51" spans="1:31">
      <c r="A51" s="106"/>
      <c r="B51" s="106"/>
      <c r="C51" s="106"/>
      <c r="D51" s="106" t="s">
        <v>177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  <c r="R51" s="106">
        <v>0</v>
      </c>
      <c r="S51" s="106">
        <v>0</v>
      </c>
      <c r="T51" s="106">
        <v>0</v>
      </c>
      <c r="U51" s="106">
        <v>0</v>
      </c>
      <c r="V51" s="106">
        <v>0</v>
      </c>
      <c r="W51" s="106">
        <v>0</v>
      </c>
      <c r="X51" s="106">
        <v>0</v>
      </c>
      <c r="Y51" s="106">
        <v>0</v>
      </c>
      <c r="Z51" s="106">
        <v>0</v>
      </c>
      <c r="AA51" s="106">
        <v>0</v>
      </c>
      <c r="AB51" s="106">
        <v>0</v>
      </c>
      <c r="AC51" s="106">
        <v>0</v>
      </c>
      <c r="AD51" s="106"/>
      <c r="AE51" s="106"/>
    </row>
    <row r="52" spans="1:31">
      <c r="A52" s="106"/>
      <c r="B52" s="106"/>
      <c r="C52" s="106" t="s">
        <v>183</v>
      </c>
      <c r="D52" s="106" t="s">
        <v>138</v>
      </c>
      <c r="E52" s="106">
        <v>0</v>
      </c>
      <c r="F52" s="106">
        <v>0</v>
      </c>
      <c r="G52" s="106">
        <v>0</v>
      </c>
      <c r="H52" s="106">
        <v>0</v>
      </c>
      <c r="I52" s="106">
        <v>0</v>
      </c>
      <c r="J52" s="106">
        <v>0</v>
      </c>
      <c r="K52" s="106">
        <v>0</v>
      </c>
      <c r="L52" s="106">
        <v>0</v>
      </c>
      <c r="M52" s="106">
        <v>0</v>
      </c>
      <c r="N52" s="106">
        <v>0.15</v>
      </c>
      <c r="O52" s="106">
        <v>0.15</v>
      </c>
      <c r="P52" s="106">
        <v>0.15</v>
      </c>
      <c r="Q52" s="106">
        <v>0.15</v>
      </c>
      <c r="R52" s="106">
        <v>0.15</v>
      </c>
      <c r="S52" s="106">
        <v>0.15</v>
      </c>
      <c r="T52" s="106">
        <v>0.15</v>
      </c>
      <c r="U52" s="106">
        <v>0.15</v>
      </c>
      <c r="V52" s="106">
        <v>0.35</v>
      </c>
      <c r="W52" s="106">
        <v>0.35</v>
      </c>
      <c r="X52" s="106">
        <v>0</v>
      </c>
      <c r="Y52" s="106">
        <v>0</v>
      </c>
      <c r="Z52" s="106">
        <v>0</v>
      </c>
      <c r="AA52" s="106">
        <v>0</v>
      </c>
      <c r="AB52" s="106">
        <v>0</v>
      </c>
      <c r="AC52" s="106">
        <v>1.9</v>
      </c>
      <c r="AD52" s="106">
        <v>9.5</v>
      </c>
      <c r="AE52" s="106"/>
    </row>
    <row r="53" spans="1:31">
      <c r="A53" s="106"/>
      <c r="B53" s="106"/>
      <c r="C53" s="106"/>
      <c r="D53" s="106" t="s">
        <v>177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</v>
      </c>
      <c r="Y53" s="106">
        <v>0</v>
      </c>
      <c r="Z53" s="106">
        <v>0</v>
      </c>
      <c r="AA53" s="106">
        <v>0</v>
      </c>
      <c r="AB53" s="106">
        <v>0</v>
      </c>
      <c r="AC53" s="106">
        <v>0</v>
      </c>
      <c r="AD53" s="106"/>
      <c r="AE53" s="106"/>
    </row>
    <row r="54" spans="1:31">
      <c r="A54" s="106"/>
      <c r="B54" s="106"/>
      <c r="C54" s="106" t="s">
        <v>121</v>
      </c>
      <c r="D54" s="106" t="s">
        <v>138</v>
      </c>
      <c r="E54" s="106">
        <v>0</v>
      </c>
      <c r="F54" s="106">
        <v>0</v>
      </c>
      <c r="G54" s="106">
        <v>0</v>
      </c>
      <c r="H54" s="106">
        <v>0</v>
      </c>
      <c r="I54" s="106">
        <v>0</v>
      </c>
      <c r="J54" s="106">
        <v>0</v>
      </c>
      <c r="K54" s="106">
        <v>0</v>
      </c>
      <c r="L54" s="106">
        <v>0</v>
      </c>
      <c r="M54" s="106">
        <v>0</v>
      </c>
      <c r="N54" s="106">
        <v>0.95</v>
      </c>
      <c r="O54" s="106">
        <v>0.95</v>
      </c>
      <c r="P54" s="106">
        <v>0.95</v>
      </c>
      <c r="Q54" s="106">
        <v>0.95</v>
      </c>
      <c r="R54" s="106">
        <v>0.95</v>
      </c>
      <c r="S54" s="106">
        <v>0.95</v>
      </c>
      <c r="T54" s="106">
        <v>0.35</v>
      </c>
      <c r="U54" s="106">
        <v>0.35</v>
      </c>
      <c r="V54" s="106">
        <v>0.35</v>
      </c>
      <c r="W54" s="106">
        <v>0.35</v>
      </c>
      <c r="X54" s="106">
        <v>0.35</v>
      </c>
      <c r="Y54" s="106">
        <v>0</v>
      </c>
      <c r="Z54" s="106">
        <v>0</v>
      </c>
      <c r="AA54" s="106">
        <v>0</v>
      </c>
      <c r="AB54" s="106">
        <v>0</v>
      </c>
      <c r="AC54" s="106">
        <v>7.45</v>
      </c>
      <c r="AD54" s="106">
        <v>37.25</v>
      </c>
      <c r="AE54" s="106"/>
    </row>
    <row r="55" spans="1:31">
      <c r="A55" s="106"/>
      <c r="B55" s="106"/>
      <c r="C55" s="106"/>
      <c r="D55" s="106" t="s">
        <v>177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v>0</v>
      </c>
      <c r="W55" s="106">
        <v>0</v>
      </c>
      <c r="X55" s="106">
        <v>0</v>
      </c>
      <c r="Y55" s="106">
        <v>0</v>
      </c>
      <c r="Z55" s="106">
        <v>0</v>
      </c>
      <c r="AA55" s="106">
        <v>0</v>
      </c>
      <c r="AB55" s="106">
        <v>0</v>
      </c>
      <c r="AC55" s="106">
        <v>0</v>
      </c>
      <c r="AD55" s="106"/>
      <c r="AE55" s="106"/>
    </row>
    <row r="56" spans="1:31">
      <c r="A56" s="106" t="s">
        <v>115</v>
      </c>
      <c r="B56" s="106" t="s">
        <v>120</v>
      </c>
      <c r="C56" s="106" t="s">
        <v>121</v>
      </c>
      <c r="D56" s="106" t="s">
        <v>122</v>
      </c>
      <c r="E56" s="106">
        <v>1</v>
      </c>
      <c r="F56" s="106">
        <v>1</v>
      </c>
      <c r="G56" s="106">
        <v>1</v>
      </c>
      <c r="H56" s="106">
        <v>1</v>
      </c>
      <c r="I56" s="106">
        <v>1</v>
      </c>
      <c r="J56" s="106">
        <v>1</v>
      </c>
      <c r="K56" s="106">
        <v>1</v>
      </c>
      <c r="L56" s="106">
        <v>0.5</v>
      </c>
      <c r="M56" s="106">
        <v>0.5</v>
      </c>
      <c r="N56" s="106">
        <v>0.5</v>
      </c>
      <c r="O56" s="106">
        <v>0.5</v>
      </c>
      <c r="P56" s="106">
        <v>0.5</v>
      </c>
      <c r="Q56" s="106">
        <v>0.5</v>
      </c>
      <c r="R56" s="106">
        <v>0.5</v>
      </c>
      <c r="S56" s="106">
        <v>0.5</v>
      </c>
      <c r="T56" s="106">
        <v>0.5</v>
      </c>
      <c r="U56" s="106">
        <v>0.5</v>
      </c>
      <c r="V56" s="106">
        <v>0.5</v>
      </c>
      <c r="W56" s="106">
        <v>0.5</v>
      </c>
      <c r="X56" s="106">
        <v>0.5</v>
      </c>
      <c r="Y56" s="106">
        <v>0.5</v>
      </c>
      <c r="Z56" s="106">
        <v>1</v>
      </c>
      <c r="AA56" s="106">
        <v>1</v>
      </c>
      <c r="AB56" s="106">
        <v>1</v>
      </c>
      <c r="AC56" s="106">
        <v>17</v>
      </c>
      <c r="AD56" s="106">
        <v>119</v>
      </c>
      <c r="AE56" s="106">
        <v>6205</v>
      </c>
    </row>
    <row r="57" spans="1:31">
      <c r="A57" s="106" t="s">
        <v>116</v>
      </c>
      <c r="B57" s="106" t="s">
        <v>120</v>
      </c>
      <c r="C57" s="106" t="s">
        <v>184</v>
      </c>
      <c r="D57" s="106" t="s">
        <v>138</v>
      </c>
      <c r="E57" s="106">
        <v>0.05</v>
      </c>
      <c r="F57" s="106">
        <v>0.05</v>
      </c>
      <c r="G57" s="106">
        <v>0.05</v>
      </c>
      <c r="H57" s="106">
        <v>0.05</v>
      </c>
      <c r="I57" s="106">
        <v>0.05</v>
      </c>
      <c r="J57" s="106">
        <v>0.05</v>
      </c>
      <c r="K57" s="106">
        <v>0.05</v>
      </c>
      <c r="L57" s="106">
        <v>0.1</v>
      </c>
      <c r="M57" s="106">
        <v>0.34</v>
      </c>
      <c r="N57" s="106">
        <v>0.6</v>
      </c>
      <c r="O57" s="106">
        <v>0.63</v>
      </c>
      <c r="P57" s="106">
        <v>0.72</v>
      </c>
      <c r="Q57" s="106">
        <v>0.79</v>
      </c>
      <c r="R57" s="106">
        <v>0.83</v>
      </c>
      <c r="S57" s="106">
        <v>0.61</v>
      </c>
      <c r="T57" s="106">
        <v>0.65</v>
      </c>
      <c r="U57" s="106">
        <v>0.1</v>
      </c>
      <c r="V57" s="106">
        <v>0.1</v>
      </c>
      <c r="W57" s="106">
        <v>0.19</v>
      </c>
      <c r="X57" s="106">
        <v>0.25</v>
      </c>
      <c r="Y57" s="106">
        <v>0.22</v>
      </c>
      <c r="Z57" s="106">
        <v>0.22</v>
      </c>
      <c r="AA57" s="106">
        <v>0.12</v>
      </c>
      <c r="AB57" s="106">
        <v>0.09</v>
      </c>
      <c r="AC57" s="106">
        <v>6.91</v>
      </c>
      <c r="AD57" s="106">
        <v>36.19</v>
      </c>
      <c r="AE57" s="106">
        <v>1599.88</v>
      </c>
    </row>
    <row r="58" spans="1:31">
      <c r="A58" s="106"/>
      <c r="B58" s="106"/>
      <c r="C58" s="106"/>
      <c r="D58" s="106" t="s">
        <v>146</v>
      </c>
      <c r="E58" s="106">
        <v>0.03</v>
      </c>
      <c r="F58" s="106">
        <v>0.03</v>
      </c>
      <c r="G58" s="106">
        <v>0.03</v>
      </c>
      <c r="H58" s="106">
        <v>0.03</v>
      </c>
      <c r="I58" s="106">
        <v>0.03</v>
      </c>
      <c r="J58" s="106">
        <v>0.03</v>
      </c>
      <c r="K58" s="106">
        <v>0.03</v>
      </c>
      <c r="L58" s="106">
        <v>0.03</v>
      </c>
      <c r="M58" s="106">
        <v>0.03</v>
      </c>
      <c r="N58" s="106">
        <v>0.05</v>
      </c>
      <c r="O58" s="106">
        <v>0.05</v>
      </c>
      <c r="P58" s="106">
        <v>0.05</v>
      </c>
      <c r="Q58" s="106">
        <v>0.05</v>
      </c>
      <c r="R58" s="106">
        <v>0.03</v>
      </c>
      <c r="S58" s="106">
        <v>0.03</v>
      </c>
      <c r="T58" s="106">
        <v>0.03</v>
      </c>
      <c r="U58" s="106">
        <v>0.03</v>
      </c>
      <c r="V58" s="106">
        <v>0.03</v>
      </c>
      <c r="W58" s="106">
        <v>0.03</v>
      </c>
      <c r="X58" s="106">
        <v>0.03</v>
      </c>
      <c r="Y58" s="106">
        <v>0.03</v>
      </c>
      <c r="Z58" s="106">
        <v>0.03</v>
      </c>
      <c r="AA58" s="106">
        <v>0.03</v>
      </c>
      <c r="AB58" s="106">
        <v>0.03</v>
      </c>
      <c r="AC58" s="106">
        <v>0.8</v>
      </c>
      <c r="AD58" s="106"/>
      <c r="AE58" s="106"/>
    </row>
    <row r="59" spans="1:31">
      <c r="A59" s="106"/>
      <c r="B59" s="106"/>
      <c r="C59" s="106"/>
      <c r="D59" s="106" t="s">
        <v>147</v>
      </c>
      <c r="E59" s="106">
        <v>0.03</v>
      </c>
      <c r="F59" s="106">
        <v>0.03</v>
      </c>
      <c r="G59" s="106">
        <v>0.03</v>
      </c>
      <c r="H59" s="106">
        <v>0.03</v>
      </c>
      <c r="I59" s="106">
        <v>0.03</v>
      </c>
      <c r="J59" s="106">
        <v>0.03</v>
      </c>
      <c r="K59" s="106">
        <v>0.03</v>
      </c>
      <c r="L59" s="106">
        <v>0.03</v>
      </c>
      <c r="M59" s="106">
        <v>0.05</v>
      </c>
      <c r="N59" s="106">
        <v>0.05</v>
      </c>
      <c r="O59" s="106">
        <v>0.05</v>
      </c>
      <c r="P59" s="106">
        <v>0.05</v>
      </c>
      <c r="Q59" s="106">
        <v>0.05</v>
      </c>
      <c r="R59" s="106">
        <v>0.05</v>
      </c>
      <c r="S59" s="106">
        <v>0.03</v>
      </c>
      <c r="T59" s="106">
        <v>0.03</v>
      </c>
      <c r="U59" s="106">
        <v>0.03</v>
      </c>
      <c r="V59" s="106">
        <v>0.03</v>
      </c>
      <c r="W59" s="106">
        <v>0.03</v>
      </c>
      <c r="X59" s="106">
        <v>0.03</v>
      </c>
      <c r="Y59" s="106">
        <v>0.03</v>
      </c>
      <c r="Z59" s="106">
        <v>0.03</v>
      </c>
      <c r="AA59" s="106">
        <v>0.03</v>
      </c>
      <c r="AB59" s="106">
        <v>0.03</v>
      </c>
      <c r="AC59" s="106">
        <v>0.84</v>
      </c>
      <c r="AD59" s="106"/>
      <c r="AE59" s="106"/>
    </row>
    <row r="60" spans="1:31">
      <c r="A60" s="106"/>
      <c r="B60" s="106"/>
      <c r="C60" s="106" t="s">
        <v>185</v>
      </c>
      <c r="D60" s="106" t="s">
        <v>138</v>
      </c>
      <c r="E60" s="106">
        <v>0.05</v>
      </c>
      <c r="F60" s="106">
        <v>0.05</v>
      </c>
      <c r="G60" s="106">
        <v>0.05</v>
      </c>
      <c r="H60" s="106">
        <v>0.05</v>
      </c>
      <c r="I60" s="106">
        <v>0.05</v>
      </c>
      <c r="J60" s="106">
        <v>0.05</v>
      </c>
      <c r="K60" s="106">
        <v>0.05</v>
      </c>
      <c r="L60" s="106">
        <v>0.1</v>
      </c>
      <c r="M60" s="106">
        <v>0.1</v>
      </c>
      <c r="N60" s="106">
        <v>0.1</v>
      </c>
      <c r="O60" s="106">
        <v>0.1</v>
      </c>
      <c r="P60" s="106">
        <v>0.1</v>
      </c>
      <c r="Q60" s="106">
        <v>0.1</v>
      </c>
      <c r="R60" s="106">
        <v>0.1</v>
      </c>
      <c r="S60" s="106">
        <v>0.1</v>
      </c>
      <c r="T60" s="106">
        <v>0.1</v>
      </c>
      <c r="U60" s="106">
        <v>0.1</v>
      </c>
      <c r="V60" s="106">
        <v>0.1</v>
      </c>
      <c r="W60" s="106">
        <v>0.19</v>
      </c>
      <c r="X60" s="106">
        <v>0.25</v>
      </c>
      <c r="Y60" s="106">
        <v>0.22</v>
      </c>
      <c r="Z60" s="106">
        <v>0.22</v>
      </c>
      <c r="AA60" s="106">
        <v>0.12</v>
      </c>
      <c r="AB60" s="106">
        <v>0.09</v>
      </c>
      <c r="AC60" s="106">
        <v>2.54</v>
      </c>
      <c r="AD60" s="106">
        <v>14.34</v>
      </c>
      <c r="AE60" s="106"/>
    </row>
    <row r="61" spans="1:31">
      <c r="A61" s="106"/>
      <c r="B61" s="106"/>
      <c r="C61" s="106"/>
      <c r="D61" s="106" t="s">
        <v>146</v>
      </c>
      <c r="E61" s="106">
        <v>0.03</v>
      </c>
      <c r="F61" s="106">
        <v>0.03</v>
      </c>
      <c r="G61" s="106">
        <v>0.03</v>
      </c>
      <c r="H61" s="106">
        <v>0.03</v>
      </c>
      <c r="I61" s="106">
        <v>0.03</v>
      </c>
      <c r="J61" s="106">
        <v>0.03</v>
      </c>
      <c r="K61" s="106">
        <v>0.03</v>
      </c>
      <c r="L61" s="106">
        <v>0.03</v>
      </c>
      <c r="M61" s="106">
        <v>0.03</v>
      </c>
      <c r="N61" s="106">
        <v>0.05</v>
      </c>
      <c r="O61" s="106">
        <v>0.05</v>
      </c>
      <c r="P61" s="106">
        <v>0.05</v>
      </c>
      <c r="Q61" s="106">
        <v>0.05</v>
      </c>
      <c r="R61" s="106">
        <v>0.03</v>
      </c>
      <c r="S61" s="106">
        <v>0.03</v>
      </c>
      <c r="T61" s="106">
        <v>0.03</v>
      </c>
      <c r="U61" s="106">
        <v>0.03</v>
      </c>
      <c r="V61" s="106">
        <v>0.03</v>
      </c>
      <c r="W61" s="106">
        <v>0.03</v>
      </c>
      <c r="X61" s="106">
        <v>0.03</v>
      </c>
      <c r="Y61" s="106">
        <v>0.03</v>
      </c>
      <c r="Z61" s="106">
        <v>0.03</v>
      </c>
      <c r="AA61" s="106">
        <v>0.03</v>
      </c>
      <c r="AB61" s="106">
        <v>0.03</v>
      </c>
      <c r="AC61" s="106">
        <v>0.8</v>
      </c>
      <c r="AD61" s="106"/>
      <c r="AE61" s="106"/>
    </row>
    <row r="62" spans="1:31">
      <c r="A62" s="106"/>
      <c r="B62" s="106"/>
      <c r="C62" s="106"/>
      <c r="D62" s="106" t="s">
        <v>147</v>
      </c>
      <c r="E62" s="106">
        <v>0.03</v>
      </c>
      <c r="F62" s="106">
        <v>0.03</v>
      </c>
      <c r="G62" s="106">
        <v>0.03</v>
      </c>
      <c r="H62" s="106">
        <v>0.03</v>
      </c>
      <c r="I62" s="106">
        <v>0.03</v>
      </c>
      <c r="J62" s="106">
        <v>0.03</v>
      </c>
      <c r="K62" s="106">
        <v>0.03</v>
      </c>
      <c r="L62" s="106">
        <v>0.03</v>
      </c>
      <c r="M62" s="106">
        <v>0.05</v>
      </c>
      <c r="N62" s="106">
        <v>0.05</v>
      </c>
      <c r="O62" s="106">
        <v>0.05</v>
      </c>
      <c r="P62" s="106">
        <v>0.05</v>
      </c>
      <c r="Q62" s="106">
        <v>0.05</v>
      </c>
      <c r="R62" s="106">
        <v>0.05</v>
      </c>
      <c r="S62" s="106">
        <v>0.03</v>
      </c>
      <c r="T62" s="106">
        <v>0.03</v>
      </c>
      <c r="U62" s="106">
        <v>0.03</v>
      </c>
      <c r="V62" s="106">
        <v>0.03</v>
      </c>
      <c r="W62" s="106">
        <v>0.03</v>
      </c>
      <c r="X62" s="106">
        <v>0.03</v>
      </c>
      <c r="Y62" s="106">
        <v>0.03</v>
      </c>
      <c r="Z62" s="106">
        <v>0.03</v>
      </c>
      <c r="AA62" s="106">
        <v>0.03</v>
      </c>
      <c r="AB62" s="106">
        <v>0.03</v>
      </c>
      <c r="AC62" s="106">
        <v>0.84</v>
      </c>
      <c r="AD62" s="106"/>
      <c r="AE62" s="106"/>
    </row>
    <row r="63" spans="1:31">
      <c r="A63" s="106"/>
      <c r="B63" s="106"/>
      <c r="C63" s="106" t="s">
        <v>121</v>
      </c>
      <c r="D63" s="106" t="s">
        <v>138</v>
      </c>
      <c r="E63" s="106">
        <v>0.05</v>
      </c>
      <c r="F63" s="106">
        <v>0.05</v>
      </c>
      <c r="G63" s="106">
        <v>0.05</v>
      </c>
      <c r="H63" s="106">
        <v>0.05</v>
      </c>
      <c r="I63" s="106">
        <v>0.05</v>
      </c>
      <c r="J63" s="106">
        <v>0.05</v>
      </c>
      <c r="K63" s="106">
        <v>0.05</v>
      </c>
      <c r="L63" s="106">
        <v>0.1</v>
      </c>
      <c r="M63" s="106">
        <v>0.34</v>
      </c>
      <c r="N63" s="106">
        <v>0.6</v>
      </c>
      <c r="O63" s="106">
        <v>0.63</v>
      </c>
      <c r="P63" s="106">
        <v>0.72</v>
      </c>
      <c r="Q63" s="106">
        <v>0.79</v>
      </c>
      <c r="R63" s="106">
        <v>0.83</v>
      </c>
      <c r="S63" s="106">
        <v>0.61</v>
      </c>
      <c r="T63" s="106">
        <v>0.65</v>
      </c>
      <c r="U63" s="106">
        <v>0.1</v>
      </c>
      <c r="V63" s="106">
        <v>0.1</v>
      </c>
      <c r="W63" s="106">
        <v>0.19</v>
      </c>
      <c r="X63" s="106">
        <v>0.25</v>
      </c>
      <c r="Y63" s="106">
        <v>0.22</v>
      </c>
      <c r="Z63" s="106">
        <v>0.22</v>
      </c>
      <c r="AA63" s="106">
        <v>0.12</v>
      </c>
      <c r="AB63" s="106">
        <v>0.09</v>
      </c>
      <c r="AC63" s="106">
        <v>6.91</v>
      </c>
      <c r="AD63" s="106">
        <v>36.19</v>
      </c>
      <c r="AE63" s="106"/>
    </row>
    <row r="64" spans="1:31">
      <c r="A64" s="106"/>
      <c r="B64" s="106"/>
      <c r="C64" s="106"/>
      <c r="D64" s="106" t="s">
        <v>146</v>
      </c>
      <c r="E64" s="106">
        <v>0.03</v>
      </c>
      <c r="F64" s="106">
        <v>0.03</v>
      </c>
      <c r="G64" s="106">
        <v>0.03</v>
      </c>
      <c r="H64" s="106">
        <v>0.03</v>
      </c>
      <c r="I64" s="106">
        <v>0.03</v>
      </c>
      <c r="J64" s="106">
        <v>0.03</v>
      </c>
      <c r="K64" s="106">
        <v>0.03</v>
      </c>
      <c r="L64" s="106">
        <v>0.03</v>
      </c>
      <c r="M64" s="106">
        <v>0.03</v>
      </c>
      <c r="N64" s="106">
        <v>0.05</v>
      </c>
      <c r="O64" s="106">
        <v>0.05</v>
      </c>
      <c r="P64" s="106">
        <v>0.05</v>
      </c>
      <c r="Q64" s="106">
        <v>0.05</v>
      </c>
      <c r="R64" s="106">
        <v>0.03</v>
      </c>
      <c r="S64" s="106">
        <v>0.03</v>
      </c>
      <c r="T64" s="106">
        <v>0.03</v>
      </c>
      <c r="U64" s="106">
        <v>0.03</v>
      </c>
      <c r="V64" s="106">
        <v>0.03</v>
      </c>
      <c r="W64" s="106">
        <v>0.03</v>
      </c>
      <c r="X64" s="106">
        <v>0.03</v>
      </c>
      <c r="Y64" s="106">
        <v>0.03</v>
      </c>
      <c r="Z64" s="106">
        <v>0.03</v>
      </c>
      <c r="AA64" s="106">
        <v>0.03</v>
      </c>
      <c r="AB64" s="106">
        <v>0.03</v>
      </c>
      <c r="AC64" s="106">
        <v>0.8</v>
      </c>
      <c r="AD64" s="106"/>
      <c r="AE64" s="106"/>
    </row>
    <row r="65" spans="1:31">
      <c r="A65" s="106"/>
      <c r="B65" s="106"/>
      <c r="C65" s="106"/>
      <c r="D65" s="106" t="s">
        <v>147</v>
      </c>
      <c r="E65" s="106">
        <v>0.03</v>
      </c>
      <c r="F65" s="106">
        <v>0.03</v>
      </c>
      <c r="G65" s="106">
        <v>0.03</v>
      </c>
      <c r="H65" s="106">
        <v>0.03</v>
      </c>
      <c r="I65" s="106">
        <v>0.03</v>
      </c>
      <c r="J65" s="106">
        <v>0.03</v>
      </c>
      <c r="K65" s="106">
        <v>0.03</v>
      </c>
      <c r="L65" s="106">
        <v>0.03</v>
      </c>
      <c r="M65" s="106">
        <v>0.05</v>
      </c>
      <c r="N65" s="106">
        <v>0.05</v>
      </c>
      <c r="O65" s="106">
        <v>0.05</v>
      </c>
      <c r="P65" s="106">
        <v>0.05</v>
      </c>
      <c r="Q65" s="106">
        <v>0.05</v>
      </c>
      <c r="R65" s="106">
        <v>0.05</v>
      </c>
      <c r="S65" s="106">
        <v>0.03</v>
      </c>
      <c r="T65" s="106">
        <v>0.03</v>
      </c>
      <c r="U65" s="106">
        <v>0.03</v>
      </c>
      <c r="V65" s="106">
        <v>0.03</v>
      </c>
      <c r="W65" s="106">
        <v>0.03</v>
      </c>
      <c r="X65" s="106">
        <v>0.03</v>
      </c>
      <c r="Y65" s="106">
        <v>0.03</v>
      </c>
      <c r="Z65" s="106">
        <v>0.03</v>
      </c>
      <c r="AA65" s="106">
        <v>0.03</v>
      </c>
      <c r="AB65" s="106">
        <v>0.03</v>
      </c>
      <c r="AC65" s="106">
        <v>0.84</v>
      </c>
      <c r="AD65" s="106"/>
      <c r="AE65" s="106"/>
    </row>
    <row r="66" spans="1:31">
      <c r="A66" s="106" t="s">
        <v>124</v>
      </c>
      <c r="B66" s="106" t="s">
        <v>125</v>
      </c>
      <c r="C66" s="106" t="s">
        <v>121</v>
      </c>
      <c r="D66" s="106" t="s">
        <v>122</v>
      </c>
      <c r="E66" s="106">
        <v>1</v>
      </c>
      <c r="F66" s="106">
        <v>1</v>
      </c>
      <c r="G66" s="106">
        <v>1</v>
      </c>
      <c r="H66" s="106">
        <v>1</v>
      </c>
      <c r="I66" s="106">
        <v>1</v>
      </c>
      <c r="J66" s="106">
        <v>1</v>
      </c>
      <c r="K66" s="106">
        <v>1</v>
      </c>
      <c r="L66" s="106">
        <v>1</v>
      </c>
      <c r="M66" s="106">
        <v>1</v>
      </c>
      <c r="N66" s="106">
        <v>1</v>
      </c>
      <c r="O66" s="106">
        <v>1</v>
      </c>
      <c r="P66" s="106">
        <v>1</v>
      </c>
      <c r="Q66" s="106">
        <v>1</v>
      </c>
      <c r="R66" s="106">
        <v>1</v>
      </c>
      <c r="S66" s="106">
        <v>1</v>
      </c>
      <c r="T66" s="106">
        <v>1</v>
      </c>
      <c r="U66" s="106">
        <v>1</v>
      </c>
      <c r="V66" s="106">
        <v>1</v>
      </c>
      <c r="W66" s="106">
        <v>1</v>
      </c>
      <c r="X66" s="106">
        <v>1</v>
      </c>
      <c r="Y66" s="106">
        <v>1</v>
      </c>
      <c r="Z66" s="106">
        <v>1</v>
      </c>
      <c r="AA66" s="106">
        <v>1</v>
      </c>
      <c r="AB66" s="106">
        <v>1</v>
      </c>
      <c r="AC66" s="106">
        <v>24</v>
      </c>
      <c r="AD66" s="106">
        <v>168</v>
      </c>
      <c r="AE66" s="106">
        <v>8760</v>
      </c>
    </row>
    <row r="67" spans="1:31">
      <c r="A67" s="106" t="s">
        <v>126</v>
      </c>
      <c r="B67" s="106" t="s">
        <v>125</v>
      </c>
      <c r="C67" s="106" t="s">
        <v>121</v>
      </c>
      <c r="D67" s="106" t="s">
        <v>122</v>
      </c>
      <c r="E67" s="106">
        <v>0</v>
      </c>
      <c r="F67" s="106">
        <v>0</v>
      </c>
      <c r="G67" s="106">
        <v>0</v>
      </c>
      <c r="H67" s="106">
        <v>0</v>
      </c>
      <c r="I67" s="106">
        <v>0</v>
      </c>
      <c r="J67" s="106">
        <v>0</v>
      </c>
      <c r="K67" s="106">
        <v>0</v>
      </c>
      <c r="L67" s="106">
        <v>0</v>
      </c>
      <c r="M67" s="106">
        <v>0</v>
      </c>
      <c r="N67" s="106">
        <v>0</v>
      </c>
      <c r="O67" s="106">
        <v>0</v>
      </c>
      <c r="P67" s="106">
        <v>0</v>
      </c>
      <c r="Q67" s="106">
        <v>0</v>
      </c>
      <c r="R67" s="106">
        <v>0</v>
      </c>
      <c r="S67" s="106">
        <v>0</v>
      </c>
      <c r="T67" s="106">
        <v>0</v>
      </c>
      <c r="U67" s="106">
        <v>0</v>
      </c>
      <c r="V67" s="106">
        <v>0</v>
      </c>
      <c r="W67" s="106">
        <v>0</v>
      </c>
      <c r="X67" s="106">
        <v>0</v>
      </c>
      <c r="Y67" s="106">
        <v>0</v>
      </c>
      <c r="Z67" s="106">
        <v>0</v>
      </c>
      <c r="AA67" s="106">
        <v>0</v>
      </c>
      <c r="AB67" s="106">
        <v>0</v>
      </c>
      <c r="AC67" s="106">
        <v>0</v>
      </c>
      <c r="AD67" s="106">
        <v>0</v>
      </c>
      <c r="AE67" s="106">
        <v>0</v>
      </c>
    </row>
    <row r="68" spans="1:31">
      <c r="A68" s="106" t="s">
        <v>127</v>
      </c>
      <c r="B68" s="106" t="s">
        <v>120</v>
      </c>
      <c r="C68" s="106" t="s">
        <v>121</v>
      </c>
      <c r="D68" s="106" t="s">
        <v>122</v>
      </c>
      <c r="E68" s="106">
        <v>0</v>
      </c>
      <c r="F68" s="106">
        <v>0</v>
      </c>
      <c r="G68" s="106">
        <v>0</v>
      </c>
      <c r="H68" s="106">
        <v>0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</row>
    <row r="69" spans="1:31">
      <c r="A69" s="106" t="s">
        <v>128</v>
      </c>
      <c r="B69" s="106" t="s">
        <v>129</v>
      </c>
      <c r="C69" s="106" t="s">
        <v>121</v>
      </c>
      <c r="D69" s="106" t="s">
        <v>122</v>
      </c>
      <c r="E69" s="106">
        <v>0.2</v>
      </c>
      <c r="F69" s="106">
        <v>0.2</v>
      </c>
      <c r="G69" s="106">
        <v>0.2</v>
      </c>
      <c r="H69" s="106">
        <v>0.2</v>
      </c>
      <c r="I69" s="106">
        <v>0.2</v>
      </c>
      <c r="J69" s="106">
        <v>0.2</v>
      </c>
      <c r="K69" s="106">
        <v>0.2</v>
      </c>
      <c r="L69" s="106">
        <v>0.2</v>
      </c>
      <c r="M69" s="106">
        <v>0.2</v>
      </c>
      <c r="N69" s="106">
        <v>0.2</v>
      </c>
      <c r="O69" s="106">
        <v>0.2</v>
      </c>
      <c r="P69" s="106">
        <v>0.2</v>
      </c>
      <c r="Q69" s="106">
        <v>0.2</v>
      </c>
      <c r="R69" s="106">
        <v>0.2</v>
      </c>
      <c r="S69" s="106">
        <v>0.2</v>
      </c>
      <c r="T69" s="106">
        <v>0.2</v>
      </c>
      <c r="U69" s="106">
        <v>0.2</v>
      </c>
      <c r="V69" s="106">
        <v>0.2</v>
      </c>
      <c r="W69" s="106">
        <v>0.2</v>
      </c>
      <c r="X69" s="106">
        <v>0.2</v>
      </c>
      <c r="Y69" s="106">
        <v>0.2</v>
      </c>
      <c r="Z69" s="106">
        <v>0.2</v>
      </c>
      <c r="AA69" s="106">
        <v>0.2</v>
      </c>
      <c r="AB69" s="106">
        <v>0.2</v>
      </c>
      <c r="AC69" s="106">
        <v>4.8</v>
      </c>
      <c r="AD69" s="106">
        <v>33.6</v>
      </c>
      <c r="AE69" s="106">
        <v>1752</v>
      </c>
    </row>
    <row r="70" spans="1:31">
      <c r="A70" s="106" t="s">
        <v>130</v>
      </c>
      <c r="B70" s="106" t="s">
        <v>129</v>
      </c>
      <c r="C70" s="106" t="s">
        <v>131</v>
      </c>
      <c r="D70" s="106" t="s">
        <v>122</v>
      </c>
      <c r="E70" s="106">
        <v>1.1000000000000001</v>
      </c>
      <c r="F70" s="106">
        <v>1.1000000000000001</v>
      </c>
      <c r="G70" s="106">
        <v>1.1000000000000001</v>
      </c>
      <c r="H70" s="106">
        <v>1.1000000000000001</v>
      </c>
      <c r="I70" s="106">
        <v>1.1000000000000001</v>
      </c>
      <c r="J70" s="106">
        <v>1.1000000000000001</v>
      </c>
      <c r="K70" s="106">
        <v>1.1000000000000001</v>
      </c>
      <c r="L70" s="106">
        <v>1.1000000000000001</v>
      </c>
      <c r="M70" s="106">
        <v>1.1000000000000001</v>
      </c>
      <c r="N70" s="106">
        <v>1.1000000000000001</v>
      </c>
      <c r="O70" s="106">
        <v>1.1000000000000001</v>
      </c>
      <c r="P70" s="106">
        <v>1.1000000000000001</v>
      </c>
      <c r="Q70" s="106">
        <v>1.1000000000000001</v>
      </c>
      <c r="R70" s="106">
        <v>1.1000000000000001</v>
      </c>
      <c r="S70" s="106">
        <v>1.1000000000000001</v>
      </c>
      <c r="T70" s="106">
        <v>1.1000000000000001</v>
      </c>
      <c r="U70" s="106">
        <v>1.1000000000000001</v>
      </c>
      <c r="V70" s="106">
        <v>1.1000000000000001</v>
      </c>
      <c r="W70" s="106">
        <v>1.1000000000000001</v>
      </c>
      <c r="X70" s="106">
        <v>1.1000000000000001</v>
      </c>
      <c r="Y70" s="106">
        <v>1.1000000000000001</v>
      </c>
      <c r="Z70" s="106">
        <v>1.1000000000000001</v>
      </c>
      <c r="AA70" s="106">
        <v>1.1000000000000001</v>
      </c>
      <c r="AB70" s="106">
        <v>1.1000000000000001</v>
      </c>
      <c r="AC70" s="106">
        <v>26.4</v>
      </c>
      <c r="AD70" s="106">
        <v>184.8</v>
      </c>
      <c r="AE70" s="106">
        <v>7800</v>
      </c>
    </row>
    <row r="71" spans="1:31">
      <c r="A71" s="106"/>
      <c r="B71" s="106"/>
      <c r="C71" s="106" t="s">
        <v>132</v>
      </c>
      <c r="D71" s="106" t="s">
        <v>122</v>
      </c>
      <c r="E71" s="106">
        <v>0.6</v>
      </c>
      <c r="F71" s="106">
        <v>0.6</v>
      </c>
      <c r="G71" s="106">
        <v>0.6</v>
      </c>
      <c r="H71" s="106">
        <v>0.6</v>
      </c>
      <c r="I71" s="106">
        <v>0.6</v>
      </c>
      <c r="J71" s="106">
        <v>0.6</v>
      </c>
      <c r="K71" s="106">
        <v>0.6</v>
      </c>
      <c r="L71" s="106">
        <v>0.6</v>
      </c>
      <c r="M71" s="106">
        <v>0.6</v>
      </c>
      <c r="N71" s="106">
        <v>0.6</v>
      </c>
      <c r="O71" s="106">
        <v>0.6</v>
      </c>
      <c r="P71" s="106">
        <v>0.6</v>
      </c>
      <c r="Q71" s="106">
        <v>0.6</v>
      </c>
      <c r="R71" s="106">
        <v>0.6</v>
      </c>
      <c r="S71" s="106">
        <v>0.6</v>
      </c>
      <c r="T71" s="106">
        <v>0.6</v>
      </c>
      <c r="U71" s="106">
        <v>0.6</v>
      </c>
      <c r="V71" s="106">
        <v>0.6</v>
      </c>
      <c r="W71" s="106">
        <v>0.6</v>
      </c>
      <c r="X71" s="106">
        <v>0.6</v>
      </c>
      <c r="Y71" s="106">
        <v>0.6</v>
      </c>
      <c r="Z71" s="106">
        <v>0.6</v>
      </c>
      <c r="AA71" s="106">
        <v>0.6</v>
      </c>
      <c r="AB71" s="106">
        <v>0.6</v>
      </c>
      <c r="AC71" s="106">
        <v>14.4</v>
      </c>
      <c r="AD71" s="106">
        <v>100.8</v>
      </c>
      <c r="AE71" s="106"/>
    </row>
    <row r="72" spans="1:31">
      <c r="A72" s="106"/>
      <c r="B72" s="106"/>
      <c r="C72" s="106" t="s">
        <v>121</v>
      </c>
      <c r="D72" s="106" t="s">
        <v>122</v>
      </c>
      <c r="E72" s="106">
        <v>1.1000000000000001</v>
      </c>
      <c r="F72" s="106">
        <v>1.1000000000000001</v>
      </c>
      <c r="G72" s="106">
        <v>1.1000000000000001</v>
      </c>
      <c r="H72" s="106">
        <v>1.1000000000000001</v>
      </c>
      <c r="I72" s="106">
        <v>1.1000000000000001</v>
      </c>
      <c r="J72" s="106">
        <v>1.1000000000000001</v>
      </c>
      <c r="K72" s="106">
        <v>1.1000000000000001</v>
      </c>
      <c r="L72" s="106">
        <v>1.1000000000000001</v>
      </c>
      <c r="M72" s="106">
        <v>1.1000000000000001</v>
      </c>
      <c r="N72" s="106">
        <v>1.1000000000000001</v>
      </c>
      <c r="O72" s="106">
        <v>1.1000000000000001</v>
      </c>
      <c r="P72" s="106">
        <v>1.1000000000000001</v>
      </c>
      <c r="Q72" s="106">
        <v>1.1000000000000001</v>
      </c>
      <c r="R72" s="106">
        <v>1.1000000000000001</v>
      </c>
      <c r="S72" s="106">
        <v>1.1000000000000001</v>
      </c>
      <c r="T72" s="106">
        <v>1.1000000000000001</v>
      </c>
      <c r="U72" s="106">
        <v>1.1000000000000001</v>
      </c>
      <c r="V72" s="106">
        <v>1.1000000000000001</v>
      </c>
      <c r="W72" s="106">
        <v>1.1000000000000001</v>
      </c>
      <c r="X72" s="106">
        <v>1.1000000000000001</v>
      </c>
      <c r="Y72" s="106">
        <v>1.1000000000000001</v>
      </c>
      <c r="Z72" s="106">
        <v>1.1000000000000001</v>
      </c>
      <c r="AA72" s="106">
        <v>1.1000000000000001</v>
      </c>
      <c r="AB72" s="106">
        <v>1.1000000000000001</v>
      </c>
      <c r="AC72" s="106">
        <v>26.4</v>
      </c>
      <c r="AD72" s="106">
        <v>184.8</v>
      </c>
      <c r="AE72" s="106"/>
    </row>
    <row r="73" spans="1:31">
      <c r="A73" s="106" t="s">
        <v>167</v>
      </c>
      <c r="B73" s="106" t="s">
        <v>129</v>
      </c>
      <c r="C73" s="106" t="s">
        <v>121</v>
      </c>
      <c r="D73" s="106" t="s">
        <v>122</v>
      </c>
      <c r="E73" s="106">
        <v>0</v>
      </c>
      <c r="F73" s="106">
        <v>0</v>
      </c>
      <c r="G73" s="106">
        <v>0</v>
      </c>
      <c r="H73" s="106">
        <v>0</v>
      </c>
      <c r="I73" s="106">
        <v>0</v>
      </c>
      <c r="J73" s="106">
        <v>0</v>
      </c>
      <c r="K73" s="106">
        <v>0</v>
      </c>
      <c r="L73" s="106">
        <v>0</v>
      </c>
      <c r="M73" s="106">
        <v>0</v>
      </c>
      <c r="N73" s="106">
        <v>0</v>
      </c>
      <c r="O73" s="106">
        <v>0</v>
      </c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6">
        <v>0</v>
      </c>
      <c r="W73" s="106">
        <v>0</v>
      </c>
      <c r="X73" s="106">
        <v>0</v>
      </c>
      <c r="Y73" s="106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</row>
    <row r="74" spans="1:31">
      <c r="A74" s="106" t="s">
        <v>133</v>
      </c>
      <c r="B74" s="106" t="s">
        <v>129</v>
      </c>
      <c r="C74" s="106" t="s">
        <v>121</v>
      </c>
      <c r="D74" s="106" t="s">
        <v>122</v>
      </c>
      <c r="E74" s="106">
        <v>1</v>
      </c>
      <c r="F74" s="106">
        <v>1</v>
      </c>
      <c r="G74" s="106">
        <v>1</v>
      </c>
      <c r="H74" s="106">
        <v>1</v>
      </c>
      <c r="I74" s="106">
        <v>1</v>
      </c>
      <c r="J74" s="106">
        <v>1</v>
      </c>
      <c r="K74" s="106">
        <v>1</v>
      </c>
      <c r="L74" s="106">
        <v>1</v>
      </c>
      <c r="M74" s="106">
        <v>1</v>
      </c>
      <c r="N74" s="106">
        <v>1</v>
      </c>
      <c r="O74" s="106">
        <v>1</v>
      </c>
      <c r="P74" s="106">
        <v>1</v>
      </c>
      <c r="Q74" s="106">
        <v>1</v>
      </c>
      <c r="R74" s="106">
        <v>1</v>
      </c>
      <c r="S74" s="106">
        <v>1</v>
      </c>
      <c r="T74" s="106">
        <v>1</v>
      </c>
      <c r="U74" s="106">
        <v>1</v>
      </c>
      <c r="V74" s="106">
        <v>1</v>
      </c>
      <c r="W74" s="106">
        <v>1</v>
      </c>
      <c r="X74" s="106">
        <v>1</v>
      </c>
      <c r="Y74" s="106">
        <v>1</v>
      </c>
      <c r="Z74" s="106">
        <v>1</v>
      </c>
      <c r="AA74" s="106">
        <v>1</v>
      </c>
      <c r="AB74" s="106">
        <v>1</v>
      </c>
      <c r="AC74" s="106">
        <v>24</v>
      </c>
      <c r="AD74" s="106">
        <v>168</v>
      </c>
      <c r="AE74" s="106">
        <v>8760</v>
      </c>
    </row>
    <row r="75" spans="1:31">
      <c r="A75" s="106" t="s">
        <v>134</v>
      </c>
      <c r="B75" s="106" t="s">
        <v>129</v>
      </c>
      <c r="C75" s="106" t="s">
        <v>121</v>
      </c>
      <c r="D75" s="106" t="s">
        <v>122</v>
      </c>
      <c r="E75" s="106">
        <v>1</v>
      </c>
      <c r="F75" s="106">
        <v>1</v>
      </c>
      <c r="G75" s="106">
        <v>1</v>
      </c>
      <c r="H75" s="106">
        <v>1</v>
      </c>
      <c r="I75" s="106">
        <v>1</v>
      </c>
      <c r="J75" s="106">
        <v>1</v>
      </c>
      <c r="K75" s="106">
        <v>1</v>
      </c>
      <c r="L75" s="106">
        <v>1</v>
      </c>
      <c r="M75" s="106">
        <v>1</v>
      </c>
      <c r="N75" s="106">
        <v>1</v>
      </c>
      <c r="O75" s="106">
        <v>1</v>
      </c>
      <c r="P75" s="106">
        <v>1</v>
      </c>
      <c r="Q75" s="106">
        <v>1</v>
      </c>
      <c r="R75" s="106">
        <v>1</v>
      </c>
      <c r="S75" s="106">
        <v>1</v>
      </c>
      <c r="T75" s="106">
        <v>1</v>
      </c>
      <c r="U75" s="106">
        <v>1</v>
      </c>
      <c r="V75" s="106">
        <v>1</v>
      </c>
      <c r="W75" s="106">
        <v>1</v>
      </c>
      <c r="X75" s="106">
        <v>1</v>
      </c>
      <c r="Y75" s="106">
        <v>1</v>
      </c>
      <c r="Z75" s="106">
        <v>1</v>
      </c>
      <c r="AA75" s="106">
        <v>1</v>
      </c>
      <c r="AB75" s="106">
        <v>1</v>
      </c>
      <c r="AC75" s="106">
        <v>24</v>
      </c>
      <c r="AD75" s="106">
        <v>168</v>
      </c>
      <c r="AE75" s="106">
        <v>8760</v>
      </c>
    </row>
    <row r="76" spans="1:31">
      <c r="A76" s="106" t="s">
        <v>168</v>
      </c>
      <c r="B76" s="106" t="s">
        <v>129</v>
      </c>
      <c r="C76" s="106" t="s">
        <v>121</v>
      </c>
      <c r="D76" s="106" t="s">
        <v>122</v>
      </c>
      <c r="E76" s="106">
        <v>1</v>
      </c>
      <c r="F76" s="106">
        <v>1</v>
      </c>
      <c r="G76" s="106">
        <v>1</v>
      </c>
      <c r="H76" s="106">
        <v>1</v>
      </c>
      <c r="I76" s="106">
        <v>1</v>
      </c>
      <c r="J76" s="106">
        <v>1</v>
      </c>
      <c r="K76" s="106">
        <v>1</v>
      </c>
      <c r="L76" s="106">
        <v>1</v>
      </c>
      <c r="M76" s="106">
        <v>1</v>
      </c>
      <c r="N76" s="106">
        <v>1</v>
      </c>
      <c r="O76" s="106">
        <v>1</v>
      </c>
      <c r="P76" s="106">
        <v>1</v>
      </c>
      <c r="Q76" s="106">
        <v>1</v>
      </c>
      <c r="R76" s="106">
        <v>1</v>
      </c>
      <c r="S76" s="106">
        <v>1</v>
      </c>
      <c r="T76" s="106">
        <v>1</v>
      </c>
      <c r="U76" s="106">
        <v>1</v>
      </c>
      <c r="V76" s="106">
        <v>1</v>
      </c>
      <c r="W76" s="106">
        <v>1</v>
      </c>
      <c r="X76" s="106">
        <v>1</v>
      </c>
      <c r="Y76" s="106">
        <v>1</v>
      </c>
      <c r="Z76" s="106">
        <v>1</v>
      </c>
      <c r="AA76" s="106">
        <v>1</v>
      </c>
      <c r="AB76" s="106">
        <v>1</v>
      </c>
      <c r="AC76" s="106">
        <v>24</v>
      </c>
      <c r="AD76" s="106">
        <v>168</v>
      </c>
      <c r="AE76" s="106">
        <v>8760</v>
      </c>
    </row>
    <row r="77" spans="1:31">
      <c r="A77" s="106" t="s">
        <v>169</v>
      </c>
      <c r="B77" s="106" t="s">
        <v>129</v>
      </c>
      <c r="C77" s="106" t="s">
        <v>121</v>
      </c>
      <c r="D77" s="106" t="s">
        <v>122</v>
      </c>
      <c r="E77" s="106">
        <v>1</v>
      </c>
      <c r="F77" s="106">
        <v>1</v>
      </c>
      <c r="G77" s="106">
        <v>1</v>
      </c>
      <c r="H77" s="106">
        <v>1</v>
      </c>
      <c r="I77" s="106">
        <v>1</v>
      </c>
      <c r="J77" s="106">
        <v>1</v>
      </c>
      <c r="K77" s="106">
        <v>1</v>
      </c>
      <c r="L77" s="106">
        <v>1</v>
      </c>
      <c r="M77" s="106">
        <v>1</v>
      </c>
      <c r="N77" s="106">
        <v>1</v>
      </c>
      <c r="O77" s="106">
        <v>1</v>
      </c>
      <c r="P77" s="106">
        <v>1</v>
      </c>
      <c r="Q77" s="106">
        <v>1</v>
      </c>
      <c r="R77" s="106">
        <v>1</v>
      </c>
      <c r="S77" s="106">
        <v>1</v>
      </c>
      <c r="T77" s="106">
        <v>1</v>
      </c>
      <c r="U77" s="106">
        <v>1</v>
      </c>
      <c r="V77" s="106">
        <v>1</v>
      </c>
      <c r="W77" s="106">
        <v>1</v>
      </c>
      <c r="X77" s="106">
        <v>1</v>
      </c>
      <c r="Y77" s="106">
        <v>1</v>
      </c>
      <c r="Z77" s="106">
        <v>1</v>
      </c>
      <c r="AA77" s="106">
        <v>1</v>
      </c>
      <c r="AB77" s="106">
        <v>1</v>
      </c>
      <c r="AC77" s="106">
        <v>24</v>
      </c>
      <c r="AD77" s="106">
        <v>168</v>
      </c>
      <c r="AE77" s="106">
        <v>8760</v>
      </c>
    </row>
    <row r="78" spans="1:31">
      <c r="A78" s="106" t="s">
        <v>170</v>
      </c>
      <c r="B78" s="106" t="s">
        <v>171</v>
      </c>
      <c r="C78" s="106" t="s">
        <v>121</v>
      </c>
      <c r="D78" s="106" t="s">
        <v>122</v>
      </c>
      <c r="E78" s="106">
        <v>65</v>
      </c>
      <c r="F78" s="106">
        <v>65</v>
      </c>
      <c r="G78" s="106">
        <v>65</v>
      </c>
      <c r="H78" s="106">
        <v>65</v>
      </c>
      <c r="I78" s="106">
        <v>65</v>
      </c>
      <c r="J78" s="106">
        <v>65</v>
      </c>
      <c r="K78" s="106">
        <v>65</v>
      </c>
      <c r="L78" s="106">
        <v>65</v>
      </c>
      <c r="M78" s="106">
        <v>65</v>
      </c>
      <c r="N78" s="106">
        <v>65</v>
      </c>
      <c r="O78" s="106">
        <v>65</v>
      </c>
      <c r="P78" s="106">
        <v>65</v>
      </c>
      <c r="Q78" s="106">
        <v>65</v>
      </c>
      <c r="R78" s="106">
        <v>65</v>
      </c>
      <c r="S78" s="106">
        <v>65</v>
      </c>
      <c r="T78" s="106">
        <v>65</v>
      </c>
      <c r="U78" s="106">
        <v>65</v>
      </c>
      <c r="V78" s="106">
        <v>65</v>
      </c>
      <c r="W78" s="106">
        <v>65</v>
      </c>
      <c r="X78" s="106">
        <v>65</v>
      </c>
      <c r="Y78" s="106">
        <v>65</v>
      </c>
      <c r="Z78" s="106">
        <v>65</v>
      </c>
      <c r="AA78" s="106">
        <v>65</v>
      </c>
      <c r="AB78" s="106">
        <v>65</v>
      </c>
      <c r="AC78" s="106">
        <v>1560</v>
      </c>
      <c r="AD78" s="106">
        <v>10920</v>
      </c>
      <c r="AE78" s="106">
        <v>569400</v>
      </c>
    </row>
    <row r="79" spans="1:31">
      <c r="A79" s="106" t="s">
        <v>354</v>
      </c>
      <c r="B79" s="106" t="s">
        <v>171</v>
      </c>
      <c r="C79" s="106" t="s">
        <v>121</v>
      </c>
      <c r="D79" s="106" t="s">
        <v>122</v>
      </c>
      <c r="E79" s="106">
        <v>30</v>
      </c>
      <c r="F79" s="106">
        <v>30</v>
      </c>
      <c r="G79" s="106">
        <v>30</v>
      </c>
      <c r="H79" s="106">
        <v>30</v>
      </c>
      <c r="I79" s="106">
        <v>30</v>
      </c>
      <c r="J79" s="106">
        <v>30</v>
      </c>
      <c r="K79" s="106">
        <v>30</v>
      </c>
      <c r="L79" s="106">
        <v>30</v>
      </c>
      <c r="M79" s="106">
        <v>30</v>
      </c>
      <c r="N79" s="106">
        <v>30</v>
      </c>
      <c r="O79" s="106">
        <v>30</v>
      </c>
      <c r="P79" s="106">
        <v>30</v>
      </c>
      <c r="Q79" s="106">
        <v>30</v>
      </c>
      <c r="R79" s="106">
        <v>30</v>
      </c>
      <c r="S79" s="106">
        <v>30</v>
      </c>
      <c r="T79" s="106">
        <v>30</v>
      </c>
      <c r="U79" s="106">
        <v>30</v>
      </c>
      <c r="V79" s="106">
        <v>30</v>
      </c>
      <c r="W79" s="106">
        <v>30</v>
      </c>
      <c r="X79" s="106">
        <v>30</v>
      </c>
      <c r="Y79" s="106">
        <v>30</v>
      </c>
      <c r="Z79" s="106">
        <v>30</v>
      </c>
      <c r="AA79" s="106">
        <v>30</v>
      </c>
      <c r="AB79" s="106">
        <v>30</v>
      </c>
      <c r="AC79" s="106">
        <v>720</v>
      </c>
      <c r="AD79" s="106">
        <v>5040</v>
      </c>
      <c r="AE79" s="106">
        <v>262800</v>
      </c>
    </row>
    <row r="80" spans="1:31">
      <c r="A80" s="106" t="s">
        <v>355</v>
      </c>
      <c r="B80" s="106" t="s">
        <v>171</v>
      </c>
      <c r="C80" s="106" t="s">
        <v>121</v>
      </c>
      <c r="D80" s="106" t="s">
        <v>122</v>
      </c>
      <c r="E80" s="106">
        <v>60</v>
      </c>
      <c r="F80" s="106">
        <v>60</v>
      </c>
      <c r="G80" s="106">
        <v>60</v>
      </c>
      <c r="H80" s="106">
        <v>60</v>
      </c>
      <c r="I80" s="106">
        <v>60</v>
      </c>
      <c r="J80" s="106">
        <v>60</v>
      </c>
      <c r="K80" s="106">
        <v>60</v>
      </c>
      <c r="L80" s="106">
        <v>60</v>
      </c>
      <c r="M80" s="106">
        <v>60</v>
      </c>
      <c r="N80" s="106">
        <v>60</v>
      </c>
      <c r="O80" s="106">
        <v>60</v>
      </c>
      <c r="P80" s="106">
        <v>60</v>
      </c>
      <c r="Q80" s="106">
        <v>60</v>
      </c>
      <c r="R80" s="106">
        <v>60</v>
      </c>
      <c r="S80" s="106">
        <v>60</v>
      </c>
      <c r="T80" s="106">
        <v>60</v>
      </c>
      <c r="U80" s="106">
        <v>60</v>
      </c>
      <c r="V80" s="106">
        <v>60</v>
      </c>
      <c r="W80" s="106">
        <v>60</v>
      </c>
      <c r="X80" s="106">
        <v>60</v>
      </c>
      <c r="Y80" s="106">
        <v>60</v>
      </c>
      <c r="Z80" s="106">
        <v>60</v>
      </c>
      <c r="AA80" s="106">
        <v>60</v>
      </c>
      <c r="AB80" s="106">
        <v>60</v>
      </c>
      <c r="AC80" s="106">
        <v>1440</v>
      </c>
      <c r="AD80" s="106">
        <v>10080</v>
      </c>
      <c r="AE80" s="106">
        <v>525600</v>
      </c>
    </row>
    <row r="81" spans="1:31">
      <c r="A81" s="106" t="s">
        <v>135</v>
      </c>
      <c r="B81" s="106" t="s">
        <v>136</v>
      </c>
      <c r="C81" s="106" t="s">
        <v>121</v>
      </c>
      <c r="D81" s="106" t="s">
        <v>122</v>
      </c>
      <c r="E81" s="106">
        <v>4</v>
      </c>
      <c r="F81" s="106">
        <v>4</v>
      </c>
      <c r="G81" s="106">
        <v>4</v>
      </c>
      <c r="H81" s="106">
        <v>4</v>
      </c>
      <c r="I81" s="106">
        <v>4</v>
      </c>
      <c r="J81" s="106">
        <v>4</v>
      </c>
      <c r="K81" s="106">
        <v>4</v>
      </c>
      <c r="L81" s="106">
        <v>4</v>
      </c>
      <c r="M81" s="106">
        <v>4</v>
      </c>
      <c r="N81" s="106">
        <v>4</v>
      </c>
      <c r="O81" s="106">
        <v>4</v>
      </c>
      <c r="P81" s="106">
        <v>4</v>
      </c>
      <c r="Q81" s="106">
        <v>4</v>
      </c>
      <c r="R81" s="106">
        <v>4</v>
      </c>
      <c r="S81" s="106">
        <v>4</v>
      </c>
      <c r="T81" s="106">
        <v>4</v>
      </c>
      <c r="U81" s="106">
        <v>4</v>
      </c>
      <c r="V81" s="106">
        <v>4</v>
      </c>
      <c r="W81" s="106">
        <v>4</v>
      </c>
      <c r="X81" s="106">
        <v>4</v>
      </c>
      <c r="Y81" s="106">
        <v>4</v>
      </c>
      <c r="Z81" s="106">
        <v>4</v>
      </c>
      <c r="AA81" s="106">
        <v>4</v>
      </c>
      <c r="AB81" s="106">
        <v>4</v>
      </c>
      <c r="AC81" s="106">
        <v>96</v>
      </c>
      <c r="AD81" s="106">
        <v>672</v>
      </c>
      <c r="AE81" s="106">
        <v>35040</v>
      </c>
    </row>
    <row r="82" spans="1:31">
      <c r="A82" s="106" t="s">
        <v>172</v>
      </c>
      <c r="B82" s="106" t="s">
        <v>123</v>
      </c>
      <c r="C82" s="106" t="s">
        <v>173</v>
      </c>
      <c r="D82" s="106" t="s">
        <v>122</v>
      </c>
      <c r="E82" s="106">
        <v>13</v>
      </c>
      <c r="F82" s="106">
        <v>13</v>
      </c>
      <c r="G82" s="106">
        <v>13</v>
      </c>
      <c r="H82" s="106">
        <v>13</v>
      </c>
      <c r="I82" s="106">
        <v>13</v>
      </c>
      <c r="J82" s="106">
        <v>13</v>
      </c>
      <c r="K82" s="106">
        <v>13</v>
      </c>
      <c r="L82" s="106">
        <v>13</v>
      </c>
      <c r="M82" s="106">
        <v>13</v>
      </c>
      <c r="N82" s="106">
        <v>13</v>
      </c>
      <c r="O82" s="106">
        <v>13</v>
      </c>
      <c r="P82" s="106">
        <v>13</v>
      </c>
      <c r="Q82" s="106">
        <v>13</v>
      </c>
      <c r="R82" s="106">
        <v>13</v>
      </c>
      <c r="S82" s="106">
        <v>13</v>
      </c>
      <c r="T82" s="106">
        <v>13</v>
      </c>
      <c r="U82" s="106">
        <v>13</v>
      </c>
      <c r="V82" s="106">
        <v>13</v>
      </c>
      <c r="W82" s="106">
        <v>13</v>
      </c>
      <c r="X82" s="106">
        <v>13</v>
      </c>
      <c r="Y82" s="106">
        <v>13</v>
      </c>
      <c r="Z82" s="106">
        <v>13</v>
      </c>
      <c r="AA82" s="106">
        <v>13</v>
      </c>
      <c r="AB82" s="106">
        <v>13</v>
      </c>
      <c r="AC82" s="106">
        <v>312</v>
      </c>
      <c r="AD82" s="106">
        <v>2184</v>
      </c>
      <c r="AE82" s="106">
        <v>113880</v>
      </c>
    </row>
    <row r="83" spans="1:31">
      <c r="A83" s="106"/>
      <c r="B83" s="106"/>
      <c r="C83" s="106" t="s">
        <v>132</v>
      </c>
      <c r="D83" s="106" t="s">
        <v>122</v>
      </c>
      <c r="E83" s="106">
        <v>13</v>
      </c>
      <c r="F83" s="106">
        <v>13</v>
      </c>
      <c r="G83" s="106">
        <v>13</v>
      </c>
      <c r="H83" s="106">
        <v>13</v>
      </c>
      <c r="I83" s="106">
        <v>13</v>
      </c>
      <c r="J83" s="106">
        <v>13</v>
      </c>
      <c r="K83" s="106">
        <v>13</v>
      </c>
      <c r="L83" s="106">
        <v>13</v>
      </c>
      <c r="M83" s="106">
        <v>13</v>
      </c>
      <c r="N83" s="106">
        <v>13</v>
      </c>
      <c r="O83" s="106">
        <v>13</v>
      </c>
      <c r="P83" s="106">
        <v>13</v>
      </c>
      <c r="Q83" s="106">
        <v>13</v>
      </c>
      <c r="R83" s="106">
        <v>13</v>
      </c>
      <c r="S83" s="106">
        <v>13</v>
      </c>
      <c r="T83" s="106">
        <v>13</v>
      </c>
      <c r="U83" s="106">
        <v>13</v>
      </c>
      <c r="V83" s="106">
        <v>13</v>
      </c>
      <c r="W83" s="106">
        <v>13</v>
      </c>
      <c r="X83" s="106">
        <v>13</v>
      </c>
      <c r="Y83" s="106">
        <v>13</v>
      </c>
      <c r="Z83" s="106">
        <v>13</v>
      </c>
      <c r="AA83" s="106">
        <v>13</v>
      </c>
      <c r="AB83" s="106">
        <v>13</v>
      </c>
      <c r="AC83" s="106">
        <v>312</v>
      </c>
      <c r="AD83" s="106">
        <v>2184</v>
      </c>
      <c r="AE83" s="106"/>
    </row>
    <row r="84" spans="1:31">
      <c r="A84" s="106"/>
      <c r="B84" s="106"/>
      <c r="C84" s="106" t="s">
        <v>121</v>
      </c>
      <c r="D84" s="106" t="s">
        <v>122</v>
      </c>
      <c r="E84" s="106">
        <v>13</v>
      </c>
      <c r="F84" s="106">
        <v>13</v>
      </c>
      <c r="G84" s="106">
        <v>13</v>
      </c>
      <c r="H84" s="106">
        <v>13</v>
      </c>
      <c r="I84" s="106">
        <v>13</v>
      </c>
      <c r="J84" s="106">
        <v>13</v>
      </c>
      <c r="K84" s="106">
        <v>13</v>
      </c>
      <c r="L84" s="106">
        <v>13</v>
      </c>
      <c r="M84" s="106">
        <v>13</v>
      </c>
      <c r="N84" s="106">
        <v>13</v>
      </c>
      <c r="O84" s="106">
        <v>13</v>
      </c>
      <c r="P84" s="106">
        <v>13</v>
      </c>
      <c r="Q84" s="106">
        <v>13</v>
      </c>
      <c r="R84" s="106">
        <v>13</v>
      </c>
      <c r="S84" s="106">
        <v>13</v>
      </c>
      <c r="T84" s="106">
        <v>13</v>
      </c>
      <c r="U84" s="106">
        <v>13</v>
      </c>
      <c r="V84" s="106">
        <v>13</v>
      </c>
      <c r="W84" s="106">
        <v>13</v>
      </c>
      <c r="X84" s="106">
        <v>13</v>
      </c>
      <c r="Y84" s="106">
        <v>13</v>
      </c>
      <c r="Z84" s="106">
        <v>13</v>
      </c>
      <c r="AA84" s="106">
        <v>13</v>
      </c>
      <c r="AB84" s="106">
        <v>13</v>
      </c>
      <c r="AC84" s="106">
        <v>312</v>
      </c>
      <c r="AD84" s="106">
        <v>2184</v>
      </c>
      <c r="AE84" s="106"/>
    </row>
    <row r="85" spans="1:31">
      <c r="A85" s="106" t="s">
        <v>174</v>
      </c>
      <c r="B85" s="106" t="s">
        <v>123</v>
      </c>
      <c r="C85" s="106" t="s">
        <v>121</v>
      </c>
      <c r="D85" s="106" t="s">
        <v>122</v>
      </c>
      <c r="E85" s="106">
        <v>6.7</v>
      </c>
      <c r="F85" s="106">
        <v>6.7</v>
      </c>
      <c r="G85" s="106">
        <v>6.7</v>
      </c>
      <c r="H85" s="106">
        <v>6.7</v>
      </c>
      <c r="I85" s="106">
        <v>6.7</v>
      </c>
      <c r="J85" s="106">
        <v>6.7</v>
      </c>
      <c r="K85" s="106">
        <v>6.7</v>
      </c>
      <c r="L85" s="106">
        <v>6.7</v>
      </c>
      <c r="M85" s="106">
        <v>6.7</v>
      </c>
      <c r="N85" s="106">
        <v>6.7</v>
      </c>
      <c r="O85" s="106">
        <v>6.7</v>
      </c>
      <c r="P85" s="106">
        <v>6.7</v>
      </c>
      <c r="Q85" s="106">
        <v>6.7</v>
      </c>
      <c r="R85" s="106">
        <v>6.7</v>
      </c>
      <c r="S85" s="106">
        <v>6.7</v>
      </c>
      <c r="T85" s="106">
        <v>6.7</v>
      </c>
      <c r="U85" s="106">
        <v>6.7</v>
      </c>
      <c r="V85" s="106">
        <v>6.7</v>
      </c>
      <c r="W85" s="106">
        <v>6.7</v>
      </c>
      <c r="X85" s="106">
        <v>6.7</v>
      </c>
      <c r="Y85" s="106">
        <v>6.7</v>
      </c>
      <c r="Z85" s="106">
        <v>6.7</v>
      </c>
      <c r="AA85" s="106">
        <v>6.7</v>
      </c>
      <c r="AB85" s="106">
        <v>6.7</v>
      </c>
      <c r="AC85" s="106">
        <v>160.80000000000001</v>
      </c>
      <c r="AD85" s="106">
        <v>1125.5999999999999</v>
      </c>
      <c r="AE85" s="106">
        <v>58692</v>
      </c>
    </row>
    <row r="86" spans="1:31">
      <c r="A86" s="106" t="s">
        <v>175</v>
      </c>
      <c r="B86" s="106" t="s">
        <v>123</v>
      </c>
      <c r="C86" s="106" t="s">
        <v>121</v>
      </c>
      <c r="D86" s="106" t="s">
        <v>122</v>
      </c>
      <c r="E86" s="106">
        <v>67</v>
      </c>
      <c r="F86" s="106">
        <v>67</v>
      </c>
      <c r="G86" s="106">
        <v>67</v>
      </c>
      <c r="H86" s="106">
        <v>67</v>
      </c>
      <c r="I86" s="106">
        <v>67</v>
      </c>
      <c r="J86" s="106">
        <v>67</v>
      </c>
      <c r="K86" s="106">
        <v>67</v>
      </c>
      <c r="L86" s="106">
        <v>67</v>
      </c>
      <c r="M86" s="106">
        <v>67</v>
      </c>
      <c r="N86" s="106">
        <v>67</v>
      </c>
      <c r="O86" s="106">
        <v>67</v>
      </c>
      <c r="P86" s="106">
        <v>67</v>
      </c>
      <c r="Q86" s="106">
        <v>67</v>
      </c>
      <c r="R86" s="106">
        <v>67</v>
      </c>
      <c r="S86" s="106">
        <v>67</v>
      </c>
      <c r="T86" s="106">
        <v>67</v>
      </c>
      <c r="U86" s="106">
        <v>67</v>
      </c>
      <c r="V86" s="106">
        <v>67</v>
      </c>
      <c r="W86" s="106">
        <v>67</v>
      </c>
      <c r="X86" s="106">
        <v>67</v>
      </c>
      <c r="Y86" s="106">
        <v>67</v>
      </c>
      <c r="Z86" s="106">
        <v>67</v>
      </c>
      <c r="AA86" s="106">
        <v>67</v>
      </c>
      <c r="AB86" s="106">
        <v>67</v>
      </c>
      <c r="AC86" s="106">
        <v>1608</v>
      </c>
      <c r="AD86" s="106">
        <v>11256</v>
      </c>
      <c r="AE86" s="106">
        <v>586920</v>
      </c>
    </row>
    <row r="87" spans="1:31">
      <c r="A87" s="106" t="s">
        <v>176</v>
      </c>
      <c r="B87" s="106" t="s">
        <v>123</v>
      </c>
      <c r="C87" s="106" t="s">
        <v>121</v>
      </c>
      <c r="D87" s="106" t="s">
        <v>122</v>
      </c>
      <c r="E87" s="106">
        <v>16</v>
      </c>
      <c r="F87" s="106">
        <v>16</v>
      </c>
      <c r="G87" s="106">
        <v>16</v>
      </c>
      <c r="H87" s="106">
        <v>16</v>
      </c>
      <c r="I87" s="106">
        <v>16</v>
      </c>
      <c r="J87" s="106">
        <v>16</v>
      </c>
      <c r="K87" s="106">
        <v>16</v>
      </c>
      <c r="L87" s="106">
        <v>16</v>
      </c>
      <c r="M87" s="106">
        <v>16</v>
      </c>
      <c r="N87" s="106">
        <v>16</v>
      </c>
      <c r="O87" s="106">
        <v>16</v>
      </c>
      <c r="P87" s="106">
        <v>16</v>
      </c>
      <c r="Q87" s="106">
        <v>16</v>
      </c>
      <c r="R87" s="106">
        <v>16</v>
      </c>
      <c r="S87" s="106">
        <v>16</v>
      </c>
      <c r="T87" s="106">
        <v>16</v>
      </c>
      <c r="U87" s="106">
        <v>16</v>
      </c>
      <c r="V87" s="106">
        <v>16</v>
      </c>
      <c r="W87" s="106">
        <v>16</v>
      </c>
      <c r="X87" s="106">
        <v>16</v>
      </c>
      <c r="Y87" s="106">
        <v>16</v>
      </c>
      <c r="Z87" s="106">
        <v>16</v>
      </c>
      <c r="AA87" s="106">
        <v>16</v>
      </c>
      <c r="AB87" s="106">
        <v>16</v>
      </c>
      <c r="AC87" s="106">
        <v>384</v>
      </c>
      <c r="AD87" s="106">
        <v>2688</v>
      </c>
      <c r="AE87" s="106">
        <v>140160</v>
      </c>
    </row>
    <row r="88" spans="1:31">
      <c r="A88" s="106" t="s">
        <v>272</v>
      </c>
      <c r="B88" s="106" t="s">
        <v>120</v>
      </c>
      <c r="C88" s="106" t="s">
        <v>182</v>
      </c>
      <c r="D88" s="106" t="s">
        <v>138</v>
      </c>
      <c r="E88" s="106">
        <v>0</v>
      </c>
      <c r="F88" s="106">
        <v>0</v>
      </c>
      <c r="G88" s="106">
        <v>0</v>
      </c>
      <c r="H88" s="106">
        <v>0</v>
      </c>
      <c r="I88" s="106">
        <v>0</v>
      </c>
      <c r="J88" s="106">
        <v>0</v>
      </c>
      <c r="K88" s="106">
        <v>0</v>
      </c>
      <c r="L88" s="106">
        <v>0</v>
      </c>
      <c r="M88" s="106">
        <v>1</v>
      </c>
      <c r="N88" s="106">
        <v>1</v>
      </c>
      <c r="O88" s="106">
        <v>1</v>
      </c>
      <c r="P88" s="106">
        <v>1</v>
      </c>
      <c r="Q88" s="106">
        <v>1</v>
      </c>
      <c r="R88" s="106">
        <v>1</v>
      </c>
      <c r="S88" s="106">
        <v>1</v>
      </c>
      <c r="T88" s="106">
        <v>1</v>
      </c>
      <c r="U88" s="106">
        <v>1</v>
      </c>
      <c r="V88" s="106">
        <v>0</v>
      </c>
      <c r="W88" s="106">
        <v>0</v>
      </c>
      <c r="X88" s="106">
        <v>0</v>
      </c>
      <c r="Y88" s="106">
        <v>0</v>
      </c>
      <c r="Z88" s="106">
        <v>0</v>
      </c>
      <c r="AA88" s="106">
        <v>0</v>
      </c>
      <c r="AB88" s="106">
        <v>0</v>
      </c>
      <c r="AC88" s="106">
        <v>9</v>
      </c>
      <c r="AD88" s="106">
        <v>45</v>
      </c>
      <c r="AE88" s="106">
        <v>2137.86</v>
      </c>
    </row>
    <row r="89" spans="1:31">
      <c r="A89" s="106"/>
      <c r="B89" s="106"/>
      <c r="C89" s="106"/>
      <c r="D89" s="106" t="s">
        <v>177</v>
      </c>
      <c r="E89" s="106">
        <v>0</v>
      </c>
      <c r="F89" s="106">
        <v>0</v>
      </c>
      <c r="G89" s="106">
        <v>0</v>
      </c>
      <c r="H89" s="106">
        <v>0</v>
      </c>
      <c r="I89" s="106">
        <v>0</v>
      </c>
      <c r="J89" s="106">
        <v>0</v>
      </c>
      <c r="K89" s="106">
        <v>0</v>
      </c>
      <c r="L89" s="106">
        <v>0</v>
      </c>
      <c r="M89" s="106">
        <v>0</v>
      </c>
      <c r="N89" s="106">
        <v>0</v>
      </c>
      <c r="O89" s="106">
        <v>0</v>
      </c>
      <c r="P89" s="106">
        <v>0</v>
      </c>
      <c r="Q89" s="106">
        <v>0</v>
      </c>
      <c r="R89" s="106">
        <v>0</v>
      </c>
      <c r="S89" s="106">
        <v>0</v>
      </c>
      <c r="T89" s="106">
        <v>0</v>
      </c>
      <c r="U89" s="106">
        <v>0</v>
      </c>
      <c r="V89" s="106">
        <v>0</v>
      </c>
      <c r="W89" s="106">
        <v>0</v>
      </c>
      <c r="X89" s="106">
        <v>0</v>
      </c>
      <c r="Y89" s="106">
        <v>0</v>
      </c>
      <c r="Z89" s="106">
        <v>0</v>
      </c>
      <c r="AA89" s="106">
        <v>0</v>
      </c>
      <c r="AB89" s="106">
        <v>0</v>
      </c>
      <c r="AC89" s="106">
        <v>0</v>
      </c>
      <c r="AD89" s="106"/>
      <c r="AE89" s="106"/>
    </row>
    <row r="90" spans="1:31">
      <c r="A90" s="106"/>
      <c r="B90" s="106"/>
      <c r="C90" s="106" t="s">
        <v>183</v>
      </c>
      <c r="D90" s="106" t="s">
        <v>142</v>
      </c>
      <c r="E90" s="106">
        <v>0</v>
      </c>
      <c r="F90" s="106">
        <v>0</v>
      </c>
      <c r="G90" s="106">
        <v>0</v>
      </c>
      <c r="H90" s="106">
        <v>0</v>
      </c>
      <c r="I90" s="106">
        <v>0</v>
      </c>
      <c r="J90" s="106">
        <v>0</v>
      </c>
      <c r="K90" s="106">
        <v>0</v>
      </c>
      <c r="L90" s="106">
        <v>0</v>
      </c>
      <c r="M90" s="106">
        <v>0.35</v>
      </c>
      <c r="N90" s="106">
        <v>0.35</v>
      </c>
      <c r="O90" s="106">
        <v>0.35</v>
      </c>
      <c r="P90" s="106">
        <v>0.35</v>
      </c>
      <c r="Q90" s="106">
        <v>0.35</v>
      </c>
      <c r="R90" s="106">
        <v>0.35</v>
      </c>
      <c r="S90" s="106">
        <v>0.35</v>
      </c>
      <c r="T90" s="106">
        <v>0.35</v>
      </c>
      <c r="U90" s="106">
        <v>0.35</v>
      </c>
      <c r="V90" s="106">
        <v>1</v>
      </c>
      <c r="W90" s="106">
        <v>1</v>
      </c>
      <c r="X90" s="106">
        <v>1</v>
      </c>
      <c r="Y90" s="106">
        <v>1</v>
      </c>
      <c r="Z90" s="106">
        <v>0</v>
      </c>
      <c r="AA90" s="106">
        <v>0</v>
      </c>
      <c r="AB90" s="106">
        <v>0</v>
      </c>
      <c r="AC90" s="106">
        <v>7.15</v>
      </c>
      <c r="AD90" s="106">
        <v>35.75</v>
      </c>
      <c r="AE90" s="106"/>
    </row>
    <row r="91" spans="1:31">
      <c r="A91" s="106"/>
      <c r="B91" s="106"/>
      <c r="C91" s="106"/>
      <c r="D91" s="106" t="s">
        <v>178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0</v>
      </c>
      <c r="L91" s="106">
        <v>0</v>
      </c>
      <c r="M91" s="106">
        <v>0</v>
      </c>
      <c r="N91" s="106">
        <v>0</v>
      </c>
      <c r="O91" s="106">
        <v>0</v>
      </c>
      <c r="P91" s="106">
        <v>0</v>
      </c>
      <c r="Q91" s="106">
        <v>0</v>
      </c>
      <c r="R91" s="106">
        <v>0</v>
      </c>
      <c r="S91" s="106">
        <v>0</v>
      </c>
      <c r="T91" s="106">
        <v>0</v>
      </c>
      <c r="U91" s="106">
        <v>0</v>
      </c>
      <c r="V91" s="106">
        <v>0</v>
      </c>
      <c r="W91" s="106">
        <v>0</v>
      </c>
      <c r="X91" s="106">
        <v>0</v>
      </c>
      <c r="Y91" s="106">
        <v>0</v>
      </c>
      <c r="Z91" s="106">
        <v>0</v>
      </c>
      <c r="AA91" s="106">
        <v>0</v>
      </c>
      <c r="AB91" s="106">
        <v>0</v>
      </c>
      <c r="AC91" s="106">
        <v>0</v>
      </c>
      <c r="AD91" s="106"/>
      <c r="AE91" s="106"/>
    </row>
    <row r="92" spans="1:31">
      <c r="A92" s="106"/>
      <c r="B92" s="106"/>
      <c r="C92" s="106" t="s">
        <v>121</v>
      </c>
      <c r="D92" s="106" t="s">
        <v>142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0.35</v>
      </c>
      <c r="N92" s="106">
        <v>0.35</v>
      </c>
      <c r="O92" s="106">
        <v>0.35</v>
      </c>
      <c r="P92" s="106">
        <v>0.35</v>
      </c>
      <c r="Q92" s="106">
        <v>0.35</v>
      </c>
      <c r="R92" s="106">
        <v>0.35</v>
      </c>
      <c r="S92" s="106">
        <v>0.35</v>
      </c>
      <c r="T92" s="106">
        <v>0.35</v>
      </c>
      <c r="U92" s="106">
        <v>0.95</v>
      </c>
      <c r="V92" s="106">
        <v>0.95</v>
      </c>
      <c r="W92" s="106">
        <v>0.95</v>
      </c>
      <c r="X92" s="106">
        <v>0.95</v>
      </c>
      <c r="Y92" s="106">
        <v>0.95</v>
      </c>
      <c r="Z92" s="106">
        <v>0</v>
      </c>
      <c r="AA92" s="106">
        <v>0</v>
      </c>
      <c r="AB92" s="106">
        <v>0</v>
      </c>
      <c r="AC92" s="106">
        <v>7.55</v>
      </c>
      <c r="AD92" s="106">
        <v>37.75</v>
      </c>
      <c r="AE92" s="106"/>
    </row>
    <row r="93" spans="1:31">
      <c r="A93" s="106"/>
      <c r="B93" s="106"/>
      <c r="C93" s="106"/>
      <c r="D93" s="106" t="s">
        <v>178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0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/>
      <c r="AE93" s="106"/>
    </row>
    <row r="94" spans="1:31">
      <c r="A94" s="106" t="s">
        <v>137</v>
      </c>
      <c r="B94" s="106" t="s">
        <v>125</v>
      </c>
      <c r="C94" s="106" t="s">
        <v>121</v>
      </c>
      <c r="D94" s="106" t="s">
        <v>138</v>
      </c>
      <c r="E94" s="106">
        <v>0</v>
      </c>
      <c r="F94" s="106">
        <v>0</v>
      </c>
      <c r="G94" s="106">
        <v>0</v>
      </c>
      <c r="H94" s="106">
        <v>0</v>
      </c>
      <c r="I94" s="106">
        <v>0</v>
      </c>
      <c r="J94" s="106">
        <v>0</v>
      </c>
      <c r="K94" s="106">
        <v>0</v>
      </c>
      <c r="L94" s="106">
        <v>1</v>
      </c>
      <c r="M94" s="106">
        <v>1</v>
      </c>
      <c r="N94" s="106">
        <v>1</v>
      </c>
      <c r="O94" s="106">
        <v>1</v>
      </c>
      <c r="P94" s="106">
        <v>1</v>
      </c>
      <c r="Q94" s="106">
        <v>1</v>
      </c>
      <c r="R94" s="106">
        <v>1</v>
      </c>
      <c r="S94" s="106">
        <v>1</v>
      </c>
      <c r="T94" s="106">
        <v>1</v>
      </c>
      <c r="U94" s="106">
        <v>1</v>
      </c>
      <c r="V94" s="106">
        <v>1</v>
      </c>
      <c r="W94" s="106">
        <v>1</v>
      </c>
      <c r="X94" s="106">
        <v>1</v>
      </c>
      <c r="Y94" s="106">
        <v>1</v>
      </c>
      <c r="Z94" s="106">
        <v>0</v>
      </c>
      <c r="AA94" s="106">
        <v>0</v>
      </c>
      <c r="AB94" s="106">
        <v>0</v>
      </c>
      <c r="AC94" s="106">
        <v>14</v>
      </c>
      <c r="AD94" s="106">
        <v>70</v>
      </c>
      <c r="AE94" s="106">
        <v>3650</v>
      </c>
    </row>
    <row r="95" spans="1:31">
      <c r="A95" s="106"/>
      <c r="B95" s="106"/>
      <c r="C95" s="106"/>
      <c r="D95" s="106" t="s">
        <v>177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0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/>
      <c r="AE95" s="106"/>
    </row>
    <row r="96" spans="1:31">
      <c r="A96" s="106" t="s">
        <v>139</v>
      </c>
      <c r="B96" s="106" t="s">
        <v>125</v>
      </c>
      <c r="C96" s="106" t="s">
        <v>121</v>
      </c>
      <c r="D96" s="106" t="s">
        <v>138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0</v>
      </c>
      <c r="L96" s="106">
        <v>1</v>
      </c>
      <c r="M96" s="106">
        <v>1</v>
      </c>
      <c r="N96" s="106">
        <v>1</v>
      </c>
      <c r="O96" s="106">
        <v>1</v>
      </c>
      <c r="P96" s="106">
        <v>1</v>
      </c>
      <c r="Q96" s="106">
        <v>1</v>
      </c>
      <c r="R96" s="106">
        <v>1</v>
      </c>
      <c r="S96" s="106">
        <v>1</v>
      </c>
      <c r="T96" s="106">
        <v>1</v>
      </c>
      <c r="U96" s="106">
        <v>1</v>
      </c>
      <c r="V96" s="106">
        <v>1</v>
      </c>
      <c r="W96" s="106">
        <v>1</v>
      </c>
      <c r="X96" s="106">
        <v>1</v>
      </c>
      <c r="Y96" s="106">
        <v>1</v>
      </c>
      <c r="Z96" s="106">
        <v>0</v>
      </c>
      <c r="AA96" s="106">
        <v>0</v>
      </c>
      <c r="AB96" s="106">
        <v>0</v>
      </c>
      <c r="AC96" s="106">
        <v>14</v>
      </c>
      <c r="AD96" s="106">
        <v>70</v>
      </c>
      <c r="AE96" s="106">
        <v>3650</v>
      </c>
    </row>
    <row r="97" spans="1:31">
      <c r="A97" s="106"/>
      <c r="B97" s="106"/>
      <c r="C97" s="106"/>
      <c r="D97" s="106" t="s">
        <v>177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0</v>
      </c>
      <c r="L97" s="106">
        <v>0</v>
      </c>
      <c r="M97" s="106">
        <v>0</v>
      </c>
      <c r="N97" s="106">
        <v>0</v>
      </c>
      <c r="O97" s="106">
        <v>0</v>
      </c>
      <c r="P97" s="106">
        <v>0</v>
      </c>
      <c r="Q97" s="106">
        <v>0</v>
      </c>
      <c r="R97" s="106">
        <v>0</v>
      </c>
      <c r="S97" s="106">
        <v>0</v>
      </c>
      <c r="T97" s="106">
        <v>0</v>
      </c>
      <c r="U97" s="106">
        <v>0</v>
      </c>
      <c r="V97" s="106">
        <v>0</v>
      </c>
      <c r="W97" s="106">
        <v>0</v>
      </c>
      <c r="X97" s="106">
        <v>0</v>
      </c>
      <c r="Y97" s="106">
        <v>0</v>
      </c>
      <c r="Z97" s="106">
        <v>0</v>
      </c>
      <c r="AA97" s="106">
        <v>0</v>
      </c>
      <c r="AB97" s="106">
        <v>0</v>
      </c>
      <c r="AC97" s="106">
        <v>0</v>
      </c>
      <c r="AD97" s="106"/>
      <c r="AE97" s="106"/>
    </row>
    <row r="98" spans="1:31">
      <c r="A98" s="106" t="s">
        <v>96</v>
      </c>
      <c r="B98" s="106" t="s">
        <v>123</v>
      </c>
      <c r="C98" s="106" t="s">
        <v>121</v>
      </c>
      <c r="D98" s="106" t="s">
        <v>140</v>
      </c>
      <c r="E98" s="106">
        <v>16</v>
      </c>
      <c r="F98" s="106">
        <v>16</v>
      </c>
      <c r="G98" s="106">
        <v>16</v>
      </c>
      <c r="H98" s="106">
        <v>16</v>
      </c>
      <c r="I98" s="106">
        <v>16</v>
      </c>
      <c r="J98" s="106">
        <v>16</v>
      </c>
      <c r="K98" s="106">
        <v>16</v>
      </c>
      <c r="L98" s="106">
        <v>16</v>
      </c>
      <c r="M98" s="106">
        <v>16</v>
      </c>
      <c r="N98" s="106">
        <v>16</v>
      </c>
      <c r="O98" s="106">
        <v>16</v>
      </c>
      <c r="P98" s="106">
        <v>16</v>
      </c>
      <c r="Q98" s="106">
        <v>16</v>
      </c>
      <c r="R98" s="106">
        <v>16</v>
      </c>
      <c r="S98" s="106">
        <v>16</v>
      </c>
      <c r="T98" s="106">
        <v>16</v>
      </c>
      <c r="U98" s="106">
        <v>16</v>
      </c>
      <c r="V98" s="106">
        <v>16</v>
      </c>
      <c r="W98" s="106">
        <v>16</v>
      </c>
      <c r="X98" s="106">
        <v>16</v>
      </c>
      <c r="Y98" s="106">
        <v>16</v>
      </c>
      <c r="Z98" s="106">
        <v>16</v>
      </c>
      <c r="AA98" s="106">
        <v>16</v>
      </c>
      <c r="AB98" s="106">
        <v>16</v>
      </c>
      <c r="AC98" s="106">
        <v>384</v>
      </c>
      <c r="AD98" s="106">
        <v>3038</v>
      </c>
      <c r="AE98" s="106">
        <v>158410</v>
      </c>
    </row>
    <row r="99" spans="1:31">
      <c r="A99" s="106"/>
      <c r="B99" s="106"/>
      <c r="C99" s="106"/>
      <c r="D99" s="106" t="s">
        <v>141</v>
      </c>
      <c r="E99" s="106">
        <v>21</v>
      </c>
      <c r="F99" s="106">
        <v>21</v>
      </c>
      <c r="G99" s="106">
        <v>21</v>
      </c>
      <c r="H99" s="106">
        <v>21</v>
      </c>
      <c r="I99" s="106">
        <v>21</v>
      </c>
      <c r="J99" s="106">
        <v>21</v>
      </c>
      <c r="K99" s="106">
        <v>21</v>
      </c>
      <c r="L99" s="106">
        <v>21</v>
      </c>
      <c r="M99" s="106">
        <v>21</v>
      </c>
      <c r="N99" s="106">
        <v>21</v>
      </c>
      <c r="O99" s="106">
        <v>21</v>
      </c>
      <c r="P99" s="106">
        <v>21</v>
      </c>
      <c r="Q99" s="106">
        <v>21</v>
      </c>
      <c r="R99" s="106">
        <v>21</v>
      </c>
      <c r="S99" s="106">
        <v>21</v>
      </c>
      <c r="T99" s="106">
        <v>21</v>
      </c>
      <c r="U99" s="106">
        <v>21</v>
      </c>
      <c r="V99" s="106">
        <v>21</v>
      </c>
      <c r="W99" s="106">
        <v>21</v>
      </c>
      <c r="X99" s="106">
        <v>21</v>
      </c>
      <c r="Y99" s="106">
        <v>21</v>
      </c>
      <c r="Z99" s="106">
        <v>21</v>
      </c>
      <c r="AA99" s="106">
        <v>21</v>
      </c>
      <c r="AB99" s="106">
        <v>21</v>
      </c>
      <c r="AC99" s="106">
        <v>504</v>
      </c>
      <c r="AD99" s="106"/>
      <c r="AE99" s="106"/>
    </row>
    <row r="100" spans="1:31">
      <c r="A100" s="106"/>
      <c r="B100" s="106"/>
      <c r="C100" s="106"/>
      <c r="D100" s="106" t="s">
        <v>142</v>
      </c>
      <c r="E100" s="106">
        <v>16</v>
      </c>
      <c r="F100" s="106">
        <v>16</v>
      </c>
      <c r="G100" s="106">
        <v>16</v>
      </c>
      <c r="H100" s="106">
        <v>16</v>
      </c>
      <c r="I100" s="106">
        <v>16</v>
      </c>
      <c r="J100" s="106">
        <v>16</v>
      </c>
      <c r="K100" s="106">
        <v>16</v>
      </c>
      <c r="L100" s="106">
        <v>21</v>
      </c>
      <c r="M100" s="106">
        <v>21</v>
      </c>
      <c r="N100" s="106">
        <v>21</v>
      </c>
      <c r="O100" s="106">
        <v>21</v>
      </c>
      <c r="P100" s="106">
        <v>21</v>
      </c>
      <c r="Q100" s="106">
        <v>21</v>
      </c>
      <c r="R100" s="106">
        <v>21</v>
      </c>
      <c r="S100" s="106">
        <v>21</v>
      </c>
      <c r="T100" s="106">
        <v>21</v>
      </c>
      <c r="U100" s="106">
        <v>21</v>
      </c>
      <c r="V100" s="106">
        <v>21</v>
      </c>
      <c r="W100" s="106">
        <v>21</v>
      </c>
      <c r="X100" s="106">
        <v>21</v>
      </c>
      <c r="Y100" s="106">
        <v>21</v>
      </c>
      <c r="Z100" s="106">
        <v>16</v>
      </c>
      <c r="AA100" s="106">
        <v>16</v>
      </c>
      <c r="AB100" s="106">
        <v>16</v>
      </c>
      <c r="AC100" s="106">
        <v>454</v>
      </c>
      <c r="AD100" s="106"/>
      <c r="AE100" s="106"/>
    </row>
    <row r="101" spans="1:31">
      <c r="A101" s="106"/>
      <c r="B101" s="106"/>
      <c r="C101" s="106"/>
      <c r="D101" s="106" t="s">
        <v>178</v>
      </c>
      <c r="E101" s="106">
        <v>16</v>
      </c>
      <c r="F101" s="106">
        <v>16</v>
      </c>
      <c r="G101" s="106">
        <v>16</v>
      </c>
      <c r="H101" s="106">
        <v>16</v>
      </c>
      <c r="I101" s="106">
        <v>16</v>
      </c>
      <c r="J101" s="106">
        <v>16</v>
      </c>
      <c r="K101" s="106">
        <v>16</v>
      </c>
      <c r="L101" s="106">
        <v>16</v>
      </c>
      <c r="M101" s="106">
        <v>16</v>
      </c>
      <c r="N101" s="106">
        <v>16</v>
      </c>
      <c r="O101" s="106">
        <v>16</v>
      </c>
      <c r="P101" s="106">
        <v>16</v>
      </c>
      <c r="Q101" s="106">
        <v>16</v>
      </c>
      <c r="R101" s="106">
        <v>16</v>
      </c>
      <c r="S101" s="106">
        <v>16</v>
      </c>
      <c r="T101" s="106">
        <v>16</v>
      </c>
      <c r="U101" s="106">
        <v>16</v>
      </c>
      <c r="V101" s="106">
        <v>16</v>
      </c>
      <c r="W101" s="106">
        <v>16</v>
      </c>
      <c r="X101" s="106">
        <v>16</v>
      </c>
      <c r="Y101" s="106">
        <v>16</v>
      </c>
      <c r="Z101" s="106">
        <v>16</v>
      </c>
      <c r="AA101" s="106">
        <v>16</v>
      </c>
      <c r="AB101" s="106">
        <v>16</v>
      </c>
      <c r="AC101" s="106">
        <v>384</v>
      </c>
      <c r="AD101" s="106"/>
      <c r="AE101" s="106"/>
    </row>
    <row r="102" spans="1:31">
      <c r="A102" s="106" t="s">
        <v>163</v>
      </c>
      <c r="B102" s="106" t="s">
        <v>123</v>
      </c>
      <c r="C102" s="106" t="s">
        <v>121</v>
      </c>
      <c r="D102" s="106" t="s">
        <v>140</v>
      </c>
      <c r="E102" s="106">
        <v>16</v>
      </c>
      <c r="F102" s="106">
        <v>16</v>
      </c>
      <c r="G102" s="106">
        <v>16</v>
      </c>
      <c r="H102" s="106">
        <v>16</v>
      </c>
      <c r="I102" s="106">
        <v>16</v>
      </c>
      <c r="J102" s="106">
        <v>16</v>
      </c>
      <c r="K102" s="106">
        <v>16</v>
      </c>
      <c r="L102" s="106">
        <v>16</v>
      </c>
      <c r="M102" s="106">
        <v>16</v>
      </c>
      <c r="N102" s="106">
        <v>16</v>
      </c>
      <c r="O102" s="106">
        <v>16</v>
      </c>
      <c r="P102" s="106">
        <v>16</v>
      </c>
      <c r="Q102" s="106">
        <v>16</v>
      </c>
      <c r="R102" s="106">
        <v>16</v>
      </c>
      <c r="S102" s="106">
        <v>16</v>
      </c>
      <c r="T102" s="106">
        <v>16</v>
      </c>
      <c r="U102" s="106">
        <v>16</v>
      </c>
      <c r="V102" s="106">
        <v>16</v>
      </c>
      <c r="W102" s="106">
        <v>16</v>
      </c>
      <c r="X102" s="106">
        <v>16</v>
      </c>
      <c r="Y102" s="106">
        <v>16</v>
      </c>
      <c r="Z102" s="106">
        <v>16</v>
      </c>
      <c r="AA102" s="106">
        <v>16</v>
      </c>
      <c r="AB102" s="106">
        <v>16</v>
      </c>
      <c r="AC102" s="106">
        <v>384</v>
      </c>
      <c r="AD102" s="106">
        <v>2688</v>
      </c>
      <c r="AE102" s="106">
        <v>140160</v>
      </c>
    </row>
    <row r="103" spans="1:31">
      <c r="A103" s="106"/>
      <c r="B103" s="106"/>
      <c r="C103" s="106"/>
      <c r="D103" s="106" t="s">
        <v>141</v>
      </c>
      <c r="E103" s="106">
        <v>21</v>
      </c>
      <c r="F103" s="106">
        <v>21</v>
      </c>
      <c r="G103" s="106">
        <v>21</v>
      </c>
      <c r="H103" s="106">
        <v>21</v>
      </c>
      <c r="I103" s="106">
        <v>21</v>
      </c>
      <c r="J103" s="106">
        <v>21</v>
      </c>
      <c r="K103" s="106">
        <v>21</v>
      </c>
      <c r="L103" s="106">
        <v>21</v>
      </c>
      <c r="M103" s="106">
        <v>21</v>
      </c>
      <c r="N103" s="106">
        <v>21</v>
      </c>
      <c r="O103" s="106">
        <v>21</v>
      </c>
      <c r="P103" s="106">
        <v>21</v>
      </c>
      <c r="Q103" s="106">
        <v>21</v>
      </c>
      <c r="R103" s="106">
        <v>21</v>
      </c>
      <c r="S103" s="106">
        <v>21</v>
      </c>
      <c r="T103" s="106">
        <v>21</v>
      </c>
      <c r="U103" s="106">
        <v>21</v>
      </c>
      <c r="V103" s="106">
        <v>21</v>
      </c>
      <c r="W103" s="106">
        <v>21</v>
      </c>
      <c r="X103" s="106">
        <v>21</v>
      </c>
      <c r="Y103" s="106">
        <v>21</v>
      </c>
      <c r="Z103" s="106">
        <v>21</v>
      </c>
      <c r="AA103" s="106">
        <v>21</v>
      </c>
      <c r="AB103" s="106">
        <v>21</v>
      </c>
      <c r="AC103" s="106">
        <v>504</v>
      </c>
      <c r="AD103" s="106"/>
      <c r="AE103" s="106"/>
    </row>
    <row r="104" spans="1:31">
      <c r="A104" s="106"/>
      <c r="B104" s="106"/>
      <c r="C104" s="106"/>
      <c r="D104" s="106" t="s">
        <v>142</v>
      </c>
      <c r="E104" s="106">
        <v>16</v>
      </c>
      <c r="F104" s="106">
        <v>16</v>
      </c>
      <c r="G104" s="106">
        <v>16</v>
      </c>
      <c r="H104" s="106">
        <v>16</v>
      </c>
      <c r="I104" s="106">
        <v>16</v>
      </c>
      <c r="J104" s="106">
        <v>16</v>
      </c>
      <c r="K104" s="106">
        <v>16</v>
      </c>
      <c r="L104" s="106">
        <v>16</v>
      </c>
      <c r="M104" s="106">
        <v>16</v>
      </c>
      <c r="N104" s="106">
        <v>16</v>
      </c>
      <c r="O104" s="106">
        <v>16</v>
      </c>
      <c r="P104" s="106">
        <v>16</v>
      </c>
      <c r="Q104" s="106">
        <v>16</v>
      </c>
      <c r="R104" s="106">
        <v>16</v>
      </c>
      <c r="S104" s="106">
        <v>16</v>
      </c>
      <c r="T104" s="106">
        <v>16</v>
      </c>
      <c r="U104" s="106">
        <v>16</v>
      </c>
      <c r="V104" s="106">
        <v>16</v>
      </c>
      <c r="W104" s="106">
        <v>16</v>
      </c>
      <c r="X104" s="106">
        <v>16</v>
      </c>
      <c r="Y104" s="106">
        <v>16</v>
      </c>
      <c r="Z104" s="106">
        <v>16</v>
      </c>
      <c r="AA104" s="106">
        <v>16</v>
      </c>
      <c r="AB104" s="106">
        <v>16</v>
      </c>
      <c r="AC104" s="106">
        <v>384</v>
      </c>
      <c r="AD104" s="106"/>
      <c r="AE104" s="106"/>
    </row>
    <row r="105" spans="1:31">
      <c r="A105" s="106"/>
      <c r="B105" s="106"/>
      <c r="C105" s="106"/>
      <c r="D105" s="106" t="s">
        <v>178</v>
      </c>
      <c r="E105" s="106">
        <v>16</v>
      </c>
      <c r="F105" s="106">
        <v>16</v>
      </c>
      <c r="G105" s="106">
        <v>16</v>
      </c>
      <c r="H105" s="106">
        <v>16</v>
      </c>
      <c r="I105" s="106">
        <v>16</v>
      </c>
      <c r="J105" s="106">
        <v>16</v>
      </c>
      <c r="K105" s="106">
        <v>16</v>
      </c>
      <c r="L105" s="106">
        <v>16</v>
      </c>
      <c r="M105" s="106">
        <v>16</v>
      </c>
      <c r="N105" s="106">
        <v>16</v>
      </c>
      <c r="O105" s="106">
        <v>16</v>
      </c>
      <c r="P105" s="106">
        <v>16</v>
      </c>
      <c r="Q105" s="106">
        <v>16</v>
      </c>
      <c r="R105" s="106">
        <v>16</v>
      </c>
      <c r="S105" s="106">
        <v>16</v>
      </c>
      <c r="T105" s="106">
        <v>16</v>
      </c>
      <c r="U105" s="106">
        <v>16</v>
      </c>
      <c r="V105" s="106">
        <v>16</v>
      </c>
      <c r="W105" s="106">
        <v>16</v>
      </c>
      <c r="X105" s="106">
        <v>16</v>
      </c>
      <c r="Y105" s="106">
        <v>16</v>
      </c>
      <c r="Z105" s="106">
        <v>16</v>
      </c>
      <c r="AA105" s="106">
        <v>16</v>
      </c>
      <c r="AB105" s="106">
        <v>16</v>
      </c>
      <c r="AC105" s="106">
        <v>384</v>
      </c>
      <c r="AD105" s="106"/>
      <c r="AE105" s="106"/>
    </row>
    <row r="106" spans="1:31">
      <c r="A106" s="106" t="s">
        <v>97</v>
      </c>
      <c r="B106" s="106" t="s">
        <v>123</v>
      </c>
      <c r="C106" s="106" t="s">
        <v>121</v>
      </c>
      <c r="D106" s="106" t="s">
        <v>140</v>
      </c>
      <c r="E106" s="106">
        <v>19</v>
      </c>
      <c r="F106" s="106">
        <v>19</v>
      </c>
      <c r="G106" s="106">
        <v>19</v>
      </c>
      <c r="H106" s="106">
        <v>19</v>
      </c>
      <c r="I106" s="106">
        <v>19</v>
      </c>
      <c r="J106" s="106">
        <v>19</v>
      </c>
      <c r="K106" s="106">
        <v>19</v>
      </c>
      <c r="L106" s="106">
        <v>19</v>
      </c>
      <c r="M106" s="106">
        <v>19</v>
      </c>
      <c r="N106" s="106">
        <v>19</v>
      </c>
      <c r="O106" s="106">
        <v>19</v>
      </c>
      <c r="P106" s="106">
        <v>19</v>
      </c>
      <c r="Q106" s="106">
        <v>19</v>
      </c>
      <c r="R106" s="106">
        <v>19</v>
      </c>
      <c r="S106" s="106">
        <v>19</v>
      </c>
      <c r="T106" s="106">
        <v>19</v>
      </c>
      <c r="U106" s="106">
        <v>19</v>
      </c>
      <c r="V106" s="106">
        <v>19</v>
      </c>
      <c r="W106" s="106">
        <v>19</v>
      </c>
      <c r="X106" s="106">
        <v>19</v>
      </c>
      <c r="Y106" s="106">
        <v>19</v>
      </c>
      <c r="Z106" s="106">
        <v>19</v>
      </c>
      <c r="AA106" s="106">
        <v>19</v>
      </c>
      <c r="AB106" s="106">
        <v>19</v>
      </c>
      <c r="AC106" s="106">
        <v>456</v>
      </c>
      <c r="AD106" s="106">
        <v>4788</v>
      </c>
      <c r="AE106" s="106">
        <v>249660</v>
      </c>
    </row>
    <row r="107" spans="1:31">
      <c r="A107" s="106"/>
      <c r="B107" s="106"/>
      <c r="C107" s="106"/>
      <c r="D107" s="106" t="s">
        <v>141</v>
      </c>
      <c r="E107" s="106">
        <v>31</v>
      </c>
      <c r="F107" s="106">
        <v>31</v>
      </c>
      <c r="G107" s="106">
        <v>31</v>
      </c>
      <c r="H107" s="106">
        <v>31</v>
      </c>
      <c r="I107" s="106">
        <v>31</v>
      </c>
      <c r="J107" s="106">
        <v>31</v>
      </c>
      <c r="K107" s="106">
        <v>31</v>
      </c>
      <c r="L107" s="106">
        <v>31</v>
      </c>
      <c r="M107" s="106">
        <v>31</v>
      </c>
      <c r="N107" s="106">
        <v>31</v>
      </c>
      <c r="O107" s="106">
        <v>31</v>
      </c>
      <c r="P107" s="106">
        <v>31</v>
      </c>
      <c r="Q107" s="106">
        <v>31</v>
      </c>
      <c r="R107" s="106">
        <v>31</v>
      </c>
      <c r="S107" s="106">
        <v>31</v>
      </c>
      <c r="T107" s="106">
        <v>31</v>
      </c>
      <c r="U107" s="106">
        <v>31</v>
      </c>
      <c r="V107" s="106">
        <v>31</v>
      </c>
      <c r="W107" s="106">
        <v>31</v>
      </c>
      <c r="X107" s="106">
        <v>31</v>
      </c>
      <c r="Y107" s="106">
        <v>31</v>
      </c>
      <c r="Z107" s="106">
        <v>31</v>
      </c>
      <c r="AA107" s="106">
        <v>31</v>
      </c>
      <c r="AB107" s="106">
        <v>31</v>
      </c>
      <c r="AC107" s="106">
        <v>744</v>
      </c>
      <c r="AD107" s="106"/>
      <c r="AE107" s="106"/>
    </row>
    <row r="108" spans="1:31">
      <c r="A108" s="106"/>
      <c r="B108" s="106"/>
      <c r="C108" s="106"/>
      <c r="D108" s="106" t="s">
        <v>179</v>
      </c>
      <c r="E108" s="106">
        <v>31</v>
      </c>
      <c r="F108" s="106">
        <v>31</v>
      </c>
      <c r="G108" s="106">
        <v>31</v>
      </c>
      <c r="H108" s="106">
        <v>31</v>
      </c>
      <c r="I108" s="106">
        <v>31</v>
      </c>
      <c r="J108" s="106">
        <v>31</v>
      </c>
      <c r="K108" s="106">
        <v>31</v>
      </c>
      <c r="L108" s="106">
        <v>31</v>
      </c>
      <c r="M108" s="106">
        <v>31</v>
      </c>
      <c r="N108" s="106">
        <v>31</v>
      </c>
      <c r="O108" s="106">
        <v>31</v>
      </c>
      <c r="P108" s="106">
        <v>31</v>
      </c>
      <c r="Q108" s="106">
        <v>31</v>
      </c>
      <c r="R108" s="106">
        <v>31</v>
      </c>
      <c r="S108" s="106">
        <v>31</v>
      </c>
      <c r="T108" s="106">
        <v>31</v>
      </c>
      <c r="U108" s="106">
        <v>31</v>
      </c>
      <c r="V108" s="106">
        <v>31</v>
      </c>
      <c r="W108" s="106">
        <v>31</v>
      </c>
      <c r="X108" s="106">
        <v>31</v>
      </c>
      <c r="Y108" s="106">
        <v>31</v>
      </c>
      <c r="Z108" s="106">
        <v>31</v>
      </c>
      <c r="AA108" s="106">
        <v>31</v>
      </c>
      <c r="AB108" s="106">
        <v>31</v>
      </c>
      <c r="AC108" s="106">
        <v>744</v>
      </c>
      <c r="AD108" s="106"/>
      <c r="AE108" s="106"/>
    </row>
    <row r="109" spans="1:31">
      <c r="A109" s="106"/>
      <c r="B109" s="106"/>
      <c r="C109" s="106"/>
      <c r="D109" s="106" t="s">
        <v>180</v>
      </c>
      <c r="E109" s="106">
        <v>31</v>
      </c>
      <c r="F109" s="106">
        <v>31</v>
      </c>
      <c r="G109" s="106">
        <v>31</v>
      </c>
      <c r="H109" s="106">
        <v>31</v>
      </c>
      <c r="I109" s="106">
        <v>31</v>
      </c>
      <c r="J109" s="106">
        <v>31</v>
      </c>
      <c r="K109" s="106">
        <v>31</v>
      </c>
      <c r="L109" s="106">
        <v>25</v>
      </c>
      <c r="M109" s="106">
        <v>25</v>
      </c>
      <c r="N109" s="106">
        <v>25</v>
      </c>
      <c r="O109" s="106">
        <v>25</v>
      </c>
      <c r="P109" s="106">
        <v>25</v>
      </c>
      <c r="Q109" s="106">
        <v>25</v>
      </c>
      <c r="R109" s="106">
        <v>25</v>
      </c>
      <c r="S109" s="106">
        <v>25</v>
      </c>
      <c r="T109" s="106">
        <v>25</v>
      </c>
      <c r="U109" s="106">
        <v>25</v>
      </c>
      <c r="V109" s="106">
        <v>25</v>
      </c>
      <c r="W109" s="106">
        <v>25</v>
      </c>
      <c r="X109" s="106">
        <v>25</v>
      </c>
      <c r="Y109" s="106">
        <v>25</v>
      </c>
      <c r="Z109" s="106">
        <v>31</v>
      </c>
      <c r="AA109" s="106">
        <v>31</v>
      </c>
      <c r="AB109" s="106">
        <v>31</v>
      </c>
      <c r="AC109" s="106">
        <v>660</v>
      </c>
      <c r="AD109" s="106"/>
      <c r="AE109" s="106"/>
    </row>
    <row r="110" spans="1:31">
      <c r="A110" s="106" t="s">
        <v>181</v>
      </c>
      <c r="B110" s="106" t="s">
        <v>123</v>
      </c>
      <c r="C110" s="106" t="s">
        <v>121</v>
      </c>
      <c r="D110" s="106" t="s">
        <v>140</v>
      </c>
      <c r="E110" s="106">
        <v>19</v>
      </c>
      <c r="F110" s="106">
        <v>19</v>
      </c>
      <c r="G110" s="106">
        <v>19</v>
      </c>
      <c r="H110" s="106">
        <v>19</v>
      </c>
      <c r="I110" s="106">
        <v>19</v>
      </c>
      <c r="J110" s="106">
        <v>19</v>
      </c>
      <c r="K110" s="106">
        <v>19</v>
      </c>
      <c r="L110" s="106">
        <v>19</v>
      </c>
      <c r="M110" s="106">
        <v>19</v>
      </c>
      <c r="N110" s="106">
        <v>19</v>
      </c>
      <c r="O110" s="106">
        <v>19</v>
      </c>
      <c r="P110" s="106">
        <v>19</v>
      </c>
      <c r="Q110" s="106">
        <v>19</v>
      </c>
      <c r="R110" s="106">
        <v>19</v>
      </c>
      <c r="S110" s="106">
        <v>19</v>
      </c>
      <c r="T110" s="106">
        <v>19</v>
      </c>
      <c r="U110" s="106">
        <v>19</v>
      </c>
      <c r="V110" s="106">
        <v>19</v>
      </c>
      <c r="W110" s="106">
        <v>19</v>
      </c>
      <c r="X110" s="106">
        <v>19</v>
      </c>
      <c r="Y110" s="106">
        <v>19</v>
      </c>
      <c r="Z110" s="106">
        <v>19</v>
      </c>
      <c r="AA110" s="106">
        <v>19</v>
      </c>
      <c r="AB110" s="106">
        <v>19</v>
      </c>
      <c r="AC110" s="106">
        <v>456</v>
      </c>
      <c r="AD110" s="106">
        <v>5208</v>
      </c>
      <c r="AE110" s="106">
        <v>271560</v>
      </c>
    </row>
    <row r="111" spans="1:31">
      <c r="A111" s="106"/>
      <c r="B111" s="106"/>
      <c r="C111" s="106"/>
      <c r="D111" s="106" t="s">
        <v>141</v>
      </c>
      <c r="E111" s="106">
        <v>31</v>
      </c>
      <c r="F111" s="106">
        <v>31</v>
      </c>
      <c r="G111" s="106">
        <v>31</v>
      </c>
      <c r="H111" s="106">
        <v>31</v>
      </c>
      <c r="I111" s="106">
        <v>31</v>
      </c>
      <c r="J111" s="106">
        <v>31</v>
      </c>
      <c r="K111" s="106">
        <v>31</v>
      </c>
      <c r="L111" s="106">
        <v>31</v>
      </c>
      <c r="M111" s="106">
        <v>31</v>
      </c>
      <c r="N111" s="106">
        <v>31</v>
      </c>
      <c r="O111" s="106">
        <v>31</v>
      </c>
      <c r="P111" s="106">
        <v>31</v>
      </c>
      <c r="Q111" s="106">
        <v>31</v>
      </c>
      <c r="R111" s="106">
        <v>31</v>
      </c>
      <c r="S111" s="106">
        <v>31</v>
      </c>
      <c r="T111" s="106">
        <v>31</v>
      </c>
      <c r="U111" s="106">
        <v>31</v>
      </c>
      <c r="V111" s="106">
        <v>31</v>
      </c>
      <c r="W111" s="106">
        <v>31</v>
      </c>
      <c r="X111" s="106">
        <v>31</v>
      </c>
      <c r="Y111" s="106">
        <v>31</v>
      </c>
      <c r="Z111" s="106">
        <v>31</v>
      </c>
      <c r="AA111" s="106">
        <v>31</v>
      </c>
      <c r="AB111" s="106">
        <v>31</v>
      </c>
      <c r="AC111" s="106">
        <v>744</v>
      </c>
      <c r="AD111" s="106"/>
      <c r="AE111" s="106"/>
    </row>
    <row r="112" spans="1:31">
      <c r="A112" s="106"/>
      <c r="B112" s="106"/>
      <c r="C112" s="106"/>
      <c r="D112" s="106" t="s">
        <v>179</v>
      </c>
      <c r="E112" s="106">
        <v>31</v>
      </c>
      <c r="F112" s="106">
        <v>31</v>
      </c>
      <c r="G112" s="106">
        <v>31</v>
      </c>
      <c r="H112" s="106">
        <v>31</v>
      </c>
      <c r="I112" s="106">
        <v>31</v>
      </c>
      <c r="J112" s="106">
        <v>31</v>
      </c>
      <c r="K112" s="106">
        <v>31</v>
      </c>
      <c r="L112" s="106">
        <v>31</v>
      </c>
      <c r="M112" s="106">
        <v>31</v>
      </c>
      <c r="N112" s="106">
        <v>31</v>
      </c>
      <c r="O112" s="106">
        <v>31</v>
      </c>
      <c r="P112" s="106">
        <v>31</v>
      </c>
      <c r="Q112" s="106">
        <v>31</v>
      </c>
      <c r="R112" s="106">
        <v>31</v>
      </c>
      <c r="S112" s="106">
        <v>31</v>
      </c>
      <c r="T112" s="106">
        <v>31</v>
      </c>
      <c r="U112" s="106">
        <v>31</v>
      </c>
      <c r="V112" s="106">
        <v>31</v>
      </c>
      <c r="W112" s="106">
        <v>31</v>
      </c>
      <c r="X112" s="106">
        <v>31</v>
      </c>
      <c r="Y112" s="106">
        <v>31</v>
      </c>
      <c r="Z112" s="106">
        <v>31</v>
      </c>
      <c r="AA112" s="106">
        <v>31</v>
      </c>
      <c r="AB112" s="106">
        <v>31</v>
      </c>
      <c r="AC112" s="106">
        <v>744</v>
      </c>
      <c r="AD112" s="106"/>
      <c r="AE112" s="106"/>
    </row>
    <row r="113" spans="1:31">
      <c r="A113" s="106"/>
      <c r="B113" s="106"/>
      <c r="C113" s="106"/>
      <c r="D113" s="106" t="s">
        <v>180</v>
      </c>
      <c r="E113" s="106">
        <v>31</v>
      </c>
      <c r="F113" s="106">
        <v>31</v>
      </c>
      <c r="G113" s="106">
        <v>31</v>
      </c>
      <c r="H113" s="106">
        <v>31</v>
      </c>
      <c r="I113" s="106">
        <v>31</v>
      </c>
      <c r="J113" s="106">
        <v>31</v>
      </c>
      <c r="K113" s="106">
        <v>31</v>
      </c>
      <c r="L113" s="106">
        <v>31</v>
      </c>
      <c r="M113" s="106">
        <v>31</v>
      </c>
      <c r="N113" s="106">
        <v>31</v>
      </c>
      <c r="O113" s="106">
        <v>31</v>
      </c>
      <c r="P113" s="106">
        <v>31</v>
      </c>
      <c r="Q113" s="106">
        <v>31</v>
      </c>
      <c r="R113" s="106">
        <v>31</v>
      </c>
      <c r="S113" s="106">
        <v>31</v>
      </c>
      <c r="T113" s="106">
        <v>31</v>
      </c>
      <c r="U113" s="106">
        <v>31</v>
      </c>
      <c r="V113" s="106">
        <v>31</v>
      </c>
      <c r="W113" s="106">
        <v>31</v>
      </c>
      <c r="X113" s="106">
        <v>31</v>
      </c>
      <c r="Y113" s="106">
        <v>31</v>
      </c>
      <c r="Z113" s="106">
        <v>31</v>
      </c>
      <c r="AA113" s="106">
        <v>31</v>
      </c>
      <c r="AB113" s="106">
        <v>31</v>
      </c>
      <c r="AC113" s="106">
        <v>744</v>
      </c>
      <c r="AD113" s="106"/>
      <c r="AE113" s="106"/>
    </row>
    <row r="114" spans="1:31">
      <c r="A114" s="106" t="s">
        <v>143</v>
      </c>
      <c r="B114" s="106" t="s">
        <v>125</v>
      </c>
      <c r="C114" s="106" t="s">
        <v>121</v>
      </c>
      <c r="D114" s="106" t="s">
        <v>138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1</v>
      </c>
      <c r="M114" s="106">
        <v>1</v>
      </c>
      <c r="N114" s="106">
        <v>1</v>
      </c>
      <c r="O114" s="106">
        <v>1</v>
      </c>
      <c r="P114" s="106">
        <v>1</v>
      </c>
      <c r="Q114" s="106">
        <v>1</v>
      </c>
      <c r="R114" s="106">
        <v>1</v>
      </c>
      <c r="S114" s="106">
        <v>1</v>
      </c>
      <c r="T114" s="106">
        <v>1</v>
      </c>
      <c r="U114" s="106">
        <v>1</v>
      </c>
      <c r="V114" s="106">
        <v>1</v>
      </c>
      <c r="W114" s="106">
        <v>1</v>
      </c>
      <c r="X114" s="106">
        <v>1</v>
      </c>
      <c r="Y114" s="106">
        <v>1</v>
      </c>
      <c r="Z114" s="106">
        <v>0</v>
      </c>
      <c r="AA114" s="106">
        <v>0</v>
      </c>
      <c r="AB114" s="106">
        <v>0</v>
      </c>
      <c r="AC114" s="106">
        <v>14</v>
      </c>
      <c r="AD114" s="106">
        <v>118</v>
      </c>
      <c r="AE114" s="106">
        <v>6152.86</v>
      </c>
    </row>
    <row r="115" spans="1:31">
      <c r="A115" s="106"/>
      <c r="B115" s="106"/>
      <c r="C115" s="106"/>
      <c r="D115" s="106" t="s">
        <v>177</v>
      </c>
      <c r="E115" s="106">
        <v>1</v>
      </c>
      <c r="F115" s="106">
        <v>1</v>
      </c>
      <c r="G115" s="106">
        <v>1</v>
      </c>
      <c r="H115" s="106">
        <v>1</v>
      </c>
      <c r="I115" s="106">
        <v>1</v>
      </c>
      <c r="J115" s="106">
        <v>1</v>
      </c>
      <c r="K115" s="106">
        <v>1</v>
      </c>
      <c r="L115" s="106">
        <v>1</v>
      </c>
      <c r="M115" s="106">
        <v>1</v>
      </c>
      <c r="N115" s="106">
        <v>1</v>
      </c>
      <c r="O115" s="106">
        <v>1</v>
      </c>
      <c r="P115" s="106">
        <v>1</v>
      </c>
      <c r="Q115" s="106">
        <v>1</v>
      </c>
      <c r="R115" s="106">
        <v>1</v>
      </c>
      <c r="S115" s="106">
        <v>1</v>
      </c>
      <c r="T115" s="106">
        <v>1</v>
      </c>
      <c r="U115" s="106">
        <v>1</v>
      </c>
      <c r="V115" s="106">
        <v>1</v>
      </c>
      <c r="W115" s="106">
        <v>1</v>
      </c>
      <c r="X115" s="106">
        <v>1</v>
      </c>
      <c r="Y115" s="106">
        <v>1</v>
      </c>
      <c r="Z115" s="106">
        <v>1</v>
      </c>
      <c r="AA115" s="106">
        <v>1</v>
      </c>
      <c r="AB115" s="106">
        <v>1</v>
      </c>
      <c r="AC115" s="106">
        <v>24</v>
      </c>
      <c r="AD115" s="106"/>
      <c r="AE115" s="106"/>
    </row>
    <row r="116" spans="1:31">
      <c r="A116" s="106" t="s">
        <v>144</v>
      </c>
      <c r="B116" s="106" t="s">
        <v>125</v>
      </c>
      <c r="C116" s="106" t="s">
        <v>121</v>
      </c>
      <c r="D116" s="106" t="s">
        <v>138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1</v>
      </c>
      <c r="M116" s="106">
        <v>1</v>
      </c>
      <c r="N116" s="106">
        <v>1</v>
      </c>
      <c r="O116" s="106">
        <v>1</v>
      </c>
      <c r="P116" s="106">
        <v>1</v>
      </c>
      <c r="Q116" s="106">
        <v>1</v>
      </c>
      <c r="R116" s="106">
        <v>1</v>
      </c>
      <c r="S116" s="106">
        <v>1</v>
      </c>
      <c r="T116" s="106">
        <v>1</v>
      </c>
      <c r="U116" s="106">
        <v>1</v>
      </c>
      <c r="V116" s="106">
        <v>1</v>
      </c>
      <c r="W116" s="106">
        <v>1</v>
      </c>
      <c r="X116" s="106">
        <v>1</v>
      </c>
      <c r="Y116" s="106">
        <v>1</v>
      </c>
      <c r="Z116" s="106">
        <v>0</v>
      </c>
      <c r="AA116" s="106">
        <v>0</v>
      </c>
      <c r="AB116" s="106">
        <v>0</v>
      </c>
      <c r="AC116" s="106">
        <v>14</v>
      </c>
      <c r="AD116" s="106">
        <v>70</v>
      </c>
      <c r="AE116" s="106">
        <v>3650</v>
      </c>
    </row>
    <row r="117" spans="1:31">
      <c r="A117" s="106"/>
      <c r="B117" s="106"/>
      <c r="C117" s="106"/>
      <c r="D117" s="106" t="s">
        <v>177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/>
      <c r="AE117" s="106"/>
    </row>
    <row r="118" spans="1:31">
      <c r="A118" s="106" t="s">
        <v>273</v>
      </c>
      <c r="B118" s="106" t="s">
        <v>125</v>
      </c>
      <c r="C118" s="106" t="s">
        <v>121</v>
      </c>
      <c r="D118" s="106" t="s">
        <v>138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1</v>
      </c>
      <c r="M118" s="106">
        <v>1</v>
      </c>
      <c r="N118" s="106">
        <v>1</v>
      </c>
      <c r="O118" s="106">
        <v>1</v>
      </c>
      <c r="P118" s="106">
        <v>1</v>
      </c>
      <c r="Q118" s="106">
        <v>1</v>
      </c>
      <c r="R118" s="106">
        <v>1</v>
      </c>
      <c r="S118" s="106">
        <v>1</v>
      </c>
      <c r="T118" s="106">
        <v>1</v>
      </c>
      <c r="U118" s="106">
        <v>1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10</v>
      </c>
      <c r="AD118" s="106">
        <v>50</v>
      </c>
      <c r="AE118" s="106">
        <v>2607.14</v>
      </c>
    </row>
    <row r="119" spans="1:31">
      <c r="A119" s="106"/>
      <c r="B119" s="106"/>
      <c r="C119" s="106"/>
      <c r="D119" s="106" t="s">
        <v>177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/>
      <c r="AE119" s="106"/>
    </row>
    <row r="120" spans="1:31">
      <c r="A120" s="106" t="s">
        <v>145</v>
      </c>
      <c r="B120" s="106" t="s">
        <v>129</v>
      </c>
      <c r="C120" s="106" t="s">
        <v>121</v>
      </c>
      <c r="D120" s="106" t="s">
        <v>122</v>
      </c>
      <c r="E120" s="106">
        <v>120</v>
      </c>
      <c r="F120" s="106">
        <v>120</v>
      </c>
      <c r="G120" s="106">
        <v>120</v>
      </c>
      <c r="H120" s="106">
        <v>120</v>
      </c>
      <c r="I120" s="106">
        <v>120</v>
      </c>
      <c r="J120" s="106">
        <v>120</v>
      </c>
      <c r="K120" s="106">
        <v>120</v>
      </c>
      <c r="L120" s="106">
        <v>120</v>
      </c>
      <c r="M120" s="106">
        <v>120</v>
      </c>
      <c r="N120" s="106">
        <v>120</v>
      </c>
      <c r="O120" s="106">
        <v>120</v>
      </c>
      <c r="P120" s="106">
        <v>120</v>
      </c>
      <c r="Q120" s="106">
        <v>120</v>
      </c>
      <c r="R120" s="106">
        <v>120</v>
      </c>
      <c r="S120" s="106">
        <v>120</v>
      </c>
      <c r="T120" s="106">
        <v>120</v>
      </c>
      <c r="U120" s="106">
        <v>120</v>
      </c>
      <c r="V120" s="106">
        <v>120</v>
      </c>
      <c r="W120" s="106">
        <v>120</v>
      </c>
      <c r="X120" s="106">
        <v>120</v>
      </c>
      <c r="Y120" s="106">
        <v>120</v>
      </c>
      <c r="Z120" s="106">
        <v>120</v>
      </c>
      <c r="AA120" s="106">
        <v>120</v>
      </c>
      <c r="AB120" s="106">
        <v>120</v>
      </c>
      <c r="AC120" s="106">
        <v>2880</v>
      </c>
      <c r="AD120" s="106">
        <v>20160</v>
      </c>
      <c r="AE120" s="106">
        <v>1051200</v>
      </c>
    </row>
    <row r="121" spans="1:31">
      <c r="A121" s="106" t="s">
        <v>274</v>
      </c>
      <c r="B121" s="106" t="s">
        <v>120</v>
      </c>
      <c r="C121" s="106" t="s">
        <v>121</v>
      </c>
      <c r="D121" s="106" t="s">
        <v>122</v>
      </c>
      <c r="E121" s="106">
        <v>0.05</v>
      </c>
      <c r="F121" s="106">
        <v>0.05</v>
      </c>
      <c r="G121" s="106">
        <v>0.05</v>
      </c>
      <c r="H121" s="106">
        <v>0.05</v>
      </c>
      <c r="I121" s="106">
        <v>0.05</v>
      </c>
      <c r="J121" s="106">
        <v>0.05</v>
      </c>
      <c r="K121" s="106">
        <v>0.05</v>
      </c>
      <c r="L121" s="106">
        <v>0.05</v>
      </c>
      <c r="M121" s="106">
        <v>0.05</v>
      </c>
      <c r="N121" s="106">
        <v>0.05</v>
      </c>
      <c r="O121" s="106">
        <v>0.05</v>
      </c>
      <c r="P121" s="106">
        <v>0.05</v>
      </c>
      <c r="Q121" s="106">
        <v>0.05</v>
      </c>
      <c r="R121" s="106">
        <v>0.05</v>
      </c>
      <c r="S121" s="106">
        <v>0.05</v>
      </c>
      <c r="T121" s="106">
        <v>0.05</v>
      </c>
      <c r="U121" s="106">
        <v>0.05</v>
      </c>
      <c r="V121" s="106">
        <v>0.05</v>
      </c>
      <c r="W121" s="106">
        <v>0.05</v>
      </c>
      <c r="X121" s="106">
        <v>0.05</v>
      </c>
      <c r="Y121" s="106">
        <v>0.05</v>
      </c>
      <c r="Z121" s="106">
        <v>0.05</v>
      </c>
      <c r="AA121" s="106">
        <v>0.05</v>
      </c>
      <c r="AB121" s="106">
        <v>0.05</v>
      </c>
      <c r="AC121" s="106">
        <v>1.2</v>
      </c>
      <c r="AD121" s="106">
        <v>8.4</v>
      </c>
      <c r="AE121" s="106">
        <v>438</v>
      </c>
    </row>
    <row r="122" spans="1:31">
      <c r="A122" s="106" t="s">
        <v>275</v>
      </c>
      <c r="B122" s="106" t="s">
        <v>120</v>
      </c>
      <c r="C122" s="106" t="s">
        <v>121</v>
      </c>
      <c r="D122" s="106" t="s">
        <v>122</v>
      </c>
      <c r="E122" s="106">
        <v>0.2</v>
      </c>
      <c r="F122" s="106">
        <v>0.2</v>
      </c>
      <c r="G122" s="106">
        <v>0.2</v>
      </c>
      <c r="H122" s="106">
        <v>0.2</v>
      </c>
      <c r="I122" s="106">
        <v>0.2</v>
      </c>
      <c r="J122" s="106">
        <v>0.2</v>
      </c>
      <c r="K122" s="106">
        <v>0.2</v>
      </c>
      <c r="L122" s="106">
        <v>0.2</v>
      </c>
      <c r="M122" s="106">
        <v>0.2</v>
      </c>
      <c r="N122" s="106">
        <v>0.2</v>
      </c>
      <c r="O122" s="106">
        <v>0.2</v>
      </c>
      <c r="P122" s="106">
        <v>0.2</v>
      </c>
      <c r="Q122" s="106">
        <v>0.2</v>
      </c>
      <c r="R122" s="106">
        <v>0.2</v>
      </c>
      <c r="S122" s="106">
        <v>0.2</v>
      </c>
      <c r="T122" s="106">
        <v>0.2</v>
      </c>
      <c r="U122" s="106">
        <v>0.2</v>
      </c>
      <c r="V122" s="106">
        <v>0.2</v>
      </c>
      <c r="W122" s="106">
        <v>0.2</v>
      </c>
      <c r="X122" s="106">
        <v>0.2</v>
      </c>
      <c r="Y122" s="106">
        <v>0.2</v>
      </c>
      <c r="Z122" s="106">
        <v>0.2</v>
      </c>
      <c r="AA122" s="106">
        <v>0.2</v>
      </c>
      <c r="AB122" s="106">
        <v>0.2</v>
      </c>
      <c r="AC122" s="106">
        <v>4.8</v>
      </c>
      <c r="AD122" s="106">
        <v>33.6</v>
      </c>
      <c r="AE122" s="106">
        <v>1752</v>
      </c>
    </row>
    <row r="123" spans="1:31">
      <c r="A123" s="106" t="s">
        <v>276</v>
      </c>
      <c r="B123" s="106" t="s">
        <v>123</v>
      </c>
      <c r="C123" s="106" t="s">
        <v>121</v>
      </c>
      <c r="D123" s="106" t="s">
        <v>122</v>
      </c>
      <c r="E123" s="106">
        <v>40</v>
      </c>
      <c r="F123" s="106">
        <v>40</v>
      </c>
      <c r="G123" s="106">
        <v>40</v>
      </c>
      <c r="H123" s="106">
        <v>40</v>
      </c>
      <c r="I123" s="106">
        <v>40</v>
      </c>
      <c r="J123" s="106">
        <v>40</v>
      </c>
      <c r="K123" s="106">
        <v>40</v>
      </c>
      <c r="L123" s="106">
        <v>40</v>
      </c>
      <c r="M123" s="106">
        <v>40</v>
      </c>
      <c r="N123" s="106">
        <v>40</v>
      </c>
      <c r="O123" s="106">
        <v>40</v>
      </c>
      <c r="P123" s="106">
        <v>40</v>
      </c>
      <c r="Q123" s="106">
        <v>40</v>
      </c>
      <c r="R123" s="106">
        <v>40</v>
      </c>
      <c r="S123" s="106">
        <v>40</v>
      </c>
      <c r="T123" s="106">
        <v>40</v>
      </c>
      <c r="U123" s="106">
        <v>40</v>
      </c>
      <c r="V123" s="106">
        <v>40</v>
      </c>
      <c r="W123" s="106">
        <v>40</v>
      </c>
      <c r="X123" s="106">
        <v>40</v>
      </c>
      <c r="Y123" s="106">
        <v>40</v>
      </c>
      <c r="Z123" s="106">
        <v>40</v>
      </c>
      <c r="AA123" s="106">
        <v>40</v>
      </c>
      <c r="AB123" s="106">
        <v>40</v>
      </c>
      <c r="AC123" s="106">
        <v>960</v>
      </c>
      <c r="AD123" s="106">
        <v>6720</v>
      </c>
      <c r="AE123" s="106">
        <v>350400</v>
      </c>
    </row>
    <row r="124" spans="1:31">
      <c r="A124" s="106" t="s">
        <v>277</v>
      </c>
      <c r="B124" s="106" t="s">
        <v>123</v>
      </c>
      <c r="C124" s="106" t="s">
        <v>121</v>
      </c>
      <c r="D124" s="106" t="s">
        <v>122</v>
      </c>
      <c r="E124" s="106">
        <v>55</v>
      </c>
      <c r="F124" s="106">
        <v>55</v>
      </c>
      <c r="G124" s="106">
        <v>55</v>
      </c>
      <c r="H124" s="106">
        <v>55</v>
      </c>
      <c r="I124" s="106">
        <v>55</v>
      </c>
      <c r="J124" s="106">
        <v>55</v>
      </c>
      <c r="K124" s="106">
        <v>55</v>
      </c>
      <c r="L124" s="106">
        <v>55</v>
      </c>
      <c r="M124" s="106">
        <v>55</v>
      </c>
      <c r="N124" s="106">
        <v>55</v>
      </c>
      <c r="O124" s="106">
        <v>55</v>
      </c>
      <c r="P124" s="106">
        <v>55</v>
      </c>
      <c r="Q124" s="106">
        <v>55</v>
      </c>
      <c r="R124" s="106">
        <v>55</v>
      </c>
      <c r="S124" s="106">
        <v>55</v>
      </c>
      <c r="T124" s="106">
        <v>55</v>
      </c>
      <c r="U124" s="106">
        <v>55</v>
      </c>
      <c r="V124" s="106">
        <v>55</v>
      </c>
      <c r="W124" s="106">
        <v>55</v>
      </c>
      <c r="X124" s="106">
        <v>55</v>
      </c>
      <c r="Y124" s="106">
        <v>55</v>
      </c>
      <c r="Z124" s="106">
        <v>55</v>
      </c>
      <c r="AA124" s="106">
        <v>55</v>
      </c>
      <c r="AB124" s="106">
        <v>55</v>
      </c>
      <c r="AC124" s="106">
        <v>1320</v>
      </c>
      <c r="AD124" s="106">
        <v>9240</v>
      </c>
      <c r="AE124" s="106">
        <v>481800</v>
      </c>
    </row>
    <row r="125" spans="1:31">
      <c r="A125" s="106" t="s">
        <v>278</v>
      </c>
      <c r="B125" s="106" t="s">
        <v>120</v>
      </c>
      <c r="C125" s="106" t="s">
        <v>121</v>
      </c>
      <c r="D125" s="106" t="s">
        <v>122</v>
      </c>
      <c r="E125" s="106">
        <v>0.05</v>
      </c>
      <c r="F125" s="106">
        <v>0.05</v>
      </c>
      <c r="G125" s="106">
        <v>0.05</v>
      </c>
      <c r="H125" s="106">
        <v>0.05</v>
      </c>
      <c r="I125" s="106">
        <v>0.05</v>
      </c>
      <c r="J125" s="106">
        <v>0.05</v>
      </c>
      <c r="K125" s="106">
        <v>0.05</v>
      </c>
      <c r="L125" s="106">
        <v>0.05</v>
      </c>
      <c r="M125" s="106">
        <v>0.05</v>
      </c>
      <c r="N125" s="106">
        <v>0.05</v>
      </c>
      <c r="O125" s="106">
        <v>0.05</v>
      </c>
      <c r="P125" s="106">
        <v>0.05</v>
      </c>
      <c r="Q125" s="106">
        <v>0.05</v>
      </c>
      <c r="R125" s="106">
        <v>0.05</v>
      </c>
      <c r="S125" s="106">
        <v>0.05</v>
      </c>
      <c r="T125" s="106">
        <v>0.05</v>
      </c>
      <c r="U125" s="106">
        <v>0.05</v>
      </c>
      <c r="V125" s="106">
        <v>0.05</v>
      </c>
      <c r="W125" s="106">
        <v>0.05</v>
      </c>
      <c r="X125" s="106">
        <v>0.05</v>
      </c>
      <c r="Y125" s="106">
        <v>0.05</v>
      </c>
      <c r="Z125" s="106">
        <v>0.05</v>
      </c>
      <c r="AA125" s="106">
        <v>0.05</v>
      </c>
      <c r="AB125" s="106">
        <v>0.05</v>
      </c>
      <c r="AC125" s="106">
        <v>1.2</v>
      </c>
      <c r="AD125" s="106">
        <v>8.4</v>
      </c>
      <c r="AE125" s="106">
        <v>438</v>
      </c>
    </row>
    <row r="126" spans="1:31">
      <c r="A126" s="106" t="s">
        <v>279</v>
      </c>
      <c r="B126" s="106" t="s">
        <v>120</v>
      </c>
      <c r="C126" s="106" t="s">
        <v>121</v>
      </c>
      <c r="D126" s="106" t="s">
        <v>122</v>
      </c>
      <c r="E126" s="106">
        <v>0.2</v>
      </c>
      <c r="F126" s="106">
        <v>0.2</v>
      </c>
      <c r="G126" s="106">
        <v>0.2</v>
      </c>
      <c r="H126" s="106">
        <v>0.2</v>
      </c>
      <c r="I126" s="106">
        <v>0.2</v>
      </c>
      <c r="J126" s="106">
        <v>0.2</v>
      </c>
      <c r="K126" s="106">
        <v>0.2</v>
      </c>
      <c r="L126" s="106">
        <v>0.2</v>
      </c>
      <c r="M126" s="106">
        <v>0.2</v>
      </c>
      <c r="N126" s="106">
        <v>0.2</v>
      </c>
      <c r="O126" s="106">
        <v>0.2</v>
      </c>
      <c r="P126" s="106">
        <v>0.2</v>
      </c>
      <c r="Q126" s="106">
        <v>0.2</v>
      </c>
      <c r="R126" s="106">
        <v>0.2</v>
      </c>
      <c r="S126" s="106">
        <v>0.2</v>
      </c>
      <c r="T126" s="106">
        <v>0.2</v>
      </c>
      <c r="U126" s="106">
        <v>0.2</v>
      </c>
      <c r="V126" s="106">
        <v>0.2</v>
      </c>
      <c r="W126" s="106">
        <v>0.2</v>
      </c>
      <c r="X126" s="106">
        <v>0.2</v>
      </c>
      <c r="Y126" s="106">
        <v>0.2</v>
      </c>
      <c r="Z126" s="106">
        <v>0.2</v>
      </c>
      <c r="AA126" s="106">
        <v>0.2</v>
      </c>
      <c r="AB126" s="106">
        <v>0.2</v>
      </c>
      <c r="AC126" s="106">
        <v>4.8</v>
      </c>
      <c r="AD126" s="106">
        <v>33.6</v>
      </c>
      <c r="AE126" s="106">
        <v>1752</v>
      </c>
    </row>
    <row r="127" spans="1:31">
      <c r="A127" s="106" t="s">
        <v>280</v>
      </c>
      <c r="B127" s="106" t="s">
        <v>123</v>
      </c>
      <c r="C127" s="106" t="s">
        <v>121</v>
      </c>
      <c r="D127" s="106" t="s">
        <v>122</v>
      </c>
      <c r="E127" s="106">
        <v>40</v>
      </c>
      <c r="F127" s="106">
        <v>40</v>
      </c>
      <c r="G127" s="106">
        <v>40</v>
      </c>
      <c r="H127" s="106">
        <v>40</v>
      </c>
      <c r="I127" s="106">
        <v>40</v>
      </c>
      <c r="J127" s="106">
        <v>40</v>
      </c>
      <c r="K127" s="106">
        <v>40</v>
      </c>
      <c r="L127" s="106">
        <v>40</v>
      </c>
      <c r="M127" s="106">
        <v>40</v>
      </c>
      <c r="N127" s="106">
        <v>40</v>
      </c>
      <c r="O127" s="106">
        <v>40</v>
      </c>
      <c r="P127" s="106">
        <v>40</v>
      </c>
      <c r="Q127" s="106">
        <v>40</v>
      </c>
      <c r="R127" s="106">
        <v>40</v>
      </c>
      <c r="S127" s="106">
        <v>40</v>
      </c>
      <c r="T127" s="106">
        <v>40</v>
      </c>
      <c r="U127" s="106">
        <v>40</v>
      </c>
      <c r="V127" s="106">
        <v>40</v>
      </c>
      <c r="W127" s="106">
        <v>40</v>
      </c>
      <c r="X127" s="106">
        <v>40</v>
      </c>
      <c r="Y127" s="106">
        <v>40</v>
      </c>
      <c r="Z127" s="106">
        <v>40</v>
      </c>
      <c r="AA127" s="106">
        <v>40</v>
      </c>
      <c r="AB127" s="106">
        <v>40</v>
      </c>
      <c r="AC127" s="106">
        <v>960</v>
      </c>
      <c r="AD127" s="106">
        <v>6720</v>
      </c>
      <c r="AE127" s="106">
        <v>350400</v>
      </c>
    </row>
    <row r="128" spans="1:31">
      <c r="A128" s="106" t="s">
        <v>281</v>
      </c>
      <c r="B128" s="106" t="s">
        <v>123</v>
      </c>
      <c r="C128" s="106" t="s">
        <v>121</v>
      </c>
      <c r="D128" s="106" t="s">
        <v>122</v>
      </c>
      <c r="E128" s="106">
        <v>55</v>
      </c>
      <c r="F128" s="106">
        <v>55</v>
      </c>
      <c r="G128" s="106">
        <v>55</v>
      </c>
      <c r="H128" s="106">
        <v>55</v>
      </c>
      <c r="I128" s="106">
        <v>55</v>
      </c>
      <c r="J128" s="106">
        <v>55</v>
      </c>
      <c r="K128" s="106">
        <v>55</v>
      </c>
      <c r="L128" s="106">
        <v>55</v>
      </c>
      <c r="M128" s="106">
        <v>55</v>
      </c>
      <c r="N128" s="106">
        <v>55</v>
      </c>
      <c r="O128" s="106">
        <v>55</v>
      </c>
      <c r="P128" s="106">
        <v>55</v>
      </c>
      <c r="Q128" s="106">
        <v>55</v>
      </c>
      <c r="R128" s="106">
        <v>55</v>
      </c>
      <c r="S128" s="106">
        <v>55</v>
      </c>
      <c r="T128" s="106">
        <v>55</v>
      </c>
      <c r="U128" s="106">
        <v>55</v>
      </c>
      <c r="V128" s="106">
        <v>55</v>
      </c>
      <c r="W128" s="106">
        <v>55</v>
      </c>
      <c r="X128" s="106">
        <v>55</v>
      </c>
      <c r="Y128" s="106">
        <v>55</v>
      </c>
      <c r="Z128" s="106">
        <v>55</v>
      </c>
      <c r="AA128" s="106">
        <v>55</v>
      </c>
      <c r="AB128" s="106">
        <v>55</v>
      </c>
      <c r="AC128" s="106">
        <v>1320</v>
      </c>
      <c r="AD128" s="106">
        <v>9240</v>
      </c>
      <c r="AE128" s="106">
        <v>481800</v>
      </c>
    </row>
    <row r="129" spans="1:31">
      <c r="A129" s="106" t="s">
        <v>282</v>
      </c>
      <c r="B129" s="106" t="s">
        <v>757</v>
      </c>
      <c r="C129" s="106" t="s">
        <v>121</v>
      </c>
      <c r="D129" s="106" t="s">
        <v>122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0.67</v>
      </c>
      <c r="AD129" s="106">
        <v>4.67</v>
      </c>
      <c r="AE129" s="106">
        <v>243.33</v>
      </c>
    </row>
    <row r="130" spans="1:31">
      <c r="A130" s="106" t="s">
        <v>283</v>
      </c>
      <c r="B130" s="106" t="s">
        <v>757</v>
      </c>
      <c r="C130" s="106" t="s">
        <v>121</v>
      </c>
      <c r="D130" s="106" t="s">
        <v>122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1</v>
      </c>
      <c r="AD130" s="106">
        <v>7</v>
      </c>
      <c r="AE130" s="106">
        <v>365</v>
      </c>
    </row>
    <row r="131" spans="1:31">
      <c r="A131" s="106" t="s">
        <v>284</v>
      </c>
      <c r="B131" s="106" t="s">
        <v>129</v>
      </c>
      <c r="C131" s="106" t="s">
        <v>121</v>
      </c>
      <c r="D131" s="106" t="s">
        <v>285</v>
      </c>
      <c r="E131" s="106">
        <v>0</v>
      </c>
      <c r="F131" s="106">
        <v>0</v>
      </c>
      <c r="G131" s="106">
        <v>0</v>
      </c>
      <c r="H131" s="106">
        <v>0</v>
      </c>
      <c r="I131" s="106">
        <v>725</v>
      </c>
      <c r="J131" s="106">
        <v>417</v>
      </c>
      <c r="K131" s="106">
        <v>290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1432</v>
      </c>
      <c r="AD131" s="106">
        <v>1432</v>
      </c>
      <c r="AE131" s="106">
        <v>74668.570000000007</v>
      </c>
    </row>
    <row r="132" spans="1:31">
      <c r="A132" s="106"/>
      <c r="B132" s="106"/>
      <c r="C132" s="106"/>
      <c r="D132" s="106" t="s">
        <v>269</v>
      </c>
      <c r="E132" s="106">
        <v>0</v>
      </c>
      <c r="F132" s="106">
        <v>0</v>
      </c>
      <c r="G132" s="106">
        <v>0</v>
      </c>
      <c r="H132" s="106">
        <v>0</v>
      </c>
      <c r="I132" s="106">
        <v>125</v>
      </c>
      <c r="J132" s="106">
        <v>117</v>
      </c>
      <c r="K132" s="106">
        <v>90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125</v>
      </c>
      <c r="Y132" s="106">
        <v>117</v>
      </c>
      <c r="Z132" s="106">
        <v>90</v>
      </c>
      <c r="AA132" s="106">
        <v>0</v>
      </c>
      <c r="AB132" s="106">
        <v>0</v>
      </c>
      <c r="AC132" s="106">
        <v>664</v>
      </c>
      <c r="AD132" s="106"/>
      <c r="AE132" s="106"/>
    </row>
    <row r="133" spans="1:31">
      <c r="A133" s="106" t="s">
        <v>286</v>
      </c>
      <c r="B133" s="106" t="s">
        <v>120</v>
      </c>
      <c r="C133" s="106" t="s">
        <v>121</v>
      </c>
      <c r="D133" s="106" t="s">
        <v>122</v>
      </c>
      <c r="E133" s="106">
        <v>0.2</v>
      </c>
      <c r="F133" s="106">
        <v>0.2</v>
      </c>
      <c r="G133" s="106">
        <v>0.2</v>
      </c>
      <c r="H133" s="106">
        <v>0.2</v>
      </c>
      <c r="I133" s="106">
        <v>0.2</v>
      </c>
      <c r="J133" s="106">
        <v>0.2</v>
      </c>
      <c r="K133" s="106">
        <v>0.2</v>
      </c>
      <c r="L133" s="106">
        <v>0.4</v>
      </c>
      <c r="M133" s="106">
        <v>0.4</v>
      </c>
      <c r="N133" s="106">
        <v>0.4</v>
      </c>
      <c r="O133" s="106">
        <v>0.4</v>
      </c>
      <c r="P133" s="106">
        <v>0.4</v>
      </c>
      <c r="Q133" s="106">
        <v>0.4</v>
      </c>
      <c r="R133" s="106">
        <v>0.4</v>
      </c>
      <c r="S133" s="106">
        <v>0.4</v>
      </c>
      <c r="T133" s="106">
        <v>0.4</v>
      </c>
      <c r="U133" s="106">
        <v>0.4</v>
      </c>
      <c r="V133" s="106">
        <v>0.4</v>
      </c>
      <c r="W133" s="106">
        <v>0.4</v>
      </c>
      <c r="X133" s="106">
        <v>0.4</v>
      </c>
      <c r="Y133" s="106">
        <v>0.4</v>
      </c>
      <c r="Z133" s="106">
        <v>0.2</v>
      </c>
      <c r="AA133" s="106">
        <v>0.2</v>
      </c>
      <c r="AB133" s="106">
        <v>0.2</v>
      </c>
      <c r="AC133" s="106">
        <v>7.6</v>
      </c>
      <c r="AD133" s="106">
        <v>53.2</v>
      </c>
      <c r="AE133" s="106">
        <v>2774</v>
      </c>
    </row>
    <row r="134" spans="1:31">
      <c r="A134" s="106" t="s">
        <v>287</v>
      </c>
      <c r="B134" s="106" t="s">
        <v>129</v>
      </c>
      <c r="C134" s="106" t="s">
        <v>121</v>
      </c>
      <c r="D134" s="106" t="s">
        <v>122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50</v>
      </c>
      <c r="L134" s="106">
        <v>70</v>
      </c>
      <c r="M134" s="106">
        <v>70</v>
      </c>
      <c r="N134" s="106">
        <v>80</v>
      </c>
      <c r="O134" s="106">
        <v>70</v>
      </c>
      <c r="P134" s="106">
        <v>50</v>
      </c>
      <c r="Q134" s="106">
        <v>50</v>
      </c>
      <c r="R134" s="106">
        <v>80</v>
      </c>
      <c r="S134" s="106">
        <v>90</v>
      </c>
      <c r="T134" s="106">
        <v>80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690</v>
      </c>
      <c r="AD134" s="106">
        <v>4830</v>
      </c>
      <c r="AE134" s="106">
        <v>251850</v>
      </c>
    </row>
    <row r="135" spans="1:31">
      <c r="A135" s="106" t="s">
        <v>356</v>
      </c>
      <c r="B135" s="106" t="s">
        <v>123</v>
      </c>
      <c r="C135" s="106" t="s">
        <v>121</v>
      </c>
      <c r="D135" s="106" t="s">
        <v>122</v>
      </c>
      <c r="E135" s="106">
        <v>60</v>
      </c>
      <c r="F135" s="106">
        <v>60</v>
      </c>
      <c r="G135" s="106">
        <v>60</v>
      </c>
      <c r="H135" s="106">
        <v>60</v>
      </c>
      <c r="I135" s="106">
        <v>60</v>
      </c>
      <c r="J135" s="106">
        <v>60</v>
      </c>
      <c r="K135" s="106">
        <v>60</v>
      </c>
      <c r="L135" s="106">
        <v>60</v>
      </c>
      <c r="M135" s="106">
        <v>60</v>
      </c>
      <c r="N135" s="106">
        <v>60</v>
      </c>
      <c r="O135" s="106">
        <v>60</v>
      </c>
      <c r="P135" s="106">
        <v>60</v>
      </c>
      <c r="Q135" s="106">
        <v>60</v>
      </c>
      <c r="R135" s="106">
        <v>60</v>
      </c>
      <c r="S135" s="106">
        <v>60</v>
      </c>
      <c r="T135" s="106">
        <v>60</v>
      </c>
      <c r="U135" s="106">
        <v>60</v>
      </c>
      <c r="V135" s="106">
        <v>60</v>
      </c>
      <c r="W135" s="106">
        <v>60</v>
      </c>
      <c r="X135" s="106">
        <v>60</v>
      </c>
      <c r="Y135" s="106">
        <v>60</v>
      </c>
      <c r="Z135" s="106">
        <v>60</v>
      </c>
      <c r="AA135" s="106">
        <v>60</v>
      </c>
      <c r="AB135" s="106">
        <v>60</v>
      </c>
      <c r="AC135" s="106">
        <v>1440</v>
      </c>
      <c r="AD135" s="106">
        <v>10080</v>
      </c>
      <c r="AE135" s="106">
        <v>525600</v>
      </c>
    </row>
    <row r="136" spans="1:31">
      <c r="A136" s="106" t="s">
        <v>357</v>
      </c>
      <c r="B136" s="106" t="s">
        <v>123</v>
      </c>
      <c r="C136" s="106" t="s">
        <v>121</v>
      </c>
      <c r="D136" s="106" t="s">
        <v>122</v>
      </c>
      <c r="E136" s="106">
        <v>60</v>
      </c>
      <c r="F136" s="106">
        <v>60</v>
      </c>
      <c r="G136" s="106">
        <v>60</v>
      </c>
      <c r="H136" s="106">
        <v>60</v>
      </c>
      <c r="I136" s="106">
        <v>60</v>
      </c>
      <c r="J136" s="106">
        <v>60</v>
      </c>
      <c r="K136" s="106">
        <v>60</v>
      </c>
      <c r="L136" s="106">
        <v>60</v>
      </c>
      <c r="M136" s="106">
        <v>60</v>
      </c>
      <c r="N136" s="106">
        <v>60</v>
      </c>
      <c r="O136" s="106">
        <v>60</v>
      </c>
      <c r="P136" s="106">
        <v>60</v>
      </c>
      <c r="Q136" s="106">
        <v>60</v>
      </c>
      <c r="R136" s="106">
        <v>60</v>
      </c>
      <c r="S136" s="106">
        <v>60</v>
      </c>
      <c r="T136" s="106">
        <v>60</v>
      </c>
      <c r="U136" s="106">
        <v>60</v>
      </c>
      <c r="V136" s="106">
        <v>60</v>
      </c>
      <c r="W136" s="106">
        <v>60</v>
      </c>
      <c r="X136" s="106">
        <v>60</v>
      </c>
      <c r="Y136" s="106">
        <v>60</v>
      </c>
      <c r="Z136" s="106">
        <v>60</v>
      </c>
      <c r="AA136" s="106">
        <v>60</v>
      </c>
      <c r="AB136" s="106">
        <v>60</v>
      </c>
      <c r="AC136" s="106">
        <v>1440</v>
      </c>
      <c r="AD136" s="106">
        <v>10080</v>
      </c>
      <c r="AE136" s="106">
        <v>525600</v>
      </c>
    </row>
    <row r="137" spans="1:31">
      <c r="A137" s="106" t="s">
        <v>358</v>
      </c>
      <c r="B137" s="106" t="s">
        <v>123</v>
      </c>
      <c r="C137" s="106" t="s">
        <v>121</v>
      </c>
      <c r="D137" s="106" t="s">
        <v>122</v>
      </c>
      <c r="E137" s="106">
        <v>22</v>
      </c>
      <c r="F137" s="106">
        <v>22</v>
      </c>
      <c r="G137" s="106">
        <v>22</v>
      </c>
      <c r="H137" s="106">
        <v>22</v>
      </c>
      <c r="I137" s="106">
        <v>22</v>
      </c>
      <c r="J137" s="106">
        <v>22</v>
      </c>
      <c r="K137" s="106">
        <v>22</v>
      </c>
      <c r="L137" s="106">
        <v>22</v>
      </c>
      <c r="M137" s="106">
        <v>22</v>
      </c>
      <c r="N137" s="106">
        <v>22</v>
      </c>
      <c r="O137" s="106">
        <v>22</v>
      </c>
      <c r="P137" s="106">
        <v>22</v>
      </c>
      <c r="Q137" s="106">
        <v>22</v>
      </c>
      <c r="R137" s="106">
        <v>22</v>
      </c>
      <c r="S137" s="106">
        <v>22</v>
      </c>
      <c r="T137" s="106">
        <v>22</v>
      </c>
      <c r="U137" s="106">
        <v>22</v>
      </c>
      <c r="V137" s="106">
        <v>22</v>
      </c>
      <c r="W137" s="106">
        <v>22</v>
      </c>
      <c r="X137" s="106">
        <v>22</v>
      </c>
      <c r="Y137" s="106">
        <v>22</v>
      </c>
      <c r="Z137" s="106">
        <v>22</v>
      </c>
      <c r="AA137" s="106">
        <v>22</v>
      </c>
      <c r="AB137" s="106">
        <v>22</v>
      </c>
      <c r="AC137" s="106">
        <v>528</v>
      </c>
      <c r="AD137" s="106">
        <v>3696</v>
      </c>
      <c r="AE137" s="106">
        <v>192720</v>
      </c>
    </row>
    <row r="138" spans="1:31" ht="12.75">
      <c r="A138" s="44"/>
      <c r="B138" s="44"/>
      <c r="C138" s="44"/>
      <c r="D138" s="4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1:31" ht="12.75">
      <c r="A139" s="44"/>
      <c r="B139" s="44"/>
      <c r="C139" s="44"/>
      <c r="D139" s="4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1:31" ht="12.75">
      <c r="A140" s="44"/>
      <c r="B140" s="44"/>
      <c r="C140" s="44"/>
      <c r="D140" s="4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1:31" ht="12.75">
      <c r="A141" s="44"/>
      <c r="B141" s="44"/>
      <c r="C141" s="44"/>
      <c r="D141" s="4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1:31" ht="12.75">
      <c r="A142" s="44"/>
      <c r="B142" s="44"/>
      <c r="C142" s="44"/>
      <c r="D142" s="4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1:31" ht="12.75">
      <c r="A143" s="44"/>
      <c r="B143" s="44"/>
      <c r="C143" s="44"/>
      <c r="D143" s="4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1:31" ht="12.75">
      <c r="A144" s="44"/>
      <c r="B144" s="44"/>
      <c r="C144" s="44"/>
      <c r="D144" s="4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1:28" ht="12.75">
      <c r="A145" s="44"/>
      <c r="B145" s="44"/>
      <c r="C145" s="44"/>
      <c r="D145" s="4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1:28" ht="12.75">
      <c r="A146" s="44"/>
      <c r="B146" s="44"/>
      <c r="C146" s="44"/>
      <c r="D146" s="4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spans="1:28" ht="12.75">
      <c r="A147" s="44"/>
      <c r="B147" s="44"/>
      <c r="C147" s="44"/>
      <c r="D147" s="4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spans="1:28" ht="12.75">
      <c r="A148" s="44"/>
      <c r="B148" s="44"/>
      <c r="C148" s="44"/>
      <c r="D148" s="4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spans="1:28" ht="12.75">
      <c r="A149" s="44"/>
      <c r="B149" s="44"/>
      <c r="C149" s="44"/>
      <c r="D149" s="4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spans="1:28" ht="12.75">
      <c r="A150" s="44"/>
      <c r="B150" s="44"/>
      <c r="C150" s="44"/>
      <c r="D150" s="4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spans="1:28" ht="12.75">
      <c r="A151" s="44"/>
      <c r="B151" s="44"/>
      <c r="C151" s="44"/>
      <c r="D151" s="4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1:28"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spans="1:28"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spans="1:28"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spans="1:28"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spans="1:28"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spans="1:28"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spans="1:28"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spans="1:28"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spans="1:28"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5:28"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spans="5:28"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spans="5:28"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spans="5:28"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spans="5:28"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spans="5:28"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spans="5:28"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spans="5:28"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spans="5:28"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spans="5:28"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spans="5:28"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spans="5:28"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spans="5:28"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spans="5:28"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spans="5:28"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spans="5:28"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spans="5:28"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spans="5:28"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</sheetData>
  <phoneticPr fontId="2" type="noConversion"/>
  <conditionalFormatting sqref="A1:XFD1048576">
    <cfRule type="cellIs" dxfId="0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2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82" customWidth="1"/>
    <col min="2" max="2" width="39.83203125" style="61" bestFit="1" customWidth="1"/>
    <col min="3" max="18" width="17.5" style="59" customWidth="1"/>
    <col min="19" max="16384" width="9.33203125" style="59"/>
  </cols>
  <sheetData>
    <row r="1" spans="1:18" ht="20.25">
      <c r="A1" s="57" t="s">
        <v>150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s="61" customFormat="1">
      <c r="A2" s="110"/>
      <c r="B2" s="110"/>
      <c r="C2" s="60" t="s">
        <v>98</v>
      </c>
      <c r="D2" s="60" t="s">
        <v>99</v>
      </c>
      <c r="E2" s="60" t="s">
        <v>100</v>
      </c>
      <c r="F2" s="60" t="s">
        <v>101</v>
      </c>
      <c r="G2" s="60" t="s">
        <v>102</v>
      </c>
      <c r="H2" s="60" t="s">
        <v>103</v>
      </c>
      <c r="I2" s="60" t="s">
        <v>104</v>
      </c>
      <c r="J2" s="60" t="s">
        <v>105</v>
      </c>
      <c r="K2" s="60" t="s">
        <v>106</v>
      </c>
      <c r="L2" s="60" t="s">
        <v>107</v>
      </c>
      <c r="M2" s="60" t="s">
        <v>350</v>
      </c>
      <c r="N2" s="60" t="s">
        <v>108</v>
      </c>
      <c r="O2" s="60" t="s">
        <v>109</v>
      </c>
      <c r="P2" s="60" t="s">
        <v>110</v>
      </c>
      <c r="Q2" s="60" t="s">
        <v>111</v>
      </c>
      <c r="R2" s="60" t="s">
        <v>112</v>
      </c>
    </row>
    <row r="3" spans="1:18" s="61" customFormat="1">
      <c r="A3" s="62" t="s">
        <v>7</v>
      </c>
      <c r="B3" s="63"/>
    </row>
    <row r="4" spans="1:18" s="61" customFormat="1">
      <c r="A4" s="64"/>
      <c r="B4" s="65" t="s">
        <v>9</v>
      </c>
      <c r="C4" s="97" t="s">
        <v>10</v>
      </c>
      <c r="D4" s="97" t="s">
        <v>11</v>
      </c>
      <c r="E4" s="97" t="s">
        <v>12</v>
      </c>
      <c r="F4" s="97" t="s">
        <v>13</v>
      </c>
      <c r="G4" s="97" t="s">
        <v>752</v>
      </c>
      <c r="H4" s="97" t="s">
        <v>14</v>
      </c>
      <c r="I4" s="97" t="s">
        <v>15</v>
      </c>
      <c r="J4" s="97" t="s">
        <v>16</v>
      </c>
      <c r="K4" s="97" t="s">
        <v>17</v>
      </c>
      <c r="L4" s="97" t="s">
        <v>18</v>
      </c>
      <c r="M4" s="97" t="s">
        <v>19</v>
      </c>
      <c r="N4" s="97" t="s">
        <v>20</v>
      </c>
      <c r="O4" s="97" t="s">
        <v>21</v>
      </c>
      <c r="P4" s="97" t="s">
        <v>22</v>
      </c>
      <c r="Q4" s="97">
        <v>7</v>
      </c>
      <c r="R4" s="97">
        <v>8</v>
      </c>
    </row>
    <row r="5" spans="1:18" s="61" customFormat="1">
      <c r="A5" s="64"/>
      <c r="B5" s="65" t="s">
        <v>23</v>
      </c>
      <c r="C5" s="97" t="s">
        <v>24</v>
      </c>
      <c r="D5" s="97" t="s">
        <v>24</v>
      </c>
      <c r="E5" s="97" t="s">
        <v>24</v>
      </c>
      <c r="F5" s="97" t="s">
        <v>24</v>
      </c>
      <c r="G5" s="97" t="s">
        <v>24</v>
      </c>
      <c r="H5" s="97" t="s">
        <v>24</v>
      </c>
      <c r="I5" s="97" t="s">
        <v>24</v>
      </c>
      <c r="J5" s="97" t="s">
        <v>24</v>
      </c>
      <c r="K5" s="97" t="s">
        <v>24</v>
      </c>
      <c r="L5" s="97" t="s">
        <v>24</v>
      </c>
      <c r="M5" s="97" t="s">
        <v>24</v>
      </c>
      <c r="N5" s="97" t="s">
        <v>24</v>
      </c>
      <c r="O5" s="97" t="s">
        <v>24</v>
      </c>
      <c r="P5" s="97" t="s">
        <v>24</v>
      </c>
      <c r="Q5" s="97" t="s">
        <v>24</v>
      </c>
      <c r="R5" s="97" t="s">
        <v>24</v>
      </c>
    </row>
    <row r="6" spans="1:18" s="61" customFormat="1">
      <c r="A6" s="64"/>
      <c r="B6" s="65" t="s">
        <v>26</v>
      </c>
      <c r="C6" s="98">
        <v>11.393455922120065</v>
      </c>
      <c r="D6" s="99">
        <v>166.99378042184964</v>
      </c>
      <c r="E6" s="99">
        <v>29.393996755002707</v>
      </c>
      <c r="F6" s="99">
        <v>168.96944294213088</v>
      </c>
      <c r="H6" s="99">
        <v>79.82422931314224</v>
      </c>
      <c r="I6" s="99">
        <v>8.5151433207139</v>
      </c>
      <c r="J6" s="99">
        <v>160.10735532720406</v>
      </c>
      <c r="K6" s="99">
        <v>5.3818280151433209</v>
      </c>
      <c r="L6" s="99">
        <v>16.752298539751216</v>
      </c>
      <c r="M6" s="99">
        <v>164.63142239048159</v>
      </c>
      <c r="N6" s="99">
        <v>40.007301243915634</v>
      </c>
      <c r="O6" s="99">
        <v>30.071119524067065</v>
      </c>
      <c r="P6" s="99">
        <v>6.7033531638723627</v>
      </c>
      <c r="Q6" s="99">
        <v>4.1681990265008118</v>
      </c>
      <c r="R6" s="99">
        <v>0.5908599242833964</v>
      </c>
    </row>
    <row r="7" spans="1:18" s="61" customFormat="1">
      <c r="A7" s="62" t="s">
        <v>37</v>
      </c>
      <c r="B7" s="63"/>
      <c r="C7" s="43"/>
      <c r="D7" s="43"/>
      <c r="E7" s="43"/>
      <c r="F7" s="43"/>
      <c r="G7" s="43"/>
      <c r="H7" s="100" t="s">
        <v>753</v>
      </c>
      <c r="I7" s="43"/>
      <c r="J7" s="43"/>
      <c r="K7" s="43"/>
      <c r="L7" s="43"/>
      <c r="M7" s="43"/>
      <c r="N7" s="43"/>
      <c r="O7" s="43"/>
      <c r="P7" s="43"/>
      <c r="Q7" s="43"/>
      <c r="R7" s="43"/>
    </row>
    <row r="8" spans="1:18" s="61" customFormat="1">
      <c r="A8" s="64"/>
      <c r="B8" s="62" t="s">
        <v>38</v>
      </c>
    </row>
    <row r="9" spans="1:18" s="61" customFormat="1">
      <c r="A9" s="64"/>
      <c r="B9" s="65" t="s">
        <v>39</v>
      </c>
      <c r="C9" s="66" t="s">
        <v>351</v>
      </c>
      <c r="D9" s="66" t="s">
        <v>351</v>
      </c>
      <c r="E9" s="66" t="s">
        <v>351</v>
      </c>
      <c r="F9" s="66" t="s">
        <v>351</v>
      </c>
      <c r="G9" s="66" t="s">
        <v>351</v>
      </c>
      <c r="H9" s="66" t="s">
        <v>351</v>
      </c>
      <c r="I9" s="66" t="s">
        <v>351</v>
      </c>
      <c r="J9" s="66" t="s">
        <v>351</v>
      </c>
      <c r="K9" s="66" t="s">
        <v>351</v>
      </c>
      <c r="L9" s="66" t="s">
        <v>351</v>
      </c>
      <c r="M9" s="66" t="s">
        <v>351</v>
      </c>
      <c r="N9" s="66" t="s">
        <v>351</v>
      </c>
      <c r="O9" s="66" t="s">
        <v>351</v>
      </c>
      <c r="P9" s="66" t="s">
        <v>351</v>
      </c>
      <c r="Q9" s="66" t="s">
        <v>351</v>
      </c>
      <c r="R9" s="66" t="s">
        <v>351</v>
      </c>
    </row>
    <row r="10" spans="1:18" s="61" customFormat="1">
      <c r="A10" s="64"/>
      <c r="B10" s="65" t="s">
        <v>252</v>
      </c>
      <c r="C10" s="67">
        <f>1/Miami!$D$61</f>
        <v>1.4204545454545456</v>
      </c>
      <c r="D10" s="67">
        <f>1/Houston!$D$61</f>
        <v>1.4204545454545456</v>
      </c>
      <c r="E10" s="67">
        <f>1/Phoenix!$D$61</f>
        <v>1.4204545454545456</v>
      </c>
      <c r="F10" s="67">
        <f>1/Atlanta!$D$61</f>
        <v>1.4204545454545456</v>
      </c>
      <c r="G10" s="67">
        <f>1/LosAngeles!$D$61</f>
        <v>1.4204545454545456</v>
      </c>
      <c r="H10" s="67">
        <f>1/LasVegas!$D$61</f>
        <v>1.4204545454545456</v>
      </c>
      <c r="I10" s="67">
        <f>1/SanFrancisco!$D$61</f>
        <v>1.4204545454545456</v>
      </c>
      <c r="J10" s="67">
        <f>1/Baltimore!$D$61</f>
        <v>1.4204545454545456</v>
      </c>
      <c r="K10" s="67">
        <f>1/Albuquerque!$D$61</f>
        <v>1.4204545454545456</v>
      </c>
      <c r="L10" s="67">
        <f>1/Seattle!$D$61</f>
        <v>1.4204545454545456</v>
      </c>
      <c r="M10" s="67">
        <f>1/Chicago!$D$61</f>
        <v>2.0964360587002098</v>
      </c>
      <c r="N10" s="67">
        <f>1/Boulder!$D$61</f>
        <v>2.0964360587002098</v>
      </c>
      <c r="O10" s="67">
        <f>1/Minneapolis!$D$61</f>
        <v>2.0964360587002098</v>
      </c>
      <c r="P10" s="67">
        <f>1/Helena!$D$61</f>
        <v>2.0964360587002098</v>
      </c>
      <c r="Q10" s="67">
        <f>1/Duluth!$D$61</f>
        <v>2.7548209366391188</v>
      </c>
      <c r="R10" s="67">
        <f>1/Fairbanks!$D$61</f>
        <v>2.7548209366391188</v>
      </c>
    </row>
    <row r="11" spans="1:18" s="61" customFormat="1">
      <c r="A11" s="64"/>
      <c r="B11" s="62" t="s">
        <v>41</v>
      </c>
    </row>
    <row r="12" spans="1:18" s="61" customFormat="1">
      <c r="A12" s="64"/>
      <c r="B12" s="68" t="s">
        <v>39</v>
      </c>
      <c r="C12" s="66" t="s">
        <v>349</v>
      </c>
      <c r="D12" s="66" t="s">
        <v>349</v>
      </c>
      <c r="E12" s="66" t="s">
        <v>349</v>
      </c>
      <c r="F12" s="66" t="s">
        <v>349</v>
      </c>
      <c r="G12" s="66" t="s">
        <v>349</v>
      </c>
      <c r="H12" s="66" t="s">
        <v>349</v>
      </c>
      <c r="I12" s="66" t="s">
        <v>349</v>
      </c>
      <c r="J12" s="66" t="s">
        <v>349</v>
      </c>
      <c r="K12" s="66" t="s">
        <v>349</v>
      </c>
      <c r="L12" s="66" t="s">
        <v>349</v>
      </c>
      <c r="M12" s="66" t="s">
        <v>349</v>
      </c>
      <c r="N12" s="66" t="s">
        <v>349</v>
      </c>
      <c r="O12" s="66" t="s">
        <v>349</v>
      </c>
      <c r="P12" s="66" t="s">
        <v>349</v>
      </c>
      <c r="Q12" s="66" t="s">
        <v>349</v>
      </c>
      <c r="R12" s="66" t="s">
        <v>349</v>
      </c>
    </row>
    <row r="13" spans="1:18" s="61" customFormat="1">
      <c r="A13" s="64"/>
      <c r="B13" s="65" t="s">
        <v>252</v>
      </c>
      <c r="C13" s="67">
        <f>1/Miami!$D$63</f>
        <v>2.7932960893854748</v>
      </c>
      <c r="D13" s="67">
        <f>1/Houston!$D$63</f>
        <v>2.7932960893854748</v>
      </c>
      <c r="E13" s="67">
        <f>1/Phoenix!$D$63</f>
        <v>2.7932960893854748</v>
      </c>
      <c r="F13" s="67">
        <f>1/Atlanta!$D$63</f>
        <v>2.7932960893854748</v>
      </c>
      <c r="G13" s="67">
        <f>1/LosAngeles!$D$63</f>
        <v>2.7932960893854748</v>
      </c>
      <c r="H13" s="67">
        <f>1/LasVegas!$D$63</f>
        <v>2.7932960893854748</v>
      </c>
      <c r="I13" s="67">
        <f>1/SanFrancisco!$D$63</f>
        <v>2.7932960893854748</v>
      </c>
      <c r="J13" s="67">
        <f>1/Baltimore!$D$63</f>
        <v>2.7932960893854748</v>
      </c>
      <c r="K13" s="67">
        <f>1/Albuquerque!$D$63</f>
        <v>2.7932960893854748</v>
      </c>
      <c r="L13" s="67">
        <f>1/Seattle!$D$63</f>
        <v>2.7932960893854748</v>
      </c>
      <c r="M13" s="67">
        <f>1/Chicago!$D$63</f>
        <v>2.8490028490028494</v>
      </c>
      <c r="N13" s="67">
        <f>1/Boulder!$D$63</f>
        <v>2.8490028490028494</v>
      </c>
      <c r="O13" s="67">
        <f>1/Minneapolis!$D$63</f>
        <v>2.8490028490028494</v>
      </c>
      <c r="P13" s="67">
        <f>1/Helena!$D$63</f>
        <v>2.8490028490028494</v>
      </c>
      <c r="Q13" s="67">
        <f>1/Duluth!$D$63</f>
        <v>2.7932960893854748</v>
      </c>
      <c r="R13" s="67">
        <f>1/Fairbanks!$D$63</f>
        <v>3.7174721189591078</v>
      </c>
    </row>
    <row r="14" spans="1:18" s="61" customFormat="1">
      <c r="A14" s="64"/>
      <c r="B14" s="62" t="s">
        <v>44</v>
      </c>
    </row>
    <row r="15" spans="1:18" s="61" customFormat="1">
      <c r="A15" s="64"/>
      <c r="B15" s="65" t="s">
        <v>253</v>
      </c>
      <c r="C15" s="56">
        <f>Miami!$E$146</f>
        <v>5.835</v>
      </c>
      <c r="D15" s="56">
        <f>Houston!$E$146</f>
        <v>5.835</v>
      </c>
      <c r="E15" s="56">
        <f>Phoenix!$E$146</f>
        <v>5.835</v>
      </c>
      <c r="F15" s="56">
        <f>Atlanta!$E$146</f>
        <v>3.2410000000000001</v>
      </c>
      <c r="G15" s="56">
        <f>LosAngeles!$E$146</f>
        <v>3.2410000000000001</v>
      </c>
      <c r="H15" s="56">
        <f>LasVegas!$E$146</f>
        <v>3.2410000000000001</v>
      </c>
      <c r="I15" s="56">
        <f>SanFrancisco!$E$146</f>
        <v>5.835</v>
      </c>
      <c r="J15" s="56">
        <f>Baltimore!$E$146</f>
        <v>3.2410000000000001</v>
      </c>
      <c r="K15" s="56">
        <f>Albuquerque!$E$146</f>
        <v>3.2410000000000001</v>
      </c>
      <c r="L15" s="56">
        <f>Seattle!$E$146</f>
        <v>3.2410000000000001</v>
      </c>
      <c r="M15" s="56">
        <f>Chicago!$E$146</f>
        <v>3.2410000000000001</v>
      </c>
      <c r="N15" s="56">
        <f>Boulder!$E$146</f>
        <v>3.2410000000000001</v>
      </c>
      <c r="O15" s="56">
        <f>Minneapolis!$E$146</f>
        <v>3.2410000000000001</v>
      </c>
      <c r="P15" s="56">
        <f>Helena!$E$146</f>
        <v>3.2410000000000001</v>
      </c>
      <c r="Q15" s="56">
        <f>Duluth!$E$146</f>
        <v>3.2410000000000001</v>
      </c>
      <c r="R15" s="56">
        <f>Fairbanks!$E$146</f>
        <v>2.6150000000000002</v>
      </c>
    </row>
    <row r="16" spans="1:18" s="61" customFormat="1">
      <c r="A16" s="64"/>
      <c r="B16" s="65" t="s">
        <v>45</v>
      </c>
      <c r="C16" s="56">
        <f>Miami!$F$146</f>
        <v>0.251</v>
      </c>
      <c r="D16" s="56">
        <f>Houston!$F$146</f>
        <v>0.251</v>
      </c>
      <c r="E16" s="56">
        <f>Phoenix!$F$146</f>
        <v>0.251</v>
      </c>
      <c r="F16" s="56">
        <f>Atlanta!$F$146</f>
        <v>0.252</v>
      </c>
      <c r="G16" s="56">
        <f>LosAngeles!$F$146</f>
        <v>0.252</v>
      </c>
      <c r="H16" s="56">
        <f>LasVegas!$F$146</f>
        <v>0.252</v>
      </c>
      <c r="I16" s="56">
        <f>SanFrancisco!$F$146</f>
        <v>0.39</v>
      </c>
      <c r="J16" s="56">
        <f>Baltimore!$F$146</f>
        <v>0.38500000000000001</v>
      </c>
      <c r="K16" s="56">
        <f>Albuquerque!$F$146</f>
        <v>0.38500000000000001</v>
      </c>
      <c r="L16" s="56">
        <f>Seattle!$F$146</f>
        <v>0.38500000000000001</v>
      </c>
      <c r="M16" s="56">
        <f>Chicago!$F$146</f>
        <v>0.38500000000000001</v>
      </c>
      <c r="N16" s="56">
        <f>Boulder!$F$146</f>
        <v>0.38500000000000001</v>
      </c>
      <c r="O16" s="56">
        <f>Minneapolis!$F$146</f>
        <v>0.38500000000000001</v>
      </c>
      <c r="P16" s="56">
        <f>Helena!$F$146</f>
        <v>0.38500000000000001</v>
      </c>
      <c r="Q16" s="56">
        <f>Duluth!$F$146</f>
        <v>0.48699999999999999</v>
      </c>
      <c r="R16" s="56">
        <f>Fairbanks!$F$146</f>
        <v>0.70199999999999996</v>
      </c>
    </row>
    <row r="17" spans="1:18" s="61" customFormat="1">
      <c r="A17" s="64"/>
      <c r="B17" s="65" t="s">
        <v>46</v>
      </c>
      <c r="C17" s="56">
        <f>Miami!$G$146</f>
        <v>0.11</v>
      </c>
      <c r="D17" s="56">
        <f>Houston!$G$146</f>
        <v>0.11</v>
      </c>
      <c r="E17" s="56">
        <f>Phoenix!$G$146</f>
        <v>0.11</v>
      </c>
      <c r="F17" s="56">
        <f>Atlanta!$G$146</f>
        <v>0.16200000000000001</v>
      </c>
      <c r="G17" s="56">
        <f>LosAngeles!$G$146</f>
        <v>0.16200000000000001</v>
      </c>
      <c r="H17" s="56">
        <f>LasVegas!$G$146</f>
        <v>0.16200000000000001</v>
      </c>
      <c r="I17" s="56">
        <f>SanFrancisco!$G$146</f>
        <v>0.223</v>
      </c>
      <c r="J17" s="56">
        <f>Baltimore!$G$146</f>
        <v>0.30499999999999999</v>
      </c>
      <c r="K17" s="56">
        <f>Albuquerque!$G$146</f>
        <v>0.30499999999999999</v>
      </c>
      <c r="L17" s="56">
        <f>Seattle!$G$146</f>
        <v>0.30499999999999999</v>
      </c>
      <c r="M17" s="56">
        <f>Chicago!$G$146</f>
        <v>0.30499999999999999</v>
      </c>
      <c r="N17" s="56">
        <f>Boulder!$G$146</f>
        <v>0.30499999999999999</v>
      </c>
      <c r="O17" s="56">
        <f>Minneapolis!$G$146</f>
        <v>0.30499999999999999</v>
      </c>
      <c r="P17" s="56">
        <f>Helena!$G$146</f>
        <v>0.30499999999999999</v>
      </c>
      <c r="Q17" s="56">
        <f>Duluth!$G$146</f>
        <v>0.40899999999999997</v>
      </c>
      <c r="R17" s="56">
        <f>Fairbanks!$G$146</f>
        <v>0.63300000000000001</v>
      </c>
    </row>
    <row r="18" spans="1:18" s="61" customFormat="1">
      <c r="A18" s="64"/>
      <c r="B18" s="62" t="s">
        <v>47</v>
      </c>
    </row>
    <row r="19" spans="1:18" s="61" customFormat="1">
      <c r="A19" s="64"/>
      <c r="B19" s="65" t="s">
        <v>253</v>
      </c>
      <c r="C19" s="66">
        <f>Miami!$E$174</f>
        <v>5.7649999999999997</v>
      </c>
      <c r="D19" s="66">
        <f>Houston!$E$174</f>
        <v>5.7649999999999997</v>
      </c>
      <c r="E19" s="66">
        <f>Phoenix!$E$174</f>
        <v>5.7649999999999997</v>
      </c>
      <c r="F19" s="66">
        <f>Atlanta!$E$174</f>
        <v>2.6269999999999998</v>
      </c>
      <c r="G19" s="66">
        <f>LosAngeles!$E$174</f>
        <v>2.6269999999999998</v>
      </c>
      <c r="H19" s="66">
        <f>LasVegas!$E$174</f>
        <v>2.6269999999999998</v>
      </c>
      <c r="I19" s="66">
        <f>SanFrancisco!$E$174</f>
        <v>5.6790000000000003</v>
      </c>
      <c r="J19" s="66">
        <f>Baltimore!$E$174</f>
        <v>2.6739999999999999</v>
      </c>
      <c r="K19" s="66">
        <f>Albuquerque!$E$174</f>
        <v>2.6739999999999999</v>
      </c>
      <c r="L19" s="66">
        <f>Seattle!$E$174</f>
        <v>2.6739999999999999</v>
      </c>
      <c r="M19" s="66">
        <f>Chicago!$E$174</f>
        <v>2.6739999999999999</v>
      </c>
      <c r="N19" s="66">
        <f>Boulder!$E$174</f>
        <v>2.6739999999999999</v>
      </c>
      <c r="O19" s="66">
        <f>Minneapolis!$E$174</f>
        <v>2.6739999999999999</v>
      </c>
      <c r="P19" s="66">
        <f>Helena!$E$174</f>
        <v>2.6739999999999999</v>
      </c>
      <c r="Q19" s="66">
        <f>Duluth!$E$174</f>
        <v>2.6739999999999999</v>
      </c>
      <c r="R19" s="66">
        <f>Fairbanks!$E$174</f>
        <v>2.5609999999999999</v>
      </c>
    </row>
    <row r="20" spans="1:18" s="61" customFormat="1">
      <c r="A20" s="64"/>
      <c r="B20" s="65" t="s">
        <v>45</v>
      </c>
      <c r="C20" s="66">
        <f>Miami!$F$174</f>
        <v>0.17399999999999999</v>
      </c>
      <c r="D20" s="66">
        <f>Houston!$F$174</f>
        <v>0.17399999999999999</v>
      </c>
      <c r="E20" s="66">
        <f>Phoenix!$F$174</f>
        <v>0.17399999999999999</v>
      </c>
      <c r="F20" s="66">
        <f>Atlanta!$F$174</f>
        <v>0.22900000000000001</v>
      </c>
      <c r="G20" s="66">
        <f>LosAngeles!$F$174</f>
        <v>0.22900000000000001</v>
      </c>
      <c r="H20" s="66">
        <f>LasVegas!$F$174</f>
        <v>0.22900000000000001</v>
      </c>
      <c r="I20" s="66">
        <f>SanFrancisco!$F$174</f>
        <v>0.39400000000000002</v>
      </c>
      <c r="J20" s="66">
        <f>Baltimore!$F$174</f>
        <v>0.41399999999999998</v>
      </c>
      <c r="K20" s="66">
        <f>Albuquerque!$F$174</f>
        <v>0.41399999999999998</v>
      </c>
      <c r="L20" s="66">
        <f>Seattle!$F$174</f>
        <v>0.41399999999999998</v>
      </c>
      <c r="M20" s="66">
        <f>Chicago!$F$174</f>
        <v>0.41399999999999998</v>
      </c>
      <c r="N20" s="66">
        <f>Boulder!$F$174</f>
        <v>0.41399999999999998</v>
      </c>
      <c r="O20" s="66">
        <f>Minneapolis!$F$174</f>
        <v>0.41399999999999998</v>
      </c>
      <c r="P20" s="66">
        <f>Helena!$F$174</f>
        <v>0.41399999999999998</v>
      </c>
      <c r="Q20" s="66">
        <f>Duluth!$F$174</f>
        <v>0.77700000000000002</v>
      </c>
      <c r="R20" s="66">
        <f>Fairbanks!$F$174</f>
        <v>0.76700000000000002</v>
      </c>
    </row>
    <row r="21" spans="1:18" s="61" customFormat="1">
      <c r="A21" s="64"/>
      <c r="B21" s="65" t="s">
        <v>46</v>
      </c>
      <c r="C21" s="66">
        <f>Miami!$G$174</f>
        <v>2.9000000000000001E-2</v>
      </c>
      <c r="D21" s="66">
        <f>Houston!$G$174</f>
        <v>2.9000000000000001E-2</v>
      </c>
      <c r="E21" s="66">
        <f>Phoenix!$G$174</f>
        <v>2.9000000000000001E-2</v>
      </c>
      <c r="F21" s="66">
        <f>Atlanta!$G$174</f>
        <v>8.0000000000000002E-3</v>
      </c>
      <c r="G21" s="66">
        <f>LosAngeles!$G$174</f>
        <v>8.0000000000000002E-3</v>
      </c>
      <c r="H21" s="66">
        <f>LasVegas!$G$174</f>
        <v>8.0000000000000002E-3</v>
      </c>
      <c r="I21" s="66">
        <f>SanFrancisco!$G$174</f>
        <v>0.09</v>
      </c>
      <c r="J21" s="66">
        <f>Baltimore!$G$174</f>
        <v>0.26</v>
      </c>
      <c r="K21" s="66">
        <f>Albuquerque!$G$174</f>
        <v>0.26</v>
      </c>
      <c r="L21" s="66">
        <f>Seattle!$G$174</f>
        <v>0.26</v>
      </c>
      <c r="M21" s="66">
        <f>Chicago!$G$174</f>
        <v>0.26</v>
      </c>
      <c r="N21" s="66">
        <f>Boulder!$G$174</f>
        <v>0.26</v>
      </c>
      <c r="O21" s="66">
        <f>Minneapolis!$G$174</f>
        <v>0.26</v>
      </c>
      <c r="P21" s="66">
        <f>Helena!$G$174</f>
        <v>0.26</v>
      </c>
      <c r="Q21" s="66">
        <f>Duluth!$G$174</f>
        <v>0.85499999999999998</v>
      </c>
      <c r="R21" s="66">
        <f>Fairbanks!$G$174</f>
        <v>0.85499999999999998</v>
      </c>
    </row>
    <row r="22" spans="1:18" s="61" customFormat="1">
      <c r="A22" s="64"/>
      <c r="B22" s="62" t="s">
        <v>48</v>
      </c>
    </row>
    <row r="23" spans="1:18" s="61" customFormat="1">
      <c r="A23" s="64"/>
      <c r="B23" s="65" t="s">
        <v>49</v>
      </c>
      <c r="C23" s="66" t="s">
        <v>50</v>
      </c>
      <c r="D23" s="66" t="s">
        <v>50</v>
      </c>
      <c r="E23" s="66" t="s">
        <v>50</v>
      </c>
      <c r="F23" s="66" t="s">
        <v>50</v>
      </c>
      <c r="G23" s="66" t="s">
        <v>50</v>
      </c>
      <c r="H23" s="66" t="s">
        <v>50</v>
      </c>
      <c r="I23" s="66" t="s">
        <v>50</v>
      </c>
      <c r="J23" s="66" t="s">
        <v>50</v>
      </c>
      <c r="K23" s="66" t="s">
        <v>50</v>
      </c>
      <c r="L23" s="66" t="s">
        <v>50</v>
      </c>
      <c r="M23" s="66" t="s">
        <v>50</v>
      </c>
      <c r="N23" s="66" t="s">
        <v>50</v>
      </c>
      <c r="O23" s="66" t="s">
        <v>50</v>
      </c>
      <c r="P23" s="66" t="s">
        <v>50</v>
      </c>
      <c r="Q23" s="66" t="s">
        <v>50</v>
      </c>
      <c r="R23" s="66" t="s">
        <v>50</v>
      </c>
    </row>
    <row r="24" spans="1:18" s="61" customFormat="1" ht="11.25" customHeight="1">
      <c r="A24" s="64"/>
      <c r="B24" s="65" t="s">
        <v>51</v>
      </c>
      <c r="C24" s="66" t="s">
        <v>348</v>
      </c>
      <c r="D24" s="66" t="s">
        <v>348</v>
      </c>
      <c r="E24" s="66" t="s">
        <v>348</v>
      </c>
      <c r="F24" s="66" t="s">
        <v>348</v>
      </c>
      <c r="G24" s="66" t="s">
        <v>348</v>
      </c>
      <c r="H24" s="66" t="s">
        <v>348</v>
      </c>
      <c r="I24" s="66" t="s">
        <v>348</v>
      </c>
      <c r="J24" s="66" t="s">
        <v>348</v>
      </c>
      <c r="K24" s="66" t="s">
        <v>348</v>
      </c>
      <c r="L24" s="66" t="s">
        <v>348</v>
      </c>
      <c r="M24" s="66" t="s">
        <v>348</v>
      </c>
      <c r="N24" s="66" t="s">
        <v>348</v>
      </c>
      <c r="O24" s="66" t="s">
        <v>348</v>
      </c>
      <c r="P24" s="66" t="s">
        <v>348</v>
      </c>
      <c r="Q24" s="66" t="s">
        <v>348</v>
      </c>
      <c r="R24" s="66" t="s">
        <v>348</v>
      </c>
    </row>
    <row r="25" spans="1:18" s="61" customFormat="1">
      <c r="A25" s="64"/>
      <c r="B25" s="65" t="s">
        <v>252</v>
      </c>
      <c r="C25" s="67">
        <f>1/Miami!$D$62</f>
        <v>0.53705692803437166</v>
      </c>
      <c r="D25" s="67">
        <f>1/Houston!$D$62</f>
        <v>0.53705692803437166</v>
      </c>
      <c r="E25" s="67">
        <f>1/Phoenix!$D$62</f>
        <v>0.53705692803437166</v>
      </c>
      <c r="F25" s="67">
        <f>1/Atlanta!$D$62</f>
        <v>0.53705692803437166</v>
      </c>
      <c r="G25" s="67">
        <f>1/LosAngeles!$D$62</f>
        <v>0.53705692803437166</v>
      </c>
      <c r="H25" s="67">
        <f>1/LasVegas!$D$62</f>
        <v>0.53705692803437166</v>
      </c>
      <c r="I25" s="67">
        <f>1/SanFrancisco!$D$62</f>
        <v>0.53705692803437166</v>
      </c>
      <c r="J25" s="67">
        <f>1/Baltimore!$D$62</f>
        <v>0.53705692803437166</v>
      </c>
      <c r="K25" s="67">
        <f>1/Albuquerque!$D$62</f>
        <v>0.53705692803437166</v>
      </c>
      <c r="L25" s="67">
        <f>1/Seattle!$D$62</f>
        <v>0.53705692803437166</v>
      </c>
      <c r="M25" s="67">
        <f>1/Chicago!$D$62</f>
        <v>0.53705692803437166</v>
      </c>
      <c r="N25" s="67">
        <f>1/Boulder!$D$62</f>
        <v>0.53705692803437166</v>
      </c>
      <c r="O25" s="67">
        <f>1/Minneapolis!$D$62</f>
        <v>0.53705692803437166</v>
      </c>
      <c r="P25" s="67">
        <f>1/Helena!$D$62</f>
        <v>0.53705692803437166</v>
      </c>
      <c r="Q25" s="67">
        <f>1/Duluth!$D$62</f>
        <v>0.53705692803437166</v>
      </c>
      <c r="R25" s="67">
        <f>1/Fairbanks!$D$62</f>
        <v>0.53705692803437166</v>
      </c>
    </row>
    <row r="26" spans="1:18" s="61" customFormat="1">
      <c r="A26" s="62" t="s">
        <v>56</v>
      </c>
      <c r="B26" s="63"/>
    </row>
    <row r="27" spans="1:18" s="61" customFormat="1">
      <c r="A27" s="64"/>
      <c r="B27" s="62" t="s">
        <v>61</v>
      </c>
    </row>
    <row r="28" spans="1:18" s="61" customFormat="1">
      <c r="A28" s="64"/>
      <c r="B28" s="65" t="s">
        <v>254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s="61" customFormat="1">
      <c r="A29" s="64"/>
      <c r="B29" s="65" t="str">
        <f>Miami!A196</f>
        <v>PSZ-AC_1:6_COOLC DXCOIL</v>
      </c>
      <c r="C29" s="67">
        <f>10^(-3)*Miami!$C$196</f>
        <v>16.119979999999998</v>
      </c>
      <c r="D29" s="67">
        <f>10^(-3)*Houston!$C$196</f>
        <v>16.025780000000001</v>
      </c>
      <c r="E29" s="67">
        <f>10^(-3)*Phoenix!$C$196</f>
        <v>15.351709999999999</v>
      </c>
      <c r="F29" s="67">
        <f>10^(-3)*Atlanta!$C$196</f>
        <v>15.602930000000001</v>
      </c>
      <c r="G29" s="67">
        <f>10^(-3)*LosAngeles!$C$196</f>
        <v>13.81147</v>
      </c>
      <c r="H29" s="67">
        <f>10^(-3)*LasVegas!$C$196</f>
        <v>14.350190000000001</v>
      </c>
      <c r="I29" s="67">
        <f>10^(-3)*SanFrancisco!$C$196</f>
        <v>17.013240000000003</v>
      </c>
      <c r="J29" s="67">
        <f>10^(-3)*Baltimore!$C$196</f>
        <v>15.47805</v>
      </c>
      <c r="K29" s="67">
        <f>10^(-3)*Albuquerque!$C$196</f>
        <v>14.103620000000001</v>
      </c>
      <c r="L29" s="67">
        <f>10^(-3)*Seattle!$C$196</f>
        <v>10.90809</v>
      </c>
      <c r="M29" s="67">
        <f>10^(-3)*Chicago!$C$196</f>
        <v>15.069270000000001</v>
      </c>
      <c r="N29" s="67">
        <f>10^(-3)*Boulder!$C$196</f>
        <v>13.353520000000001</v>
      </c>
      <c r="O29" s="67">
        <f>10^(-3)*Minneapolis!$C$196</f>
        <v>14.722430000000001</v>
      </c>
      <c r="P29" s="67">
        <f>10^(-3)*Helena!$C$196</f>
        <v>10.5283</v>
      </c>
      <c r="Q29" s="67">
        <f>10^(-3)*Duluth!$C$196</f>
        <v>13.102370000000001</v>
      </c>
      <c r="R29" s="67">
        <f>10^(-3)*Fairbanks!$C$196</f>
        <v>8.7378199999999993</v>
      </c>
    </row>
    <row r="30" spans="1:18" s="61" customFormat="1">
      <c r="A30" s="64"/>
      <c r="B30" s="65" t="str">
        <f>Miami!A197</f>
        <v>PSZ-AC_2:5_COOLC DXCOIL</v>
      </c>
      <c r="C30" s="67">
        <f>10^(-3)*Miami!$C$197</f>
        <v>28.686230000000002</v>
      </c>
      <c r="D30" s="67">
        <f>10^(-3)*Houston!$C$197</f>
        <v>29.207889999999999</v>
      </c>
      <c r="E30" s="67">
        <f>10^(-3)*Phoenix!$C$197</f>
        <v>28.411150000000003</v>
      </c>
      <c r="F30" s="67">
        <f>10^(-3)*Atlanta!$C$197</f>
        <v>29.02111</v>
      </c>
      <c r="G30" s="67">
        <f>10^(-3)*LosAngeles!$C$197</f>
        <v>26.6221</v>
      </c>
      <c r="H30" s="67">
        <f>10^(-3)*LasVegas!$C$197</f>
        <v>26.6221</v>
      </c>
      <c r="I30" s="67">
        <f>10^(-3)*SanFrancisco!$C$197</f>
        <v>24.587330000000001</v>
      </c>
      <c r="J30" s="67">
        <f>10^(-3)*Baltimore!$C$197</f>
        <v>29.531090000000003</v>
      </c>
      <c r="K30" s="67">
        <f>10^(-3)*Albuquerque!$C$197</f>
        <v>26.833960000000001</v>
      </c>
      <c r="L30" s="67">
        <f>10^(-3)*Seattle!$C$197</f>
        <v>23.970869999999998</v>
      </c>
      <c r="M30" s="67">
        <f>10^(-3)*Chicago!$C$197</f>
        <v>28.3947</v>
      </c>
      <c r="N30" s="67">
        <f>10^(-3)*Boulder!$C$197</f>
        <v>25.860320000000002</v>
      </c>
      <c r="O30" s="67">
        <f>10^(-3)*Minneapolis!$C$197</f>
        <v>27.68835</v>
      </c>
      <c r="P30" s="67">
        <f>10^(-3)*Helena!$C$197</f>
        <v>21.050830000000001</v>
      </c>
      <c r="Q30" s="67">
        <f>10^(-3)*Duluth!$C$197</f>
        <v>29.31184</v>
      </c>
      <c r="R30" s="67">
        <f>10^(-3)*Fairbanks!$C$197</f>
        <v>17.746599999999997</v>
      </c>
    </row>
    <row r="31" spans="1:18" s="61" customFormat="1">
      <c r="A31" s="64"/>
      <c r="B31" s="65" t="str">
        <f>Miami!A198</f>
        <v>PSZ-AC_2:7_COOLC DXCOIL</v>
      </c>
      <c r="C31" s="67">
        <f>10^(-3)*Miami!$C$198</f>
        <v>56.274819999999998</v>
      </c>
      <c r="D31" s="67">
        <f>10^(-3)*Houston!$C$198</f>
        <v>56.274819999999998</v>
      </c>
      <c r="E31" s="67">
        <f>10^(-3)*Phoenix!$C$198</f>
        <v>56.274819999999998</v>
      </c>
      <c r="F31" s="67">
        <f>10^(-3)*Atlanta!$C$198</f>
        <v>56.274819999999998</v>
      </c>
      <c r="G31" s="67">
        <f>10^(-3)*LosAngeles!$C$198</f>
        <v>56.274819999999998</v>
      </c>
      <c r="H31" s="67">
        <f>10^(-3)*LasVegas!$C$198</f>
        <v>56.274819999999998</v>
      </c>
      <c r="I31" s="67">
        <f>10^(-3)*SanFrancisco!$C$198</f>
        <v>44.026360000000004</v>
      </c>
      <c r="J31" s="67">
        <f>10^(-3)*Baltimore!$C$198</f>
        <v>56.274819999999998</v>
      </c>
      <c r="K31" s="67">
        <f>10^(-3)*Albuquerque!$C$198</f>
        <v>53.271500000000003</v>
      </c>
      <c r="L31" s="67">
        <f>10^(-3)*Seattle!$C$198</f>
        <v>51.362230000000004</v>
      </c>
      <c r="M31" s="67">
        <f>10^(-3)*Chicago!$C$198</f>
        <v>56.274819999999998</v>
      </c>
      <c r="N31" s="67">
        <f>10^(-3)*Boulder!$C$198</f>
        <v>53.923290000000001</v>
      </c>
      <c r="O31" s="67">
        <f>10^(-3)*Minneapolis!$C$198</f>
        <v>56.274819999999998</v>
      </c>
      <c r="P31" s="67">
        <f>10^(-3)*Helena!$C$198</f>
        <v>46.116800000000005</v>
      </c>
      <c r="Q31" s="67">
        <f>10^(-3)*Duluth!$C$198</f>
        <v>56.274819999999998</v>
      </c>
      <c r="R31" s="67">
        <f>10^(-3)*Fairbanks!$C$198</f>
        <v>37.513440000000003</v>
      </c>
    </row>
    <row r="32" spans="1:18" s="61" customFormat="1">
      <c r="A32" s="64"/>
      <c r="B32" s="65" t="str">
        <f>Miami!A199</f>
        <v>VAV_OTHER_COOLC DXCOIL</v>
      </c>
      <c r="C32" s="67">
        <f>10^(-3)*Miami!$C$199</f>
        <v>137.53969000000001</v>
      </c>
      <c r="D32" s="67">
        <f>10^(-3)*Houston!$C$199</f>
        <v>140.95596</v>
      </c>
      <c r="E32" s="67">
        <f>10^(-3)*Phoenix!$C$199</f>
        <v>135.80664999999999</v>
      </c>
      <c r="F32" s="67">
        <f>10^(-3)*Atlanta!$C$199</f>
        <v>130.48786999999999</v>
      </c>
      <c r="G32" s="67">
        <f>10^(-3)*LosAngeles!$C$199</f>
        <v>94.4255</v>
      </c>
      <c r="H32" s="67">
        <f>10^(-3)*LasVegas!$C$199</f>
        <v>106.74167</v>
      </c>
      <c r="I32" s="67">
        <f>10^(-3)*SanFrancisco!$C$199</f>
        <v>107.26833999999999</v>
      </c>
      <c r="J32" s="67">
        <f>10^(-3)*Baltimore!$C$199</f>
        <v>129.83623</v>
      </c>
      <c r="K32" s="67">
        <f>10^(-3)*Albuquerque!$C$199</f>
        <v>82.668229999999994</v>
      </c>
      <c r="L32" s="67">
        <f>10^(-3)*Seattle!$C$199</f>
        <v>74.789950000000005</v>
      </c>
      <c r="M32" s="67">
        <f>10^(-3)*Chicago!$C$199</f>
        <v>121.18682000000001</v>
      </c>
      <c r="N32" s="67">
        <f>10^(-3)*Boulder!$C$199</f>
        <v>76.693579999999997</v>
      </c>
      <c r="O32" s="67">
        <f>10^(-3)*Minneapolis!$C$199</f>
        <v>116.57115</v>
      </c>
      <c r="P32" s="67">
        <f>10^(-3)*Helena!$C$199</f>
        <v>77.377490000000009</v>
      </c>
      <c r="Q32" s="67">
        <f>10^(-3)*Duluth!$C$199</f>
        <v>108.52371000000001</v>
      </c>
      <c r="R32" s="67">
        <f>10^(-3)*Fairbanks!$C$199</f>
        <v>77.195660000000004</v>
      </c>
    </row>
    <row r="33" spans="1:18" s="61" customFormat="1">
      <c r="A33" s="64"/>
      <c r="B33" s="65" t="str">
        <f>Miami!A200</f>
        <v>VAV_POD_1_COOLC DXCOIL</v>
      </c>
      <c r="C33" s="67">
        <f>10^(-3)*Miami!$C$200</f>
        <v>131.62661</v>
      </c>
      <c r="D33" s="67">
        <f>10^(-3)*Houston!$C$200</f>
        <v>135.83765</v>
      </c>
      <c r="E33" s="67">
        <f>10^(-3)*Phoenix!$C$200</f>
        <v>139.66070000000002</v>
      </c>
      <c r="F33" s="67">
        <f>10^(-3)*Atlanta!$C$200</f>
        <v>123.71094000000001</v>
      </c>
      <c r="G33" s="67">
        <f>10^(-3)*LosAngeles!$C$200</f>
        <v>97.633510000000001</v>
      </c>
      <c r="H33" s="67">
        <f>10^(-3)*LasVegas!$C$200</f>
        <v>114.53582000000002</v>
      </c>
      <c r="I33" s="67">
        <f>10^(-3)*SanFrancisco!$C$200</f>
        <v>132.82249999999999</v>
      </c>
      <c r="J33" s="67">
        <f>10^(-3)*Baltimore!$C$200</f>
        <v>128.54031000000001</v>
      </c>
      <c r="K33" s="67">
        <f>10^(-3)*Albuquerque!$C$200</f>
        <v>87.82217</v>
      </c>
      <c r="L33" s="67">
        <f>10^(-3)*Seattle!$C$200</f>
        <v>85.348789999999994</v>
      </c>
      <c r="M33" s="67">
        <f>10^(-3)*Chicago!$C$200</f>
        <v>121.1062</v>
      </c>
      <c r="N33" s="67">
        <f>10^(-3)*Boulder!$C$200</f>
        <v>82.002309999999994</v>
      </c>
      <c r="O33" s="67">
        <f>10^(-3)*Minneapolis!$C$200</f>
        <v>117.72061000000001</v>
      </c>
      <c r="P33" s="67">
        <f>10^(-3)*Helena!$C$200</f>
        <v>71.99421000000001</v>
      </c>
      <c r="Q33" s="67">
        <f>10^(-3)*Duluth!$C$200</f>
        <v>109.24596000000001</v>
      </c>
      <c r="R33" s="67">
        <f>10^(-3)*Fairbanks!$C$200</f>
        <v>92.054220000000001</v>
      </c>
    </row>
    <row r="34" spans="1:18" s="61" customFormat="1">
      <c r="A34" s="64"/>
      <c r="B34" s="65" t="str">
        <f>Miami!A201</f>
        <v>VAV_POD_2_COOLC DXCOIL</v>
      </c>
      <c r="C34" s="67">
        <f>10^(-3)*Miami!$C$201</f>
        <v>100.99727</v>
      </c>
      <c r="D34" s="67">
        <f>10^(-3)*Houston!$C$201</f>
        <v>103.73878999999999</v>
      </c>
      <c r="E34" s="67">
        <f>10^(-3)*Phoenix!$C$201</f>
        <v>105.60298</v>
      </c>
      <c r="F34" s="67">
        <f>10^(-3)*Atlanta!$C$201</f>
        <v>95.887140000000002</v>
      </c>
      <c r="G34" s="67">
        <f>10^(-3)*LosAngeles!$C$201</f>
        <v>77.691400000000002</v>
      </c>
      <c r="H34" s="67">
        <f>10^(-3)*LasVegas!$C$201</f>
        <v>90.297309999999996</v>
      </c>
      <c r="I34" s="67">
        <f>10^(-3)*SanFrancisco!$C$201</f>
        <v>103.04047</v>
      </c>
      <c r="J34" s="67">
        <f>10^(-3)*Baltimore!$C$201</f>
        <v>96.959600000000009</v>
      </c>
      <c r="K34" s="67">
        <f>10^(-3)*Albuquerque!$C$201</f>
        <v>68.356300000000005</v>
      </c>
      <c r="L34" s="67">
        <f>10^(-3)*Seattle!$C$201</f>
        <v>65.786839999999998</v>
      </c>
      <c r="M34" s="67">
        <f>10^(-3)*Chicago!$C$201</f>
        <v>91.153999999999996</v>
      </c>
      <c r="N34" s="67">
        <f>10^(-3)*Boulder!$C$201</f>
        <v>63.794339999999998</v>
      </c>
      <c r="O34" s="67">
        <f>10^(-3)*Minneapolis!$C$201</f>
        <v>88.442300000000003</v>
      </c>
      <c r="P34" s="67">
        <f>10^(-3)*Helena!$C$201</f>
        <v>53.167440000000006</v>
      </c>
      <c r="Q34" s="67">
        <f>10^(-3)*Duluth!$C$201</f>
        <v>79.681350000000009</v>
      </c>
      <c r="R34" s="67">
        <f>10^(-3)*Fairbanks!$C$201</f>
        <v>65.925780000000003</v>
      </c>
    </row>
    <row r="35" spans="1:18" s="61" customFormat="1">
      <c r="A35" s="64"/>
      <c r="B35" s="65" t="str">
        <f>Miami!A202</f>
        <v>VAV_POD_3_COOLC DXCOIL</v>
      </c>
      <c r="C35" s="67">
        <f>10^(-3)*Miami!$C$202</f>
        <v>104.22980000000001</v>
      </c>
      <c r="D35" s="67">
        <f>10^(-3)*Houston!$C$202</f>
        <v>107.68127000000001</v>
      </c>
      <c r="E35" s="67">
        <f>10^(-3)*Phoenix!$C$202</f>
        <v>110.69296000000001</v>
      </c>
      <c r="F35" s="67">
        <f>10^(-3)*Atlanta!$C$202</f>
        <v>98.552639999999997</v>
      </c>
      <c r="G35" s="67">
        <f>10^(-3)*LosAngeles!$C$202</f>
        <v>78.151259999999994</v>
      </c>
      <c r="H35" s="67">
        <f>10^(-3)*LasVegas!$C$202</f>
        <v>91.215779999999995</v>
      </c>
      <c r="I35" s="67">
        <f>10^(-3)*SanFrancisco!$C$202</f>
        <v>107.35423</v>
      </c>
      <c r="J35" s="67">
        <f>10^(-3)*Baltimore!$C$202</f>
        <v>102.02019</v>
      </c>
      <c r="K35" s="67">
        <f>10^(-3)*Albuquerque!$C$202</f>
        <v>69.783619999999999</v>
      </c>
      <c r="L35" s="67">
        <f>10^(-3)*Seattle!$C$202</f>
        <v>68.880690000000001</v>
      </c>
      <c r="M35" s="67">
        <f>10^(-3)*Chicago!$C$202</f>
        <v>96.008890000000008</v>
      </c>
      <c r="N35" s="67">
        <f>10^(-3)*Boulder!$C$202</f>
        <v>65.181339999999992</v>
      </c>
      <c r="O35" s="67">
        <f>10^(-3)*Minneapolis!$C$202</f>
        <v>93.446420000000003</v>
      </c>
      <c r="P35" s="67">
        <f>10^(-3)*Helena!$C$202</f>
        <v>57.097529999999999</v>
      </c>
      <c r="Q35" s="67">
        <f>10^(-3)*Duluth!$C$202</f>
        <v>86.948610000000002</v>
      </c>
      <c r="R35" s="67">
        <f>10^(-3)*Fairbanks!$C$202</f>
        <v>73.404499999999999</v>
      </c>
    </row>
    <row r="36" spans="1:18" s="61" customFormat="1">
      <c r="A36" s="64"/>
      <c r="B36" s="65" t="s">
        <v>255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  <row r="37" spans="1:18" s="61" customFormat="1">
      <c r="A37" s="64"/>
      <c r="B37" s="65" t="str">
        <f>Miami!$A$193</f>
        <v>HEATSYS1 BOILER</v>
      </c>
      <c r="C37" s="67">
        <f>10^(-3)*Miami!$C$193</f>
        <v>294.63928000000004</v>
      </c>
      <c r="D37" s="67">
        <f>10^(-3)*Houston!$C$193</f>
        <v>376.05169000000001</v>
      </c>
      <c r="E37" s="67">
        <f>10^(-3)*Phoenix!$C$193</f>
        <v>328.63615999999996</v>
      </c>
      <c r="F37" s="67">
        <f>10^(-3)*Atlanta!$C$193</f>
        <v>365.11885000000001</v>
      </c>
      <c r="G37" s="67">
        <f>10^(-3)*LosAngeles!$C$193</f>
        <v>240.67766</v>
      </c>
      <c r="H37" s="67">
        <f>10^(-3)*LasVegas!$C$193</f>
        <v>295.05036000000001</v>
      </c>
      <c r="I37" s="67">
        <f>10^(-3)*SanFrancisco!$C$193</f>
        <v>449.18509000000006</v>
      </c>
      <c r="J37" s="67">
        <f>10^(-3)*Baltimore!$C$193</f>
        <v>408.88309000000004</v>
      </c>
      <c r="K37" s="67">
        <f>10^(-3)*Albuquerque!$C$193</f>
        <v>314.51466999999997</v>
      </c>
      <c r="L37" s="67">
        <f>10^(-3)*Seattle!$C$193</f>
        <v>307.07353999999998</v>
      </c>
      <c r="M37" s="67">
        <f>10^(-3)*Chicago!$C$193</f>
        <v>438.42851000000002</v>
      </c>
      <c r="N37" s="67">
        <f>10^(-3)*Boulder!$C$193</f>
        <v>332.24959000000001</v>
      </c>
      <c r="O37" s="67">
        <f>10^(-3)*Minneapolis!$C$193</f>
        <v>456.15613000000002</v>
      </c>
      <c r="P37" s="67">
        <f>10^(-3)*Helena!$C$193</f>
        <v>392.50243</v>
      </c>
      <c r="Q37" s="67">
        <f>10^(-3)*Duluth!$C$193</f>
        <v>433.25569000000002</v>
      </c>
      <c r="R37" s="67">
        <f>10^(-3)*Fairbanks!$C$193</f>
        <v>637.08838000000003</v>
      </c>
    </row>
    <row r="38" spans="1:18" s="61" customFormat="1">
      <c r="A38" s="64"/>
      <c r="B38" s="65" t="str">
        <f>Miami!A227</f>
        <v>PSZ-AC_1:6_HEATC</v>
      </c>
      <c r="C38" s="67">
        <f>10^(-3)*Miami!$C$227</f>
        <v>25.13251</v>
      </c>
      <c r="D38" s="67">
        <f>10^(-3)*Houston!$C$227</f>
        <v>32.984470000000002</v>
      </c>
      <c r="E38" s="67">
        <f>10^(-3)*Phoenix!$C$227</f>
        <v>26.65832</v>
      </c>
      <c r="F38" s="67">
        <f>10^(-3)*Atlanta!$C$227</f>
        <v>34.642900000000004</v>
      </c>
      <c r="G38" s="67">
        <f>10^(-3)*LosAngeles!$C$227</f>
        <v>22.395590000000002</v>
      </c>
      <c r="H38" s="67">
        <f>10^(-3)*LasVegas!$C$227</f>
        <v>26.938279999999999</v>
      </c>
      <c r="I38" s="67">
        <f>10^(-3)*SanFrancisco!$C$227</f>
        <v>38.97654</v>
      </c>
      <c r="J38" s="67">
        <f>10^(-3)*Baltimore!$C$227</f>
        <v>38.255120000000005</v>
      </c>
      <c r="K38" s="67">
        <f>10^(-3)*Albuquerque!$C$227</f>
        <v>30.015529999999998</v>
      </c>
      <c r="L38" s="67">
        <f>10^(-3)*Seattle!$C$227</f>
        <v>26.131990000000002</v>
      </c>
      <c r="M38" s="67">
        <f>10^(-3)*Chicago!$C$227</f>
        <v>43.509589999999996</v>
      </c>
      <c r="N38" s="67">
        <f>10^(-3)*Boulder!$C$227</f>
        <v>33.560550000000006</v>
      </c>
      <c r="O38" s="67">
        <f>10^(-3)*Minneapolis!$C$227</f>
        <v>45.938839999999999</v>
      </c>
      <c r="P38" s="67">
        <f>10^(-3)*Helena!$C$227</f>
        <v>37.858699999999999</v>
      </c>
      <c r="Q38" s="67">
        <f>10^(-3)*Duluth!$C$227</f>
        <v>41.847580000000001</v>
      </c>
      <c r="R38" s="67">
        <f>10^(-3)*Fairbanks!$C$227</f>
        <v>51.843230000000005</v>
      </c>
    </row>
    <row r="39" spans="1:18" s="61" customFormat="1">
      <c r="A39" s="64"/>
      <c r="B39" s="65" t="str">
        <f>Miami!A228</f>
        <v>PSZ-AC_2:5_HEATC</v>
      </c>
      <c r="C39" s="67">
        <f>10^(-3)*Miami!$C$228</f>
        <v>43.417070000000002</v>
      </c>
      <c r="D39" s="67">
        <f>10^(-3)*Houston!$C$228</f>
        <v>57.17895</v>
      </c>
      <c r="E39" s="67">
        <f>10^(-3)*Phoenix!$C$228</f>
        <v>47.82047</v>
      </c>
      <c r="F39" s="67">
        <f>10^(-3)*Atlanta!$C$228</f>
        <v>61.248269999999998</v>
      </c>
      <c r="G39" s="67">
        <f>10^(-3)*LosAngeles!$C$228</f>
        <v>43.168300000000002</v>
      </c>
      <c r="H39" s="67">
        <f>10^(-3)*LasVegas!$C$228</f>
        <v>49.975200000000001</v>
      </c>
      <c r="I39" s="67">
        <f>10^(-3)*SanFrancisco!$C$228</f>
        <v>53.624620000000007</v>
      </c>
      <c r="J39" s="67">
        <f>10^(-3)*Baltimore!$C$228</f>
        <v>68.477109999999996</v>
      </c>
      <c r="K39" s="67">
        <f>10^(-3)*Albuquerque!$C$228</f>
        <v>55.023790000000005</v>
      </c>
      <c r="L39" s="67">
        <f>10^(-3)*Seattle!$C$228</f>
        <v>56.903150000000004</v>
      </c>
      <c r="M39" s="67">
        <f>10^(-3)*Chicago!$C$228</f>
        <v>78.470910000000003</v>
      </c>
      <c r="N39" s="67">
        <f>10^(-3)*Boulder!$C$228</f>
        <v>63.539580000000001</v>
      </c>
      <c r="O39" s="67">
        <f>10^(-3)*Minneapolis!$C$228</f>
        <v>84.027559999999994</v>
      </c>
      <c r="P39" s="67">
        <f>10^(-3)*Helena!$C$228</f>
        <v>75.696649999999991</v>
      </c>
      <c r="Q39" s="67">
        <f>10^(-3)*Duluth!$C$228</f>
        <v>87.393889999999999</v>
      </c>
      <c r="R39" s="67">
        <f>10^(-3)*Fairbanks!$C$228</f>
        <v>105.29408000000001</v>
      </c>
    </row>
    <row r="40" spans="1:18" s="61" customFormat="1">
      <c r="A40" s="64"/>
      <c r="B40" s="65" t="str">
        <f>Miami!A229</f>
        <v>PSZ-AC_2:7_HEATC</v>
      </c>
      <c r="C40" s="67">
        <f>10^(-3)*Miami!$C$229</f>
        <v>87.737560000000002</v>
      </c>
      <c r="D40" s="67">
        <f>10^(-3)*Houston!$C$229</f>
        <v>115.82561</v>
      </c>
      <c r="E40" s="67">
        <f>10^(-3)*Phoenix!$C$229</f>
        <v>97.721500000000006</v>
      </c>
      <c r="F40" s="67">
        <f>10^(-3)*Atlanta!$C$229</f>
        <v>124.94597999999999</v>
      </c>
      <c r="G40" s="67">
        <f>10^(-3)*LosAngeles!$C$229</f>
        <v>91.250810000000001</v>
      </c>
      <c r="H40" s="67">
        <f>10^(-3)*LasVegas!$C$229</f>
        <v>105.6395</v>
      </c>
      <c r="I40" s="67">
        <f>10^(-3)*SanFrancisco!$C$229</f>
        <v>100.86230999999999</v>
      </c>
      <c r="J40" s="67">
        <f>10^(-3)*Baltimore!$C$229</f>
        <v>139.08726999999999</v>
      </c>
      <c r="K40" s="67">
        <f>10^(-3)*Albuquerque!$C$229</f>
        <v>110.51248</v>
      </c>
      <c r="L40" s="67">
        <f>10^(-3)*Seattle!$C$229</f>
        <v>120.28405000000001</v>
      </c>
      <c r="M40" s="67">
        <f>10^(-3)*Chicago!$C$229</f>
        <v>162.48264</v>
      </c>
      <c r="N40" s="67">
        <f>10^(-3)*Boulder!$C$229</f>
        <v>131.92013</v>
      </c>
      <c r="O40" s="67">
        <f>10^(-3)*Minneapolis!$C$229</f>
        <v>175.59595999999999</v>
      </c>
      <c r="P40" s="67">
        <f>10^(-3)*Helena!$C$229</f>
        <v>160.01048</v>
      </c>
      <c r="Q40" s="67">
        <f>10^(-3)*Duluth!$C$229</f>
        <v>179.73584</v>
      </c>
      <c r="R40" s="67">
        <f>10^(-3)*Fairbanks!$C$229</f>
        <v>222.57467000000003</v>
      </c>
    </row>
    <row r="41" spans="1:18" s="61" customFormat="1">
      <c r="A41" s="64"/>
      <c r="B41" s="62" t="s">
        <v>62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</row>
    <row r="42" spans="1:18" s="61" customFormat="1">
      <c r="A42" s="64"/>
      <c r="B42" s="65" t="s">
        <v>63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</row>
    <row r="43" spans="1:18" s="61" customFormat="1">
      <c r="A43" s="64"/>
      <c r="B43" s="65" t="str">
        <f>Miami!A196</f>
        <v>PSZ-AC_1:6_COOLC DXCOIL</v>
      </c>
      <c r="C43" s="69">
        <f>Miami!$G$196</f>
        <v>3.65</v>
      </c>
      <c r="D43" s="69">
        <f>Houston!$G$196</f>
        <v>3.65</v>
      </c>
      <c r="E43" s="69">
        <f>Phoenix!$G$196</f>
        <v>3.65</v>
      </c>
      <c r="F43" s="69">
        <f>Atlanta!$G$196</f>
        <v>3.65</v>
      </c>
      <c r="G43" s="69">
        <f>LosAngeles!$G$196</f>
        <v>3.65</v>
      </c>
      <c r="H43" s="69">
        <f>LasVegas!$G$196</f>
        <v>3.65</v>
      </c>
      <c r="I43" s="69">
        <f>SanFrancisco!$G$196</f>
        <v>3.85</v>
      </c>
      <c r="J43" s="69">
        <f>Baltimore!$G$196</f>
        <v>3.65</v>
      </c>
      <c r="K43" s="69">
        <f>Albuquerque!$G$196</f>
        <v>3.71</v>
      </c>
      <c r="L43" s="69">
        <f>Seattle!$G$196</f>
        <v>3.74</v>
      </c>
      <c r="M43" s="69">
        <f>Chicago!$G$196</f>
        <v>3.65</v>
      </c>
      <c r="N43" s="69">
        <f>Boulder!$G$196</f>
        <v>3.7</v>
      </c>
      <c r="O43" s="69">
        <f>Minneapolis!$G$196</f>
        <v>3.65</v>
      </c>
      <c r="P43" s="69">
        <f>Helena!$G$196</f>
        <v>3.84</v>
      </c>
      <c r="Q43" s="69">
        <f>Duluth!$G$196</f>
        <v>3.65</v>
      </c>
      <c r="R43" s="69">
        <f>Fairbanks!$G$196</f>
        <v>4.04</v>
      </c>
    </row>
    <row r="44" spans="1:18" s="61" customFormat="1">
      <c r="A44" s="64"/>
      <c r="B44" s="65" t="str">
        <f>Miami!A197</f>
        <v>PSZ-AC_2:5_COOLC DXCOIL</v>
      </c>
      <c r="C44" s="69">
        <f>Miami!$G$197</f>
        <v>3.44</v>
      </c>
      <c r="D44" s="69">
        <f>Houston!$G$197</f>
        <v>3.44</v>
      </c>
      <c r="E44" s="69">
        <f>Phoenix!$G$197</f>
        <v>3.44</v>
      </c>
      <c r="F44" s="69">
        <f>Atlanta!$G$197</f>
        <v>3.44</v>
      </c>
      <c r="G44" s="69">
        <f>LosAngeles!$G$197</f>
        <v>3.44</v>
      </c>
      <c r="H44" s="69">
        <f>LasVegas!$G$197</f>
        <v>3.44</v>
      </c>
      <c r="I44" s="69">
        <f>SanFrancisco!$G$197</f>
        <v>3.66</v>
      </c>
      <c r="J44" s="69">
        <f>Baltimore!$G$197</f>
        <v>3.44</v>
      </c>
      <c r="K44" s="69">
        <f>Albuquerque!$G$197</f>
        <v>3.52</v>
      </c>
      <c r="L44" s="69">
        <f>Seattle!$G$197</f>
        <v>3.51</v>
      </c>
      <c r="M44" s="69">
        <f>Chicago!$G$197</f>
        <v>3.44</v>
      </c>
      <c r="N44" s="69">
        <f>Boulder!$G$197</f>
        <v>3.49</v>
      </c>
      <c r="O44" s="69">
        <f>Minneapolis!$G$197</f>
        <v>3.44</v>
      </c>
      <c r="P44" s="69">
        <f>Helena!$G$197</f>
        <v>3.61</v>
      </c>
      <c r="Q44" s="69">
        <f>Duluth!$G$197</f>
        <v>3.44</v>
      </c>
      <c r="R44" s="69">
        <f>Fairbanks!$G$197</f>
        <v>4.01</v>
      </c>
    </row>
    <row r="45" spans="1:18" s="61" customFormat="1">
      <c r="A45" s="64"/>
      <c r="B45" s="65" t="str">
        <f>Miami!A198</f>
        <v>PSZ-AC_2:7_COOLC DXCOIL</v>
      </c>
      <c r="C45" s="69">
        <f>Miami!$G$198</f>
        <v>3.19</v>
      </c>
      <c r="D45" s="69">
        <f>Houston!$G$198</f>
        <v>3.19</v>
      </c>
      <c r="E45" s="69">
        <f>Phoenix!$G$198</f>
        <v>3.19</v>
      </c>
      <c r="F45" s="69">
        <f>Atlanta!$G$198</f>
        <v>3.19</v>
      </c>
      <c r="G45" s="69">
        <f>LosAngeles!$G$198</f>
        <v>3.19</v>
      </c>
      <c r="H45" s="69">
        <f>LasVegas!$G$198</f>
        <v>3.19</v>
      </c>
      <c r="I45" s="69">
        <f>SanFrancisco!$G$198</f>
        <v>3.33</v>
      </c>
      <c r="J45" s="69">
        <f>Baltimore!$G$198</f>
        <v>3.19</v>
      </c>
      <c r="K45" s="69">
        <f>Albuquerque!$G$198</f>
        <v>3.21</v>
      </c>
      <c r="L45" s="69">
        <f>Seattle!$G$198</f>
        <v>3.23</v>
      </c>
      <c r="M45" s="69">
        <f>Chicago!$G$198</f>
        <v>3.19</v>
      </c>
      <c r="N45" s="69">
        <f>Boulder!$G$198</f>
        <v>3.21</v>
      </c>
      <c r="O45" s="69">
        <f>Minneapolis!$G$198</f>
        <v>3.19</v>
      </c>
      <c r="P45" s="69">
        <f>Helena!$G$198</f>
        <v>3.3</v>
      </c>
      <c r="Q45" s="69">
        <f>Duluth!$G$198</f>
        <v>3.19</v>
      </c>
      <c r="R45" s="69">
        <f>Fairbanks!$G$198</f>
        <v>3.73</v>
      </c>
    </row>
    <row r="46" spans="1:18" s="61" customFormat="1">
      <c r="A46" s="64"/>
      <c r="B46" s="65" t="str">
        <f>Miami!A199</f>
        <v>VAV_OTHER_COOLC DXCOIL</v>
      </c>
      <c r="C46" s="69">
        <f>Miami!$G$199</f>
        <v>3.49</v>
      </c>
      <c r="D46" s="69">
        <f>Houston!$G$199</f>
        <v>3.49</v>
      </c>
      <c r="E46" s="69">
        <f>Phoenix!$G$199</f>
        <v>3.49</v>
      </c>
      <c r="F46" s="69">
        <f>Atlanta!$G$199</f>
        <v>3.49</v>
      </c>
      <c r="G46" s="69">
        <f>LosAngeles!$G$199</f>
        <v>3.66</v>
      </c>
      <c r="H46" s="69">
        <f>LasVegas!$G$199</f>
        <v>3.59</v>
      </c>
      <c r="I46" s="69">
        <f>SanFrancisco!$G$199</f>
        <v>4.04</v>
      </c>
      <c r="J46" s="69">
        <f>Baltimore!$G$199</f>
        <v>3.49</v>
      </c>
      <c r="K46" s="69">
        <f>Albuquerque!$G$199</f>
        <v>4.1399999999999997</v>
      </c>
      <c r="L46" s="69">
        <f>Seattle!$G$199</f>
        <v>3.91</v>
      </c>
      <c r="M46" s="69">
        <f>Chicago!$G$199</f>
        <v>3.51</v>
      </c>
      <c r="N46" s="69">
        <f>Boulder!$G$199</f>
        <v>4.04</v>
      </c>
      <c r="O46" s="69">
        <f>Minneapolis!$G$199</f>
        <v>3.51</v>
      </c>
      <c r="P46" s="69">
        <f>Helena!$G$199</f>
        <v>4.18</v>
      </c>
      <c r="Q46" s="69">
        <f>Duluth!$G$199</f>
        <v>3.51</v>
      </c>
      <c r="R46" s="69">
        <f>Fairbanks!$G$199</f>
        <v>4.18</v>
      </c>
    </row>
    <row r="47" spans="1:18" s="61" customFormat="1">
      <c r="A47" s="64"/>
      <c r="B47" s="65" t="str">
        <f>Miami!A200</f>
        <v>VAV_POD_1_COOLC DXCOIL</v>
      </c>
      <c r="C47" s="69">
        <f>Miami!$G$200</f>
        <v>3.49</v>
      </c>
      <c r="D47" s="69">
        <f>Houston!$G$200</f>
        <v>3.49</v>
      </c>
      <c r="E47" s="69">
        <f>Phoenix!$G$200</f>
        <v>3.49</v>
      </c>
      <c r="F47" s="69">
        <f>Atlanta!$G$200</f>
        <v>3.49</v>
      </c>
      <c r="G47" s="69">
        <f>LosAngeles!$G$200</f>
        <v>3.59</v>
      </c>
      <c r="H47" s="69">
        <f>LasVegas!$G$200</f>
        <v>3.55</v>
      </c>
      <c r="I47" s="69">
        <f>SanFrancisco!$G$200</f>
        <v>4.07</v>
      </c>
      <c r="J47" s="69">
        <f>Baltimore!$G$200</f>
        <v>3.49</v>
      </c>
      <c r="K47" s="69">
        <f>Albuquerque!$G$200</f>
        <v>4.0199999999999996</v>
      </c>
      <c r="L47" s="69">
        <f>Seattle!$G$200</f>
        <v>3.92</v>
      </c>
      <c r="M47" s="69">
        <f>Chicago!$G$200</f>
        <v>3.51</v>
      </c>
      <c r="N47" s="69">
        <f>Boulder!$G$200</f>
        <v>3.98</v>
      </c>
      <c r="O47" s="69">
        <f>Minneapolis!$G$200</f>
        <v>3.51</v>
      </c>
      <c r="P47" s="69">
        <f>Helena!$G$200</f>
        <v>4.18</v>
      </c>
      <c r="Q47" s="69">
        <f>Duluth!$G$200</f>
        <v>3.51</v>
      </c>
      <c r="R47" s="69">
        <f>Fairbanks!$G$200</f>
        <v>4.1399999999999997</v>
      </c>
    </row>
    <row r="48" spans="1:18" s="61" customFormat="1">
      <c r="A48" s="64"/>
      <c r="B48" s="65" t="str">
        <f>Miami!A201</f>
        <v>VAV_POD_2_COOLC DXCOIL</v>
      </c>
      <c r="C48" s="69">
        <f>Miami!$G$201</f>
        <v>3.51</v>
      </c>
      <c r="D48" s="69">
        <f>Houston!$G$201</f>
        <v>3.51</v>
      </c>
      <c r="E48" s="69">
        <f>Phoenix!$G$201</f>
        <v>3.51</v>
      </c>
      <c r="F48" s="69">
        <f>Atlanta!$G$201</f>
        <v>3.51</v>
      </c>
      <c r="G48" s="69">
        <f>LosAngeles!$G$201</f>
        <v>3.13</v>
      </c>
      <c r="H48" s="69">
        <f>LasVegas!$G$201</f>
        <v>3.51</v>
      </c>
      <c r="I48" s="69">
        <f>SanFrancisco!$G$201</f>
        <v>4.03</v>
      </c>
      <c r="J48" s="69">
        <f>Baltimore!$G$201</f>
        <v>3.51</v>
      </c>
      <c r="K48" s="69">
        <f>Albuquerque!$G$201</f>
        <v>4.08</v>
      </c>
      <c r="L48" s="69">
        <f>Seattle!$G$201</f>
        <v>3.33</v>
      </c>
      <c r="M48" s="69">
        <f>Chicago!$G$201</f>
        <v>3.51</v>
      </c>
      <c r="N48" s="69">
        <f>Boulder!$G$201</f>
        <v>3.34</v>
      </c>
      <c r="O48" s="69">
        <f>Minneapolis!$G$201</f>
        <v>3.51</v>
      </c>
      <c r="P48" s="69">
        <f>Helena!$G$201</f>
        <v>3.45</v>
      </c>
      <c r="Q48" s="69">
        <f>Duluth!$G$201</f>
        <v>3.11</v>
      </c>
      <c r="R48" s="69">
        <f>Fairbanks!$G$201</f>
        <v>4.32</v>
      </c>
    </row>
    <row r="49" spans="1:18" s="61" customFormat="1">
      <c r="A49" s="64"/>
      <c r="B49" s="65" t="str">
        <f>Miami!A202</f>
        <v>VAV_POD_3_COOLC DXCOIL</v>
      </c>
      <c r="C49" s="69">
        <f>Miami!$G$202</f>
        <v>3.51</v>
      </c>
      <c r="D49" s="69">
        <f>Houston!$G$202</f>
        <v>3.51</v>
      </c>
      <c r="E49" s="69">
        <f>Phoenix!$G$202</f>
        <v>3.51</v>
      </c>
      <c r="F49" s="69">
        <f>Atlanta!$G$202</f>
        <v>3.51</v>
      </c>
      <c r="G49" s="69">
        <f>LosAngeles!$G$202</f>
        <v>3.14</v>
      </c>
      <c r="H49" s="69">
        <f>LasVegas!$G$202</f>
        <v>3.55</v>
      </c>
      <c r="I49" s="69">
        <f>SanFrancisco!$G$202</f>
        <v>4.07</v>
      </c>
      <c r="J49" s="69">
        <f>Baltimore!$G$202</f>
        <v>3.51</v>
      </c>
      <c r="K49" s="69">
        <f>Albuquerque!$G$202</f>
        <v>4.18</v>
      </c>
      <c r="L49" s="69">
        <f>Seattle!$G$202</f>
        <v>4.03</v>
      </c>
      <c r="M49" s="69">
        <f>Chicago!$G$202</f>
        <v>3.51</v>
      </c>
      <c r="N49" s="69">
        <f>Boulder!$G$202</f>
        <v>4.09</v>
      </c>
      <c r="O49" s="69">
        <f>Minneapolis!$G$202</f>
        <v>3.51</v>
      </c>
      <c r="P49" s="69">
        <f>Helena!$G$202</f>
        <v>3.45</v>
      </c>
      <c r="Q49" s="69">
        <f>Duluth!$G$202</f>
        <v>3.11</v>
      </c>
      <c r="R49" s="69">
        <f>Fairbanks!$G$202</f>
        <v>4.18</v>
      </c>
    </row>
    <row r="50" spans="1:18" s="61" customFormat="1">
      <c r="A50" s="64"/>
      <c r="B50" s="65" t="s">
        <v>64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</row>
    <row r="51" spans="1:18" s="61" customFormat="1">
      <c r="A51" s="64"/>
      <c r="B51" s="65" t="str">
        <f>Miami!A193</f>
        <v>HEATSYS1 BOILER</v>
      </c>
      <c r="C51" s="67">
        <f>Miami!$D$193</f>
        <v>0.75</v>
      </c>
      <c r="D51" s="67">
        <f>Houston!$D$193</f>
        <v>0.75</v>
      </c>
      <c r="E51" s="67">
        <f>Phoenix!$D$193</f>
        <v>0.75</v>
      </c>
      <c r="F51" s="67">
        <f>Atlanta!$D$193</f>
        <v>0.75</v>
      </c>
      <c r="G51" s="67">
        <f>LosAngeles!$D$193</f>
        <v>0.75</v>
      </c>
      <c r="H51" s="67">
        <f>LasVegas!$D$193</f>
        <v>0.75</v>
      </c>
      <c r="I51" s="67">
        <f>SanFrancisco!$D$193</f>
        <v>0.75</v>
      </c>
      <c r="J51" s="67">
        <f>Baltimore!$D$193</f>
        <v>0.75</v>
      </c>
      <c r="K51" s="67">
        <f>Albuquerque!$D$193</f>
        <v>0.75</v>
      </c>
      <c r="L51" s="67">
        <f>Seattle!$D$193</f>
        <v>0.75</v>
      </c>
      <c r="M51" s="67">
        <f>Chicago!$D$193</f>
        <v>0.75</v>
      </c>
      <c r="N51" s="67">
        <f>Boulder!$D$193</f>
        <v>0.75</v>
      </c>
      <c r="O51" s="67">
        <f>Minneapolis!$D$193</f>
        <v>0.75</v>
      </c>
      <c r="P51" s="67">
        <f>Helena!$D$193</f>
        <v>0.75</v>
      </c>
      <c r="Q51" s="67">
        <f>Duluth!$D$193</f>
        <v>0.75</v>
      </c>
      <c r="R51" s="67">
        <f>Fairbanks!$D$193</f>
        <v>0.75</v>
      </c>
    </row>
    <row r="52" spans="1:18" s="61" customFormat="1">
      <c r="A52" s="64"/>
      <c r="B52" s="65" t="str">
        <f>Miami!A227</f>
        <v>PSZ-AC_1:6_HEATC</v>
      </c>
      <c r="C52" s="67">
        <f>Miami!$D$227</f>
        <v>0.8</v>
      </c>
      <c r="D52" s="67">
        <f>Houston!$D$227</f>
        <v>0.8</v>
      </c>
      <c r="E52" s="67">
        <f>Phoenix!$D$227</f>
        <v>0.8</v>
      </c>
      <c r="F52" s="67">
        <f>Atlanta!$D$227</f>
        <v>0.8</v>
      </c>
      <c r="G52" s="67">
        <f>LosAngeles!$D$227</f>
        <v>0.8</v>
      </c>
      <c r="H52" s="67">
        <f>LasVegas!$D$227</f>
        <v>0.8</v>
      </c>
      <c r="I52" s="67">
        <f>SanFrancisco!$D$227</f>
        <v>0.8</v>
      </c>
      <c r="J52" s="67">
        <f>Baltimore!$D$227</f>
        <v>0.8</v>
      </c>
      <c r="K52" s="67">
        <f>Albuquerque!$D$227</f>
        <v>0.8</v>
      </c>
      <c r="L52" s="67">
        <f>Seattle!$D$227</f>
        <v>0.8</v>
      </c>
      <c r="M52" s="67">
        <f>Chicago!$D$227</f>
        <v>0.8</v>
      </c>
      <c r="N52" s="67">
        <f>Boulder!$D$227</f>
        <v>0.8</v>
      </c>
      <c r="O52" s="67">
        <f>Minneapolis!$D$227</f>
        <v>0.8</v>
      </c>
      <c r="P52" s="67">
        <f>Helena!$D$227</f>
        <v>0.8</v>
      </c>
      <c r="Q52" s="67">
        <f>Duluth!$D$227</f>
        <v>0.8</v>
      </c>
      <c r="R52" s="67">
        <f>Fairbanks!$D$227</f>
        <v>0.8</v>
      </c>
    </row>
    <row r="53" spans="1:18" s="61" customFormat="1">
      <c r="A53" s="64"/>
      <c r="B53" s="65" t="str">
        <f>Miami!A228</f>
        <v>PSZ-AC_2:5_HEATC</v>
      </c>
      <c r="C53" s="67">
        <f>Miami!$D$228</f>
        <v>0.8</v>
      </c>
      <c r="D53" s="67">
        <f>Houston!$D$228</f>
        <v>0.8</v>
      </c>
      <c r="E53" s="67">
        <f>Phoenix!$D$228</f>
        <v>0.8</v>
      </c>
      <c r="F53" s="67">
        <f>Atlanta!$D$228</f>
        <v>0.8</v>
      </c>
      <c r="G53" s="67">
        <f>LosAngeles!$D$228</f>
        <v>0.8</v>
      </c>
      <c r="H53" s="67">
        <f>LasVegas!$D$228</f>
        <v>0.8</v>
      </c>
      <c r="I53" s="67">
        <f>SanFrancisco!$D$228</f>
        <v>0.8</v>
      </c>
      <c r="J53" s="67">
        <f>Baltimore!$D$228</f>
        <v>0.78</v>
      </c>
      <c r="K53" s="67">
        <f>Albuquerque!$D$228</f>
        <v>0.8</v>
      </c>
      <c r="L53" s="67">
        <f>Seattle!$D$228</f>
        <v>0.8</v>
      </c>
      <c r="M53" s="67">
        <f>Chicago!$D$228</f>
        <v>0.78</v>
      </c>
      <c r="N53" s="67">
        <f>Boulder!$D$228</f>
        <v>0.8</v>
      </c>
      <c r="O53" s="67">
        <f>Minneapolis!$D$228</f>
        <v>0.78</v>
      </c>
      <c r="P53" s="67">
        <f>Helena!$D$228</f>
        <v>0.78</v>
      </c>
      <c r="Q53" s="67">
        <f>Duluth!$D$228</f>
        <v>0.78</v>
      </c>
      <c r="R53" s="67">
        <f>Fairbanks!$D$228</f>
        <v>0.78</v>
      </c>
    </row>
    <row r="54" spans="1:18" s="61" customFormat="1">
      <c r="A54" s="64"/>
      <c r="B54" s="65" t="str">
        <f>Miami!A229</f>
        <v>PSZ-AC_2:7_HEATC</v>
      </c>
      <c r="C54" s="67">
        <f>Miami!$D$229</f>
        <v>0.78</v>
      </c>
      <c r="D54" s="67">
        <f>Houston!$D$229</f>
        <v>0.78</v>
      </c>
      <c r="E54" s="67">
        <f>Phoenix!$D$229</f>
        <v>0.78</v>
      </c>
      <c r="F54" s="67">
        <f>Atlanta!$D$229</f>
        <v>0.78</v>
      </c>
      <c r="G54" s="67">
        <f>LosAngeles!$D$229</f>
        <v>0.78</v>
      </c>
      <c r="H54" s="67">
        <f>LasVegas!$D$229</f>
        <v>0.78</v>
      </c>
      <c r="I54" s="67">
        <f>SanFrancisco!$D$229</f>
        <v>0.78</v>
      </c>
      <c r="J54" s="67">
        <f>Baltimore!$D$229</f>
        <v>0.78</v>
      </c>
      <c r="K54" s="67">
        <f>Albuquerque!$D$229</f>
        <v>0.78</v>
      </c>
      <c r="L54" s="67">
        <f>Seattle!$D$229</f>
        <v>0.78</v>
      </c>
      <c r="M54" s="67">
        <f>Chicago!$D$229</f>
        <v>0.78</v>
      </c>
      <c r="N54" s="67">
        <f>Boulder!$D$229</f>
        <v>0.78</v>
      </c>
      <c r="O54" s="67">
        <f>Minneapolis!$D$229</f>
        <v>0.78</v>
      </c>
      <c r="P54" s="67">
        <f>Helena!$D$229</f>
        <v>0.78</v>
      </c>
      <c r="Q54" s="67">
        <f>Duluth!$D$229</f>
        <v>0.78</v>
      </c>
      <c r="R54" s="67">
        <f>Fairbanks!$D$229</f>
        <v>0.78</v>
      </c>
    </row>
    <row r="55" spans="1:18" s="61" customFormat="1">
      <c r="A55" s="64"/>
      <c r="B55" s="92" t="s">
        <v>352</v>
      </c>
    </row>
    <row r="56" spans="1:18" s="66" customFormat="1">
      <c r="A56" s="71"/>
      <c r="B56" s="65" t="str">
        <f>Miami!A239</f>
        <v>PSZ-AC_1:6_FAN</v>
      </c>
      <c r="C56" s="66" t="s">
        <v>353</v>
      </c>
      <c r="D56" s="66" t="s">
        <v>353</v>
      </c>
      <c r="E56" s="96" t="str">
        <f>IF(E29&lt;39.6,"NoEconomizer","DifferentialDryBulb")</f>
        <v>NoEconomizer</v>
      </c>
      <c r="F56" s="66" t="s">
        <v>353</v>
      </c>
      <c r="G56" s="96" t="str">
        <f>IF(G29&lt;19.1,"NoEconomizer","DifferentialDryBulb")</f>
        <v>NoEconomizer</v>
      </c>
      <c r="H56" s="96" t="str">
        <f t="shared" ref="H56:I56" si="0">IF(H29&lt;19.1,"NoEconomizer","DifferentialDryBulb")</f>
        <v>NoEconomizer</v>
      </c>
      <c r="I56" s="96" t="str">
        <f t="shared" si="0"/>
        <v>NoEconomizer</v>
      </c>
      <c r="J56" s="66" t="s">
        <v>353</v>
      </c>
      <c r="K56" s="96" t="str">
        <f t="shared" ref="K56:L56" si="1">IF(K29&lt;19.1,"NoEconomizer","DifferentialDryBulb")</f>
        <v>NoEconomizer</v>
      </c>
      <c r="L56" s="96" t="str">
        <f t="shared" si="1"/>
        <v>NoEconomizer</v>
      </c>
      <c r="M56" s="96" t="str">
        <f>IF(M29&lt;39.6,"NoEconomizer","DifferentialDryBulb")</f>
        <v>NoEconomizer</v>
      </c>
      <c r="N56" s="96" t="str">
        <f t="shared" ref="N56" si="2">IF(N29&lt;19.1,"NoEconomizer","DifferentialDryBulb")</f>
        <v>NoEconomizer</v>
      </c>
      <c r="O56" s="96" t="str">
        <f>IF(O29&lt;39.6,"NoEconomizer","DifferentialDryBulb")</f>
        <v>NoEconomizer</v>
      </c>
      <c r="P56" s="96" t="str">
        <f t="shared" ref="P56" si="3">IF(P29&lt;19.1,"NoEconomizer","DifferentialDryBulb")</f>
        <v>NoEconomizer</v>
      </c>
      <c r="Q56" s="96" t="str">
        <f t="shared" ref="Q56:R62" si="4">IF(Q29&lt;39.6,"NoEconomizer","DifferentialDryBulb")</f>
        <v>NoEconomizer</v>
      </c>
      <c r="R56" s="96" t="str">
        <f t="shared" si="4"/>
        <v>NoEconomizer</v>
      </c>
    </row>
    <row r="57" spans="1:18" s="66" customFormat="1">
      <c r="A57" s="71"/>
      <c r="B57" s="65" t="str">
        <f>Miami!A240</f>
        <v>PSZ-AC_2:5_FAN</v>
      </c>
      <c r="C57" s="66" t="s">
        <v>353</v>
      </c>
      <c r="D57" s="66" t="s">
        <v>353</v>
      </c>
      <c r="E57" s="96" t="str">
        <f t="shared" ref="E57:E62" si="5">IF(E30&lt;39.6,"NoEconomizer","DifferentialDryBulb")</f>
        <v>NoEconomizer</v>
      </c>
      <c r="F57" s="66" t="s">
        <v>353</v>
      </c>
      <c r="G57" s="96" t="str">
        <f t="shared" ref="G57:I62" si="6">IF(G30&lt;19.1,"NoEconomizer","DifferentialDryBulb")</f>
        <v>DifferentialDryBulb</v>
      </c>
      <c r="H57" s="96" t="str">
        <f t="shared" si="6"/>
        <v>DifferentialDryBulb</v>
      </c>
      <c r="I57" s="96" t="str">
        <f t="shared" si="6"/>
        <v>DifferentialDryBulb</v>
      </c>
      <c r="J57" s="66" t="s">
        <v>353</v>
      </c>
      <c r="K57" s="96" t="str">
        <f t="shared" ref="K57:L57" si="7">IF(K30&lt;19.1,"NoEconomizer","DifferentialDryBulb")</f>
        <v>DifferentialDryBulb</v>
      </c>
      <c r="L57" s="96" t="str">
        <f t="shared" si="7"/>
        <v>DifferentialDryBulb</v>
      </c>
      <c r="M57" s="96" t="str">
        <f t="shared" ref="M57:M62" si="8">IF(M30&lt;39.6,"NoEconomizer","DifferentialDryBulb")</f>
        <v>NoEconomizer</v>
      </c>
      <c r="N57" s="96" t="str">
        <f t="shared" ref="N57" si="9">IF(N30&lt;19.1,"NoEconomizer","DifferentialDryBulb")</f>
        <v>DifferentialDryBulb</v>
      </c>
      <c r="O57" s="96" t="str">
        <f t="shared" ref="O57:O62" si="10">IF(O30&lt;39.6,"NoEconomizer","DifferentialDryBulb")</f>
        <v>NoEconomizer</v>
      </c>
      <c r="P57" s="96" t="str">
        <f t="shared" ref="P57" si="11">IF(P30&lt;19.1,"NoEconomizer","DifferentialDryBulb")</f>
        <v>DifferentialDryBulb</v>
      </c>
      <c r="Q57" s="96" t="str">
        <f t="shared" si="4"/>
        <v>NoEconomizer</v>
      </c>
      <c r="R57" s="96" t="str">
        <f t="shared" si="4"/>
        <v>NoEconomizer</v>
      </c>
    </row>
    <row r="58" spans="1:18" s="66" customFormat="1">
      <c r="A58" s="71"/>
      <c r="B58" s="65" t="str">
        <f>Miami!A241</f>
        <v>PSZ-AC_2:7_FAN</v>
      </c>
      <c r="C58" s="66" t="s">
        <v>353</v>
      </c>
      <c r="D58" s="66" t="s">
        <v>353</v>
      </c>
      <c r="E58" s="96" t="str">
        <f t="shared" si="5"/>
        <v>DifferentialDryBulb</v>
      </c>
      <c r="F58" s="66" t="s">
        <v>353</v>
      </c>
      <c r="G58" s="96" t="str">
        <f t="shared" si="6"/>
        <v>DifferentialDryBulb</v>
      </c>
      <c r="H58" s="96" t="str">
        <f t="shared" si="6"/>
        <v>DifferentialDryBulb</v>
      </c>
      <c r="I58" s="96" t="str">
        <f t="shared" si="6"/>
        <v>DifferentialDryBulb</v>
      </c>
      <c r="J58" s="66" t="s">
        <v>353</v>
      </c>
      <c r="K58" s="96" t="str">
        <f t="shared" ref="K58:L58" si="12">IF(K31&lt;19.1,"NoEconomizer","DifferentialDryBulb")</f>
        <v>DifferentialDryBulb</v>
      </c>
      <c r="L58" s="96" t="str">
        <f t="shared" si="12"/>
        <v>DifferentialDryBulb</v>
      </c>
      <c r="M58" s="96" t="str">
        <f t="shared" si="8"/>
        <v>DifferentialDryBulb</v>
      </c>
      <c r="N58" s="96" t="str">
        <f t="shared" ref="N58" si="13">IF(N31&lt;19.1,"NoEconomizer","DifferentialDryBulb")</f>
        <v>DifferentialDryBulb</v>
      </c>
      <c r="O58" s="96" t="str">
        <f t="shared" si="10"/>
        <v>DifferentialDryBulb</v>
      </c>
      <c r="P58" s="96" t="str">
        <f t="shared" ref="P58" si="14">IF(P31&lt;19.1,"NoEconomizer","DifferentialDryBulb")</f>
        <v>DifferentialDryBulb</v>
      </c>
      <c r="Q58" s="96" t="str">
        <f t="shared" si="4"/>
        <v>DifferentialDryBulb</v>
      </c>
      <c r="R58" s="96" t="str">
        <f t="shared" si="4"/>
        <v>NoEconomizer</v>
      </c>
    </row>
    <row r="59" spans="1:18" s="66" customFormat="1">
      <c r="A59" s="71"/>
      <c r="B59" s="65" t="str">
        <f>Miami!A242</f>
        <v>VAV_OTHER_FAN</v>
      </c>
      <c r="C59" s="66" t="s">
        <v>353</v>
      </c>
      <c r="D59" s="66" t="s">
        <v>353</v>
      </c>
      <c r="E59" s="96" t="str">
        <f t="shared" si="5"/>
        <v>DifferentialDryBulb</v>
      </c>
      <c r="F59" s="66" t="s">
        <v>353</v>
      </c>
      <c r="G59" s="96" t="str">
        <f t="shared" si="6"/>
        <v>DifferentialDryBulb</v>
      </c>
      <c r="H59" s="96" t="str">
        <f t="shared" si="6"/>
        <v>DifferentialDryBulb</v>
      </c>
      <c r="I59" s="96" t="str">
        <f t="shared" si="6"/>
        <v>DifferentialDryBulb</v>
      </c>
      <c r="J59" s="66" t="s">
        <v>353</v>
      </c>
      <c r="K59" s="96" t="str">
        <f t="shared" ref="K59:L59" si="15">IF(K32&lt;19.1,"NoEconomizer","DifferentialDryBulb")</f>
        <v>DifferentialDryBulb</v>
      </c>
      <c r="L59" s="96" t="str">
        <f t="shared" si="15"/>
        <v>DifferentialDryBulb</v>
      </c>
      <c r="M59" s="96" t="str">
        <f t="shared" si="8"/>
        <v>DifferentialDryBulb</v>
      </c>
      <c r="N59" s="96" t="str">
        <f t="shared" ref="N59" si="16">IF(N32&lt;19.1,"NoEconomizer","DifferentialDryBulb")</f>
        <v>DifferentialDryBulb</v>
      </c>
      <c r="O59" s="96" t="str">
        <f t="shared" si="10"/>
        <v>DifferentialDryBulb</v>
      </c>
      <c r="P59" s="96" t="str">
        <f t="shared" ref="P59" si="17">IF(P32&lt;19.1,"NoEconomizer","DifferentialDryBulb")</f>
        <v>DifferentialDryBulb</v>
      </c>
      <c r="Q59" s="96" t="str">
        <f t="shared" si="4"/>
        <v>DifferentialDryBulb</v>
      </c>
      <c r="R59" s="96" t="str">
        <f t="shared" si="4"/>
        <v>DifferentialDryBulb</v>
      </c>
    </row>
    <row r="60" spans="1:18" s="66" customFormat="1">
      <c r="A60" s="71"/>
      <c r="B60" s="65" t="str">
        <f>Miami!A243</f>
        <v>VAV_POD_1_FAN</v>
      </c>
      <c r="C60" s="66" t="s">
        <v>353</v>
      </c>
      <c r="D60" s="66" t="s">
        <v>353</v>
      </c>
      <c r="E60" s="96" t="str">
        <f t="shared" si="5"/>
        <v>DifferentialDryBulb</v>
      </c>
      <c r="F60" s="66" t="s">
        <v>353</v>
      </c>
      <c r="G60" s="96" t="str">
        <f t="shared" si="6"/>
        <v>DifferentialDryBulb</v>
      </c>
      <c r="H60" s="96" t="str">
        <f t="shared" si="6"/>
        <v>DifferentialDryBulb</v>
      </c>
      <c r="I60" s="96" t="str">
        <f t="shared" si="6"/>
        <v>DifferentialDryBulb</v>
      </c>
      <c r="J60" s="66" t="s">
        <v>353</v>
      </c>
      <c r="K60" s="96" t="str">
        <f t="shared" ref="K60:L60" si="18">IF(K33&lt;19.1,"NoEconomizer","DifferentialDryBulb")</f>
        <v>DifferentialDryBulb</v>
      </c>
      <c r="L60" s="96" t="str">
        <f t="shared" si="18"/>
        <v>DifferentialDryBulb</v>
      </c>
      <c r="M60" s="96" t="str">
        <f t="shared" si="8"/>
        <v>DifferentialDryBulb</v>
      </c>
      <c r="N60" s="96" t="str">
        <f t="shared" ref="N60" si="19">IF(N33&lt;19.1,"NoEconomizer","DifferentialDryBulb")</f>
        <v>DifferentialDryBulb</v>
      </c>
      <c r="O60" s="96" t="str">
        <f t="shared" si="10"/>
        <v>DifferentialDryBulb</v>
      </c>
      <c r="P60" s="96" t="str">
        <f t="shared" ref="P60" si="20">IF(P33&lt;19.1,"NoEconomizer","DifferentialDryBulb")</f>
        <v>DifferentialDryBulb</v>
      </c>
      <c r="Q60" s="96" t="str">
        <f t="shared" si="4"/>
        <v>DifferentialDryBulb</v>
      </c>
      <c r="R60" s="96" t="str">
        <f t="shared" si="4"/>
        <v>DifferentialDryBulb</v>
      </c>
    </row>
    <row r="61" spans="1:18" s="66" customFormat="1">
      <c r="A61" s="71"/>
      <c r="B61" s="65" t="str">
        <f>Miami!A244</f>
        <v>VAV_POD_2_FAN</v>
      </c>
      <c r="C61" s="66" t="s">
        <v>353</v>
      </c>
      <c r="D61" s="66" t="s">
        <v>353</v>
      </c>
      <c r="E61" s="96" t="str">
        <f t="shared" si="5"/>
        <v>DifferentialDryBulb</v>
      </c>
      <c r="F61" s="66" t="s">
        <v>353</v>
      </c>
      <c r="G61" s="96" t="str">
        <f t="shared" si="6"/>
        <v>DifferentialDryBulb</v>
      </c>
      <c r="H61" s="96" t="str">
        <f t="shared" si="6"/>
        <v>DifferentialDryBulb</v>
      </c>
      <c r="I61" s="96" t="str">
        <f t="shared" si="6"/>
        <v>DifferentialDryBulb</v>
      </c>
      <c r="J61" s="66" t="s">
        <v>353</v>
      </c>
      <c r="K61" s="96" t="str">
        <f t="shared" ref="K61:L61" si="21">IF(K34&lt;19.1,"NoEconomizer","DifferentialDryBulb")</f>
        <v>DifferentialDryBulb</v>
      </c>
      <c r="L61" s="96" t="str">
        <f t="shared" si="21"/>
        <v>DifferentialDryBulb</v>
      </c>
      <c r="M61" s="96" t="str">
        <f t="shared" si="8"/>
        <v>DifferentialDryBulb</v>
      </c>
      <c r="N61" s="96" t="str">
        <f t="shared" ref="N61" si="22">IF(N34&lt;19.1,"NoEconomizer","DifferentialDryBulb")</f>
        <v>DifferentialDryBulb</v>
      </c>
      <c r="O61" s="96" t="str">
        <f t="shared" si="10"/>
        <v>DifferentialDryBulb</v>
      </c>
      <c r="P61" s="96" t="str">
        <f t="shared" ref="P61" si="23">IF(P34&lt;19.1,"NoEconomizer","DifferentialDryBulb")</f>
        <v>DifferentialDryBulb</v>
      </c>
      <c r="Q61" s="96" t="str">
        <f t="shared" si="4"/>
        <v>DifferentialDryBulb</v>
      </c>
      <c r="R61" s="96" t="str">
        <f t="shared" si="4"/>
        <v>DifferentialDryBulb</v>
      </c>
    </row>
    <row r="62" spans="1:18" s="66" customFormat="1">
      <c r="A62" s="71"/>
      <c r="B62" s="65" t="str">
        <f>Miami!A245</f>
        <v>VAV_POD_3_FAN</v>
      </c>
      <c r="C62" s="66" t="s">
        <v>353</v>
      </c>
      <c r="D62" s="66" t="s">
        <v>353</v>
      </c>
      <c r="E62" s="96" t="str">
        <f t="shared" si="5"/>
        <v>DifferentialDryBulb</v>
      </c>
      <c r="F62" s="66" t="s">
        <v>353</v>
      </c>
      <c r="G62" s="96" t="str">
        <f t="shared" si="6"/>
        <v>DifferentialDryBulb</v>
      </c>
      <c r="H62" s="96" t="str">
        <f t="shared" si="6"/>
        <v>DifferentialDryBulb</v>
      </c>
      <c r="I62" s="96" t="str">
        <f t="shared" si="6"/>
        <v>DifferentialDryBulb</v>
      </c>
      <c r="J62" s="66" t="s">
        <v>353</v>
      </c>
      <c r="K62" s="96" t="str">
        <f t="shared" ref="K62:L62" si="24">IF(K35&lt;19.1,"NoEconomizer","DifferentialDryBulb")</f>
        <v>DifferentialDryBulb</v>
      </c>
      <c r="L62" s="96" t="str">
        <f t="shared" si="24"/>
        <v>DifferentialDryBulb</v>
      </c>
      <c r="M62" s="96" t="str">
        <f t="shared" si="8"/>
        <v>DifferentialDryBulb</v>
      </c>
      <c r="N62" s="96" t="str">
        <f t="shared" ref="N62" si="25">IF(N35&lt;19.1,"NoEconomizer","DifferentialDryBulb")</f>
        <v>DifferentialDryBulb</v>
      </c>
      <c r="O62" s="96" t="str">
        <f t="shared" si="10"/>
        <v>DifferentialDryBulb</v>
      </c>
      <c r="P62" s="96" t="str">
        <f t="shared" ref="P62" si="26">IF(P35&lt;19.1,"NoEconomizer","DifferentialDryBulb")</f>
        <v>DifferentialDryBulb</v>
      </c>
      <c r="Q62" s="96" t="str">
        <f t="shared" si="4"/>
        <v>DifferentialDryBulb</v>
      </c>
      <c r="R62" s="96" t="str">
        <f t="shared" si="4"/>
        <v>DifferentialDryBulb</v>
      </c>
    </row>
    <row r="63" spans="1:18" s="61" customFormat="1">
      <c r="A63" s="64"/>
      <c r="B63" s="62" t="s">
        <v>256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 s="61" customFormat="1">
      <c r="A64" s="64"/>
      <c r="B64" s="65" t="str">
        <f>Miami!A236</f>
        <v>BATH_ZN_1_FLR_1 EXHAUST FAN</v>
      </c>
      <c r="C64" s="67">
        <f>Miami!$E$236</f>
        <v>0.28000000000000003</v>
      </c>
      <c r="D64" s="67">
        <f>Houston!$E$236</f>
        <v>0.28000000000000003</v>
      </c>
      <c r="E64" s="67">
        <f>Phoenix!$E$236</f>
        <v>0.28000000000000003</v>
      </c>
      <c r="F64" s="67">
        <f>Atlanta!$E$236</f>
        <v>0.28000000000000003</v>
      </c>
      <c r="G64" s="67">
        <f>LosAngeles!$E$236</f>
        <v>0.28000000000000003</v>
      </c>
      <c r="H64" s="67">
        <f>LasVegas!$E$236</f>
        <v>0.28000000000000003</v>
      </c>
      <c r="I64" s="67">
        <f>SanFrancisco!$E$236</f>
        <v>0.28000000000000003</v>
      </c>
      <c r="J64" s="67">
        <f>Baltimore!$E$236</f>
        <v>0.28000000000000003</v>
      </c>
      <c r="K64" s="67">
        <f>Albuquerque!$E$236</f>
        <v>0.28000000000000003</v>
      </c>
      <c r="L64" s="67">
        <f>Seattle!$E$236</f>
        <v>0.28000000000000003</v>
      </c>
      <c r="M64" s="67">
        <f>Chicago!$E$236</f>
        <v>0.28000000000000003</v>
      </c>
      <c r="N64" s="67">
        <f>Boulder!$E$236</f>
        <v>0.28000000000000003</v>
      </c>
      <c r="O64" s="67">
        <f>Minneapolis!$E$236</f>
        <v>0.28000000000000003</v>
      </c>
      <c r="P64" s="67">
        <f>Helena!$E$236</f>
        <v>0.28000000000000003</v>
      </c>
      <c r="Q64" s="67">
        <f>Duluth!$E$236</f>
        <v>0.28000000000000003</v>
      </c>
      <c r="R64" s="67">
        <f>Fairbanks!$E$236</f>
        <v>0.28000000000000003</v>
      </c>
    </row>
    <row r="65" spans="1:18" s="61" customFormat="1">
      <c r="A65" s="64"/>
      <c r="B65" s="65" t="str">
        <f>Miami!A237</f>
        <v>CAFETERIA_ZN_1_FLR_1 EXHAUST FAN</v>
      </c>
      <c r="C65" s="67">
        <f>Miami!$E$237</f>
        <v>1.36</v>
      </c>
      <c r="D65" s="67">
        <f>Houston!$E$237</f>
        <v>1.36</v>
      </c>
      <c r="E65" s="67">
        <f>Phoenix!$E$237</f>
        <v>1.36</v>
      </c>
      <c r="F65" s="67">
        <f>Atlanta!$E$237</f>
        <v>1.36</v>
      </c>
      <c r="G65" s="67">
        <f>LosAngeles!$E$237</f>
        <v>1.36</v>
      </c>
      <c r="H65" s="67">
        <f>LasVegas!$E$237</f>
        <v>1.36</v>
      </c>
      <c r="I65" s="67">
        <f>SanFrancisco!$E$237</f>
        <v>1.36</v>
      </c>
      <c r="J65" s="67">
        <f>Baltimore!$E$237</f>
        <v>1.36</v>
      </c>
      <c r="K65" s="67">
        <f>Albuquerque!$E$237</f>
        <v>1.36</v>
      </c>
      <c r="L65" s="67">
        <f>Seattle!$E$237</f>
        <v>1.36</v>
      </c>
      <c r="M65" s="67">
        <f>Chicago!$E$237</f>
        <v>1.36</v>
      </c>
      <c r="N65" s="67">
        <f>Boulder!$E$237</f>
        <v>1.36</v>
      </c>
      <c r="O65" s="67">
        <f>Minneapolis!$E$237</f>
        <v>1.36</v>
      </c>
      <c r="P65" s="67">
        <f>Helena!$E$237</f>
        <v>1.36</v>
      </c>
      <c r="Q65" s="67">
        <f>Duluth!$E$237</f>
        <v>1.36</v>
      </c>
      <c r="R65" s="67">
        <f>Fairbanks!$E$237</f>
        <v>1.36</v>
      </c>
    </row>
    <row r="66" spans="1:18" s="61" customFormat="1">
      <c r="A66" s="64"/>
      <c r="B66" s="65" t="str">
        <f>Miami!A238</f>
        <v>KITCHEN_ZN_1_FLR_1 EXHAUST FAN</v>
      </c>
      <c r="C66" s="67">
        <f>Miami!$E$238</f>
        <v>0.2</v>
      </c>
      <c r="D66" s="67">
        <f>Houston!$E$238</f>
        <v>0.2</v>
      </c>
      <c r="E66" s="67">
        <f>Phoenix!$E$238</f>
        <v>0.2</v>
      </c>
      <c r="F66" s="67">
        <f>Atlanta!$E$238</f>
        <v>0.2</v>
      </c>
      <c r="G66" s="67">
        <f>LosAngeles!$E$238</f>
        <v>0.2</v>
      </c>
      <c r="H66" s="67">
        <f>LasVegas!$E$238</f>
        <v>0.2</v>
      </c>
      <c r="I66" s="67">
        <f>SanFrancisco!$E$238</f>
        <v>0.2</v>
      </c>
      <c r="J66" s="67">
        <f>Baltimore!$E$238</f>
        <v>0.2</v>
      </c>
      <c r="K66" s="67">
        <f>Albuquerque!$E$238</f>
        <v>0.2</v>
      </c>
      <c r="L66" s="67">
        <f>Seattle!$E$238</f>
        <v>0.2</v>
      </c>
      <c r="M66" s="67">
        <f>Chicago!$E$238</f>
        <v>0.2</v>
      </c>
      <c r="N66" s="67">
        <f>Boulder!$E$238</f>
        <v>0.2</v>
      </c>
      <c r="O66" s="67">
        <f>Minneapolis!$E$238</f>
        <v>0.2</v>
      </c>
      <c r="P66" s="67">
        <f>Helena!$E$238</f>
        <v>0.2</v>
      </c>
      <c r="Q66" s="67">
        <f>Duluth!$E$238</f>
        <v>0.2</v>
      </c>
      <c r="R66" s="67">
        <f>Fairbanks!$E$238</f>
        <v>0.2</v>
      </c>
    </row>
    <row r="67" spans="1:18" s="61" customFormat="1">
      <c r="A67" s="64"/>
      <c r="B67" s="65" t="str">
        <f>Miami!A239</f>
        <v>PSZ-AC_1:6_FAN</v>
      </c>
      <c r="C67" s="67">
        <f>Miami!$E$239</f>
        <v>0.65</v>
      </c>
      <c r="D67" s="67">
        <f>Houston!$E$239</f>
        <v>0.65</v>
      </c>
      <c r="E67" s="67">
        <f>Phoenix!$E$239</f>
        <v>0.62</v>
      </c>
      <c r="F67" s="67">
        <f>Atlanta!$E$239</f>
        <v>0.63</v>
      </c>
      <c r="G67" s="67">
        <f>LosAngeles!$E$239</f>
        <v>0.56000000000000005</v>
      </c>
      <c r="H67" s="67">
        <f>LasVegas!$E$239</f>
        <v>0.57999999999999996</v>
      </c>
      <c r="I67" s="67">
        <f>SanFrancisco!$E$239</f>
        <v>0.88</v>
      </c>
      <c r="J67" s="67">
        <f>Baltimore!$E$239</f>
        <v>0.62</v>
      </c>
      <c r="K67" s="67">
        <f>Albuquerque!$E$239</f>
        <v>0.62</v>
      </c>
      <c r="L67" s="67">
        <f>Seattle!$E$239</f>
        <v>0.49</v>
      </c>
      <c r="M67" s="67">
        <f>Chicago!$E$239</f>
        <v>0.61</v>
      </c>
      <c r="N67" s="67">
        <f>Boulder!$E$239</f>
        <v>0.57999999999999996</v>
      </c>
      <c r="O67" s="67">
        <f>Minneapolis!$E$239</f>
        <v>0.59</v>
      </c>
      <c r="P67" s="67">
        <f>Helena!$E$239</f>
        <v>0.54</v>
      </c>
      <c r="Q67" s="67">
        <f>Duluth!$E$239</f>
        <v>0.53</v>
      </c>
      <c r="R67" s="67">
        <f>Fairbanks!$E$239</f>
        <v>0.53</v>
      </c>
    </row>
    <row r="68" spans="1:18" s="61" customFormat="1">
      <c r="A68" s="64"/>
      <c r="B68" s="65" t="str">
        <f>Miami!A240</f>
        <v>PSZ-AC_2:5_FAN</v>
      </c>
      <c r="C68" s="67">
        <f>Miami!$E$240</f>
        <v>1.1599999999999999</v>
      </c>
      <c r="D68" s="67">
        <f>Houston!$E$240</f>
        <v>1.18</v>
      </c>
      <c r="E68" s="67">
        <f>Phoenix!$E$240</f>
        <v>1.1399999999999999</v>
      </c>
      <c r="F68" s="67">
        <f>Atlanta!$E$240</f>
        <v>1.17</v>
      </c>
      <c r="G68" s="67">
        <f>LosAngeles!$E$240</f>
        <v>1.07</v>
      </c>
      <c r="H68" s="67">
        <f>LasVegas!$E$240</f>
        <v>1.07</v>
      </c>
      <c r="I68" s="67">
        <f>SanFrancisco!$E$240</f>
        <v>1.33</v>
      </c>
      <c r="J68" s="67">
        <f>Baltimore!$E$240</f>
        <v>1.19</v>
      </c>
      <c r="K68" s="67">
        <f>Albuquerque!$E$240</f>
        <v>1.22</v>
      </c>
      <c r="L68" s="67">
        <f>Seattle!$E$240</f>
        <v>1.07</v>
      </c>
      <c r="M68" s="67">
        <f>Chicago!$E$240</f>
        <v>1.1399999999999999</v>
      </c>
      <c r="N68" s="67">
        <f>Boulder!$E$240</f>
        <v>1.1299999999999999</v>
      </c>
      <c r="O68" s="67">
        <f>Minneapolis!$E$240</f>
        <v>1.1200000000000001</v>
      </c>
      <c r="P68" s="67">
        <f>Helena!$E$240</f>
        <v>1.07</v>
      </c>
      <c r="Q68" s="67">
        <f>Duluth!$E$240</f>
        <v>1.18</v>
      </c>
      <c r="R68" s="67">
        <f>Fairbanks!$E$240</f>
        <v>1.07</v>
      </c>
    </row>
    <row r="69" spans="1:18" s="61" customFormat="1">
      <c r="A69" s="64"/>
      <c r="B69" s="65" t="str">
        <f>Miami!A241</f>
        <v>PSZ-AC_2:7_FAN</v>
      </c>
      <c r="C69" s="67">
        <f>Miami!$E$241</f>
        <v>2.27</v>
      </c>
      <c r="D69" s="67">
        <f>Houston!$E$241</f>
        <v>2.27</v>
      </c>
      <c r="E69" s="67">
        <f>Phoenix!$E$241</f>
        <v>2.27</v>
      </c>
      <c r="F69" s="67">
        <f>Atlanta!$E$241</f>
        <v>2.27</v>
      </c>
      <c r="G69" s="67">
        <f>LosAngeles!$E$241</f>
        <v>2.27</v>
      </c>
      <c r="H69" s="67">
        <f>LasVegas!$E$241</f>
        <v>2.27</v>
      </c>
      <c r="I69" s="67">
        <f>SanFrancisco!$E$241</f>
        <v>2.27</v>
      </c>
      <c r="J69" s="67">
        <f>Baltimore!$E$241</f>
        <v>2.27</v>
      </c>
      <c r="K69" s="67">
        <f>Albuquerque!$E$241</f>
        <v>2.27</v>
      </c>
      <c r="L69" s="67">
        <f>Seattle!$E$241</f>
        <v>2.27</v>
      </c>
      <c r="M69" s="67">
        <f>Chicago!$E$241</f>
        <v>2.27</v>
      </c>
      <c r="N69" s="67">
        <f>Boulder!$E$241</f>
        <v>2.27</v>
      </c>
      <c r="O69" s="67">
        <f>Minneapolis!$E$241</f>
        <v>2.27</v>
      </c>
      <c r="P69" s="67">
        <f>Helena!$E$241</f>
        <v>2.27</v>
      </c>
      <c r="Q69" s="67">
        <f>Duluth!$E$241</f>
        <v>2.27</v>
      </c>
      <c r="R69" s="67">
        <f>Fairbanks!$E$241</f>
        <v>2.27</v>
      </c>
    </row>
    <row r="70" spans="1:18" s="61" customFormat="1">
      <c r="A70" s="64"/>
      <c r="B70" s="65" t="str">
        <f>Miami!A242</f>
        <v>VAV_OTHER_FAN</v>
      </c>
      <c r="C70" s="67">
        <f>Miami!$E$242</f>
        <v>5.54</v>
      </c>
      <c r="D70" s="67">
        <f>Houston!$E$242</f>
        <v>5.68</v>
      </c>
      <c r="E70" s="67">
        <f>Phoenix!$E$242</f>
        <v>5.47</v>
      </c>
      <c r="F70" s="67">
        <f>Atlanta!$E$242</f>
        <v>5.25</v>
      </c>
      <c r="G70" s="67">
        <f>LosAngeles!$E$242</f>
        <v>4.32</v>
      </c>
      <c r="H70" s="67">
        <f>LasVegas!$E$242</f>
        <v>4.63</v>
      </c>
      <c r="I70" s="67">
        <f>SanFrancisco!$E$242</f>
        <v>6.19</v>
      </c>
      <c r="J70" s="67">
        <f>Baltimore!$E$242</f>
        <v>5.23</v>
      </c>
      <c r="K70" s="67">
        <f>Albuquerque!$E$242</f>
        <v>4.9000000000000004</v>
      </c>
      <c r="L70" s="67">
        <f>Seattle!$E$242</f>
        <v>3.99</v>
      </c>
      <c r="M70" s="67">
        <f>Chicago!$E$242</f>
        <v>4.88</v>
      </c>
      <c r="N70" s="67">
        <f>Boulder!$E$242</f>
        <v>4.3600000000000003</v>
      </c>
      <c r="O70" s="67">
        <f>Minneapolis!$E$242</f>
        <v>4.6900000000000004</v>
      </c>
      <c r="P70" s="67">
        <f>Helena!$E$242</f>
        <v>4.67</v>
      </c>
      <c r="Q70" s="67">
        <f>Duluth!$E$242</f>
        <v>4.4000000000000004</v>
      </c>
      <c r="R70" s="67">
        <f>Fairbanks!$E$242</f>
        <v>4.66</v>
      </c>
    </row>
    <row r="71" spans="1:18" s="61" customFormat="1">
      <c r="A71" s="64"/>
      <c r="B71" s="65" t="str">
        <f>Miami!A243</f>
        <v>VAV_POD_1_FAN</v>
      </c>
      <c r="C71" s="67">
        <f>Miami!$E$243</f>
        <v>5.3</v>
      </c>
      <c r="D71" s="67">
        <f>Houston!$E$243</f>
        <v>5.47</v>
      </c>
      <c r="E71" s="67">
        <f>Phoenix!$E$243</f>
        <v>5.62</v>
      </c>
      <c r="F71" s="67">
        <f>Atlanta!$E$243</f>
        <v>4.9800000000000004</v>
      </c>
      <c r="G71" s="67">
        <f>LosAngeles!$E$243</f>
        <v>4.2300000000000004</v>
      </c>
      <c r="H71" s="67">
        <f>LasVegas!$E$243</f>
        <v>4.79</v>
      </c>
      <c r="I71" s="67">
        <f>SanFrancisco!$E$243</f>
        <v>7.78</v>
      </c>
      <c r="J71" s="67">
        <f>Baltimore!$E$243</f>
        <v>5.18</v>
      </c>
      <c r="K71" s="67">
        <f>Albuquerque!$E$243</f>
        <v>5.03</v>
      </c>
      <c r="L71" s="67">
        <f>Seattle!$E$243</f>
        <v>4.5599999999999996</v>
      </c>
      <c r="M71" s="67">
        <f>Chicago!$E$243</f>
        <v>4.88</v>
      </c>
      <c r="N71" s="67">
        <f>Boulder!$E$243</f>
        <v>4.5199999999999996</v>
      </c>
      <c r="O71" s="67">
        <f>Minneapolis!$E$243</f>
        <v>4.74</v>
      </c>
      <c r="P71" s="67">
        <f>Helena!$E$243</f>
        <v>4.3499999999999996</v>
      </c>
      <c r="Q71" s="67">
        <f>Duluth!$E$243</f>
        <v>4.4000000000000004</v>
      </c>
      <c r="R71" s="67">
        <f>Fairbanks!$E$243</f>
        <v>5.56</v>
      </c>
    </row>
    <row r="72" spans="1:18" s="61" customFormat="1">
      <c r="A72" s="64"/>
      <c r="B72" s="65" t="str">
        <f>Miami!A244</f>
        <v>VAV_POD_2_FAN</v>
      </c>
      <c r="C72" s="67">
        <f>Miami!$E$244</f>
        <v>4.07</v>
      </c>
      <c r="D72" s="67">
        <f>Houston!$E$244</f>
        <v>4.18</v>
      </c>
      <c r="E72" s="67">
        <f>Phoenix!$E$244</f>
        <v>4.25</v>
      </c>
      <c r="F72" s="67">
        <f>Atlanta!$E$244</f>
        <v>3.86</v>
      </c>
      <c r="G72" s="67">
        <f>LosAngeles!$E$244</f>
        <v>3.23</v>
      </c>
      <c r="H72" s="67">
        <f>LasVegas!$E$244</f>
        <v>3.64</v>
      </c>
      <c r="I72" s="67">
        <f>SanFrancisco!$E$244</f>
        <v>5.92</v>
      </c>
      <c r="J72" s="67">
        <f>Baltimore!$E$244</f>
        <v>3.9</v>
      </c>
      <c r="K72" s="67">
        <f>Albuquerque!$E$244</f>
        <v>3.73</v>
      </c>
      <c r="L72" s="67">
        <f>Seattle!$E$244</f>
        <v>3.38</v>
      </c>
      <c r="M72" s="67">
        <f>Chicago!$E$244</f>
        <v>3.67</v>
      </c>
      <c r="N72" s="67">
        <f>Boulder!$E$244</f>
        <v>3.34</v>
      </c>
      <c r="O72" s="67">
        <f>Minneapolis!$E$244</f>
        <v>3.56</v>
      </c>
      <c r="P72" s="67">
        <f>Helena!$E$244</f>
        <v>3.21</v>
      </c>
      <c r="Q72" s="67">
        <f>Duluth!$E$244</f>
        <v>3.21</v>
      </c>
      <c r="R72" s="67">
        <f>Fairbanks!$E$244</f>
        <v>3.98</v>
      </c>
    </row>
    <row r="73" spans="1:18" s="61" customFormat="1">
      <c r="A73" s="64"/>
      <c r="B73" s="65" t="str">
        <f>Miami!A245</f>
        <v>VAV_POD_3_FAN</v>
      </c>
      <c r="C73" s="67">
        <f>Miami!$E$245</f>
        <v>4.2</v>
      </c>
      <c r="D73" s="67">
        <f>Houston!$E$245</f>
        <v>4.34</v>
      </c>
      <c r="E73" s="67">
        <f>Phoenix!$E$245</f>
        <v>4.46</v>
      </c>
      <c r="F73" s="67">
        <f>Atlanta!$E$245</f>
        <v>3.97</v>
      </c>
      <c r="G73" s="67">
        <f>LosAngeles!$E$245</f>
        <v>3.38</v>
      </c>
      <c r="H73" s="67">
        <f>LasVegas!$E$245</f>
        <v>3.8</v>
      </c>
      <c r="I73" s="67">
        <f>SanFrancisco!$E$245</f>
        <v>6.29</v>
      </c>
      <c r="J73" s="67">
        <f>Baltimore!$E$245</f>
        <v>4.1100000000000003</v>
      </c>
      <c r="K73" s="67">
        <f>Albuquerque!$E$245</f>
        <v>3.98</v>
      </c>
      <c r="L73" s="67">
        <f>Seattle!$E$245</f>
        <v>3.67</v>
      </c>
      <c r="M73" s="67">
        <f>Chicago!$E$245</f>
        <v>3.87</v>
      </c>
      <c r="N73" s="67">
        <f>Boulder!$E$245</f>
        <v>3.57</v>
      </c>
      <c r="O73" s="67">
        <f>Minneapolis!$E$245</f>
        <v>3.76</v>
      </c>
      <c r="P73" s="67">
        <f>Helena!$E$245</f>
        <v>3.45</v>
      </c>
      <c r="Q73" s="67">
        <f>Duluth!$E$245</f>
        <v>3.5</v>
      </c>
      <c r="R73" s="67">
        <f>Fairbanks!$E$245</f>
        <v>4.43</v>
      </c>
    </row>
    <row r="74" spans="1:18" s="61" customFormat="1">
      <c r="A74" s="62" t="s">
        <v>73</v>
      </c>
      <c r="B74" s="63"/>
    </row>
    <row r="75" spans="1:18" s="61" customFormat="1">
      <c r="A75" s="64"/>
      <c r="B75" s="62" t="s">
        <v>74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</row>
    <row r="76" spans="1:18" s="61" customFormat="1">
      <c r="A76" s="64"/>
      <c r="B76" s="65" t="s">
        <v>257</v>
      </c>
      <c r="C76" s="72">
        <f>Miami!$B$291/(Miami!$B$28*10^6/3600)</f>
        <v>8.9345581769320476E-2</v>
      </c>
      <c r="D76" s="72">
        <f>Houston!$B$291/(Houston!$B$28*10^6/3600)</f>
        <v>0.12125847165081254</v>
      </c>
      <c r="E76" s="72">
        <f>Phoenix!$B$291/(Phoenix!$B$28*10^6/3600)</f>
        <v>9.4386240751855019E-2</v>
      </c>
      <c r="F76" s="72">
        <f>Atlanta!$B$291/(Atlanta!$B$28*10^6/3600)</f>
        <v>9.8160623722286372E-2</v>
      </c>
      <c r="G76" s="72">
        <f>LosAngeles!$B$291/(LosAngeles!$B$28*10^6/3600)</f>
        <v>0.12876853994220502</v>
      </c>
      <c r="H76" s="72">
        <f>LasVegas!$B$291/(LasVegas!$B$28*10^6/3600)</f>
        <v>0.10002591078759078</v>
      </c>
      <c r="I76" s="72">
        <f>SanFrancisco!$B$291/(SanFrancisco!$B$28*10^6/3600)</f>
        <v>0.14675028067361667</v>
      </c>
      <c r="J76" s="72">
        <f>Baltimore!$B$291/(Baltimore!$B$28*10^6/3600)</f>
        <v>7.8275504744137969E-2</v>
      </c>
      <c r="K76" s="72">
        <f>Albuquerque!$B$291/(Albuquerque!$B$28*10^6/3600)</f>
        <v>3.7153514604838976E-2</v>
      </c>
      <c r="L76" s="72">
        <f>Seattle!$B$291/(Seattle!$B$28*10^6/3600)</f>
        <v>7.4922150829979078E-2</v>
      </c>
      <c r="M76" s="72">
        <f>Chicago!$B$291/(Chicago!$B$28*10^6/3600)</f>
        <v>8.8757718180121972E-2</v>
      </c>
      <c r="N76" s="72">
        <f>Boulder!$B$291/(Boulder!$B$28*10^6/3600)</f>
        <v>3.7163506662631803E-2</v>
      </c>
      <c r="O76" s="72">
        <f>Minneapolis!$B$291/(Minneapolis!$B$28*10^6/3600)</f>
        <v>6.163699803379212E-2</v>
      </c>
      <c r="P76" s="72">
        <f>Helena!$B$291/(Helena!$B$28*10^6/3600)</f>
        <v>7.5714523344464754E-2</v>
      </c>
      <c r="Q76" s="72">
        <f>Duluth!$B$291/(Duluth!$B$28*10^6/3600)</f>
        <v>6.0202328272379813E-2</v>
      </c>
      <c r="R76" s="72">
        <f>Fairbanks!$B$291/(Fairbanks!$B$28*10^6/3600)</f>
        <v>9.5152759459745384E-2</v>
      </c>
    </row>
    <row r="77" spans="1:18" s="61" customFormat="1">
      <c r="A77" s="64"/>
      <c r="B77" s="65" t="s">
        <v>258</v>
      </c>
      <c r="C77" s="67">
        <f>Miami!$B$292</f>
        <v>14.96</v>
      </c>
      <c r="D77" s="67">
        <f>Houston!$B$292</f>
        <v>18.36</v>
      </c>
      <c r="E77" s="67">
        <f>Phoenix!$B$292</f>
        <v>14.18</v>
      </c>
      <c r="F77" s="67">
        <f>Atlanta!$B$292</f>
        <v>13.03</v>
      </c>
      <c r="G77" s="67">
        <f>LosAngeles!$B$292</f>
        <v>15.94</v>
      </c>
      <c r="H77" s="67">
        <f>LasVegas!$B$292</f>
        <v>13.68</v>
      </c>
      <c r="I77" s="67">
        <f>SanFrancisco!$B$292</f>
        <v>17.309999999999999</v>
      </c>
      <c r="J77" s="67">
        <f>Baltimore!$B$292</f>
        <v>10.039999999999999</v>
      </c>
      <c r="K77" s="67">
        <f>Albuquerque!$B$292</f>
        <v>4.6100000000000003</v>
      </c>
      <c r="L77" s="67">
        <f>Seattle!$B$292</f>
        <v>8.56</v>
      </c>
      <c r="M77" s="67">
        <f>Chicago!$B$292</f>
        <v>10.96</v>
      </c>
      <c r="N77" s="67">
        <f>Boulder!$B$292</f>
        <v>4.42</v>
      </c>
      <c r="O77" s="67">
        <f>Minneapolis!$B$292</f>
        <v>7.48</v>
      </c>
      <c r="P77" s="67">
        <f>Helena!$B$292</f>
        <v>8.74</v>
      </c>
      <c r="Q77" s="67">
        <f>Duluth!$B$292</f>
        <v>6.94</v>
      </c>
      <c r="R77" s="67">
        <f>Fairbanks!$B$292</f>
        <v>10.91</v>
      </c>
    </row>
    <row r="78" spans="1:18" s="61" customFormat="1">
      <c r="A78" s="64"/>
      <c r="B78" s="62" t="s">
        <v>75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s="61" customFormat="1">
      <c r="A79" s="64"/>
      <c r="B79" s="65" t="s">
        <v>259</v>
      </c>
      <c r="C79" s="72">
        <f>Miami!$C$291/(Miami!$C$28*10^3)</f>
        <v>1.1448752039644648E-2</v>
      </c>
      <c r="D79" s="72">
        <f>Houston!$C$291/(Houston!$C$28*10^3)</f>
        <v>8.1169921255300117E-3</v>
      </c>
      <c r="E79" s="72">
        <f>Phoenix!$C$291/(Phoenix!$C$28*10^3)</f>
        <v>8.3898893281997271E-3</v>
      </c>
      <c r="F79" s="72">
        <f>Atlanta!$C$291/(Atlanta!$C$28*10^3)</f>
        <v>9.9783659355661622E-3</v>
      </c>
      <c r="G79" s="72">
        <f>LosAngeles!$C$291/(LosAngeles!$C$28*10^3)</f>
        <v>8.4789507128956668E-3</v>
      </c>
      <c r="H79" s="72">
        <f>LasVegas!$C$291/(LasVegas!$C$28*10^3)</f>
        <v>7.876378434525249E-3</v>
      </c>
      <c r="I79" s="72">
        <f>SanFrancisco!$C$291/(SanFrancisco!$C$28*10^3)</f>
        <v>8.5263343164304062E-3</v>
      </c>
      <c r="J79" s="72">
        <f>Baltimore!$C$291/(Baltimore!$C$28*10^3)</f>
        <v>9.7603520541698682E-3</v>
      </c>
      <c r="K79" s="72">
        <f>Albuquerque!$C$291/(Albuquerque!$C$28*10^3)</f>
        <v>6.9794729708864446E-3</v>
      </c>
      <c r="L79" s="72">
        <f>Seattle!$C$291/(Seattle!$C$28*10^3)</f>
        <v>8.3866336419797533E-3</v>
      </c>
      <c r="M79" s="72">
        <f>Chicago!$C$291/(Chicago!$C$28*10^3)</f>
        <v>8.4195010123822127E-3</v>
      </c>
      <c r="N79" s="72">
        <f>Boulder!$C$291/(Boulder!$C$28*10^3)</f>
        <v>6.9773822531848644E-3</v>
      </c>
      <c r="O79" s="72">
        <f>Minneapolis!$C$291/(Minneapolis!$C$28*10^3)</f>
        <v>7.9001214920498865E-3</v>
      </c>
      <c r="P79" s="72">
        <f>Helena!$C$291/(Helena!$C$28*10^3)</f>
        <v>8.1908714781802425E-3</v>
      </c>
      <c r="Q79" s="72">
        <f>Duluth!$C$291/(Duluth!$C$28*10^3)</f>
        <v>7.8869756641838304E-3</v>
      </c>
      <c r="R79" s="72">
        <f>Fairbanks!$C$291/(Fairbanks!$C$28*10^3)</f>
        <v>4.1218608342412869E-3</v>
      </c>
    </row>
    <row r="80" spans="1:18" s="61" customFormat="1">
      <c r="A80" s="64"/>
      <c r="B80" s="65" t="s">
        <v>258</v>
      </c>
      <c r="C80" s="67">
        <f>Miami!$C$292</f>
        <v>0.55000000000000004</v>
      </c>
      <c r="D80" s="67">
        <f>Houston!$C$292</f>
        <v>0.82</v>
      </c>
      <c r="E80" s="67">
        <f>Phoenix!$C$292</f>
        <v>0.71</v>
      </c>
      <c r="F80" s="67">
        <f>Atlanta!$C$292</f>
        <v>1.46</v>
      </c>
      <c r="G80" s="67">
        <f>LosAngeles!$C$292</f>
        <v>0.62</v>
      </c>
      <c r="H80" s="67">
        <f>LasVegas!$C$292</f>
        <v>0.81</v>
      </c>
      <c r="I80" s="67">
        <f>SanFrancisco!$C$292</f>
        <v>1.3</v>
      </c>
      <c r="J80" s="67">
        <f>Baltimore!$C$292</f>
        <v>2.27</v>
      </c>
      <c r="K80" s="67">
        <f>Albuquerque!$C$292</f>
        <v>1.18</v>
      </c>
      <c r="L80" s="67">
        <f>Seattle!$C$292</f>
        <v>1.7</v>
      </c>
      <c r="M80" s="67">
        <f>Chicago!$C$292</f>
        <v>2.52</v>
      </c>
      <c r="N80" s="67">
        <f>Boulder!$C$292</f>
        <v>1.61</v>
      </c>
      <c r="O80" s="67">
        <f>Minneapolis!$C$292</f>
        <v>3.25</v>
      </c>
      <c r="P80" s="67">
        <f>Helena!$C$292</f>
        <v>2.73</v>
      </c>
      <c r="Q80" s="67">
        <f>Duluth!$C$292</f>
        <v>3.81</v>
      </c>
      <c r="R80" s="67">
        <f>Fairbanks!$C$292</f>
        <v>3.57</v>
      </c>
    </row>
    <row r="81" spans="1:18" s="61" customFormat="1">
      <c r="A81" s="64"/>
      <c r="B81" s="62" t="s">
        <v>76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</row>
    <row r="82" spans="1:18" s="61" customFormat="1">
      <c r="A82" s="64"/>
      <c r="B82" s="65" t="s">
        <v>260</v>
      </c>
      <c r="C82" s="67">
        <f>Miami!$E$292</f>
        <v>15.51</v>
      </c>
      <c r="D82" s="67">
        <f>Houston!$E$292</f>
        <v>19.18</v>
      </c>
      <c r="E82" s="67">
        <f>Phoenix!$E$292</f>
        <v>14.89</v>
      </c>
      <c r="F82" s="67">
        <f>Atlanta!$E$292</f>
        <v>14.48</v>
      </c>
      <c r="G82" s="67">
        <f>LosAngeles!$E$292</f>
        <v>16.559999999999999</v>
      </c>
      <c r="H82" s="67">
        <f>LasVegas!$E$292</f>
        <v>14.49</v>
      </c>
      <c r="I82" s="67">
        <f>SanFrancisco!$E$292</f>
        <v>18.62</v>
      </c>
      <c r="J82" s="67">
        <f>Baltimore!$E$292</f>
        <v>12.32</v>
      </c>
      <c r="K82" s="67">
        <f>Albuquerque!$E$292</f>
        <v>5.8</v>
      </c>
      <c r="L82" s="67">
        <f>Seattle!$E$292</f>
        <v>10.25</v>
      </c>
      <c r="M82" s="67">
        <f>Chicago!$E$292</f>
        <v>13.48</v>
      </c>
      <c r="N82" s="67">
        <f>Boulder!$E$292</f>
        <v>6.03</v>
      </c>
      <c r="O82" s="67">
        <f>Minneapolis!$E$292</f>
        <v>10.72</v>
      </c>
      <c r="P82" s="67">
        <f>Helena!$E$292</f>
        <v>11.47</v>
      </c>
      <c r="Q82" s="67">
        <f>Duluth!$E$292</f>
        <v>10.75</v>
      </c>
      <c r="R82" s="67">
        <f>Fairbanks!$E$292</f>
        <v>14.48</v>
      </c>
    </row>
    <row r="83" spans="1:18" s="61" customFormat="1">
      <c r="A83" s="62" t="s">
        <v>77</v>
      </c>
      <c r="B83" s="63"/>
    </row>
    <row r="84" spans="1:18" s="61" customFormat="1">
      <c r="A84" s="64"/>
      <c r="B84" s="62" t="s">
        <v>78</v>
      </c>
    </row>
    <row r="85" spans="1:18" s="61" customFormat="1">
      <c r="A85" s="64"/>
      <c r="B85" s="65" t="s">
        <v>70</v>
      </c>
      <c r="C85" s="47">
        <f>Miami!$B$13*10^6/3600</f>
        <v>0</v>
      </c>
      <c r="D85" s="47">
        <f>Houston!$B$13*10^6/3600</f>
        <v>0</v>
      </c>
      <c r="E85" s="47">
        <f>Phoenix!$B$13*10^6/3600</f>
        <v>0</v>
      </c>
      <c r="F85" s="47">
        <f>Atlanta!$B$13*10^6/3600</f>
        <v>0</v>
      </c>
      <c r="G85" s="47">
        <f>LosAngeles!$B$13*10^6/3600</f>
        <v>0</v>
      </c>
      <c r="H85" s="47">
        <f>LasVegas!$B$13*10^6/3600</f>
        <v>0</v>
      </c>
      <c r="I85" s="47">
        <f>SanFrancisco!$B$13*10^6/3600</f>
        <v>0</v>
      </c>
      <c r="J85" s="47">
        <f>Baltimore!$B$13*10^6/3600</f>
        <v>0</v>
      </c>
      <c r="K85" s="47">
        <f>Albuquerque!$B$13*10^6/3600</f>
        <v>0</v>
      </c>
      <c r="L85" s="47">
        <f>Seattle!$B$13*10^6/3600</f>
        <v>0</v>
      </c>
      <c r="M85" s="47">
        <f>Chicago!$B$13*10^6/3600</f>
        <v>0</v>
      </c>
      <c r="N85" s="47">
        <f>Boulder!$B$13*10^6/3600</f>
        <v>0</v>
      </c>
      <c r="O85" s="47">
        <f>Minneapolis!$B$13*10^6/3600</f>
        <v>0</v>
      </c>
      <c r="P85" s="47">
        <f>Helena!$B$13*10^6/3600</f>
        <v>0</v>
      </c>
      <c r="Q85" s="47">
        <f>Duluth!$B$13*10^6/3600</f>
        <v>0</v>
      </c>
      <c r="R85" s="47">
        <f>Fairbanks!$B$13*10^6/3600</f>
        <v>0</v>
      </c>
    </row>
    <row r="86" spans="1:18" s="61" customFormat="1">
      <c r="A86" s="64"/>
      <c r="B86" s="65" t="s">
        <v>71</v>
      </c>
      <c r="C86" s="47">
        <f>Miami!$B$14*10^6/3600</f>
        <v>357783.33333333331</v>
      </c>
      <c r="D86" s="47">
        <f>Houston!$B$14*10^6/3600</f>
        <v>259311.11111111112</v>
      </c>
      <c r="E86" s="47">
        <f>Phoenix!$B$14*10^6/3600</f>
        <v>245330.55555555556</v>
      </c>
      <c r="F86" s="47">
        <f>Atlanta!$B$14*10^6/3600</f>
        <v>139561.11111111112</v>
      </c>
      <c r="G86" s="47">
        <f>LosAngeles!$B$14*10^6/3600</f>
        <v>85777.777777777781</v>
      </c>
      <c r="H86" s="47">
        <f>LasVegas!$B$14*10^6/3600</f>
        <v>160872.22222222222</v>
      </c>
      <c r="I86" s="47">
        <f>SanFrancisco!$B$14*10^6/3600</f>
        <v>42083.333333333336</v>
      </c>
      <c r="J86" s="47">
        <f>Baltimore!$B$14*10^6/3600</f>
        <v>111983.33333333333</v>
      </c>
      <c r="K86" s="47">
        <f>Albuquerque!$B$14*10^6/3600</f>
        <v>77119.444444444438</v>
      </c>
      <c r="L86" s="47">
        <f>Seattle!$B$14*10^6/3600</f>
        <v>25511.111111111109</v>
      </c>
      <c r="M86" s="47">
        <f>Chicago!$B$14*10^6/3600</f>
        <v>80919.444444444438</v>
      </c>
      <c r="N86" s="47">
        <f>Boulder!$B$14*10^6/3600</f>
        <v>49777.777777777781</v>
      </c>
      <c r="O86" s="47">
        <f>Minneapolis!$B$14*10^6/3600</f>
        <v>65086.111111111109</v>
      </c>
      <c r="P86" s="47">
        <f>Helena!$B$14*10^6/3600</f>
        <v>30955.555555555555</v>
      </c>
      <c r="Q86" s="47">
        <f>Duluth!$B$14*10^6/3600</f>
        <v>28697.222222222223</v>
      </c>
      <c r="R86" s="47">
        <f>Fairbanks!$B$14*10^6/3600</f>
        <v>14633.333333333334</v>
      </c>
    </row>
    <row r="87" spans="1:18" s="61" customFormat="1">
      <c r="A87" s="64"/>
      <c r="B87" s="65" t="s">
        <v>79</v>
      </c>
      <c r="C87" s="47">
        <f>Miami!$B$15*10^6/3600</f>
        <v>342513.88888888888</v>
      </c>
      <c r="D87" s="47">
        <f>Houston!$B$15*10^6/3600</f>
        <v>342513.88888888888</v>
      </c>
      <c r="E87" s="47">
        <f>Phoenix!$B$15*10^6/3600</f>
        <v>342513.88888888888</v>
      </c>
      <c r="F87" s="47">
        <f>Atlanta!$B$15*10^6/3600</f>
        <v>342513.88888888888</v>
      </c>
      <c r="G87" s="47">
        <f>LosAngeles!$B$15*10^6/3600</f>
        <v>342513.88888888888</v>
      </c>
      <c r="H87" s="47">
        <f>LasVegas!$B$15*10^6/3600</f>
        <v>342513.88888888888</v>
      </c>
      <c r="I87" s="47">
        <f>SanFrancisco!$B$15*10^6/3600</f>
        <v>342513.88888888888</v>
      </c>
      <c r="J87" s="47">
        <f>Baltimore!$B$15*10^6/3600</f>
        <v>342513.88888888888</v>
      </c>
      <c r="K87" s="47">
        <f>Albuquerque!$B$15*10^6/3600</f>
        <v>342513.88888888888</v>
      </c>
      <c r="L87" s="47">
        <f>Seattle!$B$15*10^6/3600</f>
        <v>342513.88888888888</v>
      </c>
      <c r="M87" s="47">
        <f>Chicago!$B$15*10^6/3600</f>
        <v>342513.88888888888</v>
      </c>
      <c r="N87" s="47">
        <f>Boulder!$B$15*10^6/3600</f>
        <v>342513.88888888888</v>
      </c>
      <c r="O87" s="47">
        <f>Minneapolis!$B$15*10^6/3600</f>
        <v>342513.88888888888</v>
      </c>
      <c r="P87" s="47">
        <f>Helena!$B$15*10^6/3600</f>
        <v>342513.88888888888</v>
      </c>
      <c r="Q87" s="47">
        <f>Duluth!$B$15*10^6/3600</f>
        <v>342513.88888888888</v>
      </c>
      <c r="R87" s="47">
        <f>Fairbanks!$B$15*10^6/3600</f>
        <v>342513.88888888888</v>
      </c>
    </row>
    <row r="88" spans="1:18" s="61" customFormat="1">
      <c r="A88" s="64"/>
      <c r="B88" s="65" t="s">
        <v>80</v>
      </c>
      <c r="C88" s="47">
        <f>Miami!$B$16*10^6/3600</f>
        <v>27833.333333333332</v>
      </c>
      <c r="D88" s="47">
        <f>Houston!$B$16*10^6/3600</f>
        <v>27825</v>
      </c>
      <c r="E88" s="47">
        <f>Phoenix!$B$16*10^6/3600</f>
        <v>27819.444444444445</v>
      </c>
      <c r="F88" s="47">
        <f>Atlanta!$B$16*10^6/3600</f>
        <v>27813.888888888891</v>
      </c>
      <c r="G88" s="47">
        <f>LosAngeles!$B$16*10^6/3600</f>
        <v>27794.444444444445</v>
      </c>
      <c r="H88" s="47">
        <f>LasVegas!$B$16*10^6/3600</f>
        <v>27786.111111111109</v>
      </c>
      <c r="I88" s="47">
        <f>SanFrancisco!$B$16*10^6/3600</f>
        <v>27802.777777777777</v>
      </c>
      <c r="J88" s="47">
        <f>Baltimore!$B$16*10^6/3600</f>
        <v>27783.333333333332</v>
      </c>
      <c r="K88" s="47">
        <f>Albuquerque!$B$16*10^6/3600</f>
        <v>27794.444444444445</v>
      </c>
      <c r="L88" s="47">
        <f>Seattle!$B$16*10^6/3600</f>
        <v>27738.888888888891</v>
      </c>
      <c r="M88" s="47">
        <f>Chicago!$B$16*10^6/3600</f>
        <v>27788.888888888891</v>
      </c>
      <c r="N88" s="47">
        <f>Boulder!$B$16*10^6/3600</f>
        <v>27772.222222222223</v>
      </c>
      <c r="O88" s="47">
        <f>Minneapolis!$B$16*10^6/3600</f>
        <v>27772.222222222223</v>
      </c>
      <c r="P88" s="47">
        <f>Helena!$B$16*10^6/3600</f>
        <v>27763.888888888891</v>
      </c>
      <c r="Q88" s="47">
        <f>Duluth!$B$16*10^6/3600</f>
        <v>27747.222222222223</v>
      </c>
      <c r="R88" s="47">
        <f>Fairbanks!$B$16*10^6/3600</f>
        <v>27577.777777777777</v>
      </c>
    </row>
    <row r="89" spans="1:18" s="61" customFormat="1">
      <c r="A89" s="64"/>
      <c r="B89" s="65" t="s">
        <v>81</v>
      </c>
      <c r="C89" s="47">
        <f>Miami!$B$17*10^6/3600</f>
        <v>341730.55555555556</v>
      </c>
      <c r="D89" s="47">
        <f>Houston!$B$17*10^6/3600</f>
        <v>341730.55555555556</v>
      </c>
      <c r="E89" s="47">
        <f>Phoenix!$B$17*10^6/3600</f>
        <v>341730.55555555556</v>
      </c>
      <c r="F89" s="47">
        <f>Atlanta!$B$17*10^6/3600</f>
        <v>341730.55555555556</v>
      </c>
      <c r="G89" s="47">
        <f>LosAngeles!$B$17*10^6/3600</f>
        <v>341730.55555555556</v>
      </c>
      <c r="H89" s="47">
        <f>LasVegas!$B$17*10^6/3600</f>
        <v>341730.55555555556</v>
      </c>
      <c r="I89" s="47">
        <f>SanFrancisco!$B$17*10^6/3600</f>
        <v>341730.55555555556</v>
      </c>
      <c r="J89" s="47">
        <f>Baltimore!$B$17*10^6/3600</f>
        <v>341730.55555555556</v>
      </c>
      <c r="K89" s="47">
        <f>Albuquerque!$B$17*10^6/3600</f>
        <v>341730.55555555556</v>
      </c>
      <c r="L89" s="47">
        <f>Seattle!$B$17*10^6/3600</f>
        <v>341730.55555555556</v>
      </c>
      <c r="M89" s="47">
        <f>Chicago!$B$17*10^6/3600</f>
        <v>341730.55555555556</v>
      </c>
      <c r="N89" s="47">
        <f>Boulder!$B$17*10^6/3600</f>
        <v>341730.55555555556</v>
      </c>
      <c r="O89" s="47">
        <f>Minneapolis!$B$17*10^6/3600</f>
        <v>341730.55555555556</v>
      </c>
      <c r="P89" s="47">
        <f>Helena!$B$17*10^6/3600</f>
        <v>341730.55555555556</v>
      </c>
      <c r="Q89" s="47">
        <f>Duluth!$B$17*10^6/3600</f>
        <v>341730.55555555556</v>
      </c>
      <c r="R89" s="47">
        <f>Fairbanks!$B$17*10^6/3600</f>
        <v>341730.55555555556</v>
      </c>
    </row>
    <row r="90" spans="1:18" s="61" customFormat="1">
      <c r="A90" s="64"/>
      <c r="B90" s="65" t="s">
        <v>82</v>
      </c>
      <c r="C90" s="47">
        <f>Miami!$B$18*10^6/3600</f>
        <v>0</v>
      </c>
      <c r="D90" s="47">
        <f>Houston!$B$18*10^6/3600</f>
        <v>0</v>
      </c>
      <c r="E90" s="47">
        <f>Phoenix!$B$18*10^6/3600</f>
        <v>0</v>
      </c>
      <c r="F90" s="47">
        <f>Atlanta!$B$18*10^6/3600</f>
        <v>0</v>
      </c>
      <c r="G90" s="47">
        <f>LosAngeles!$B$18*10^6/3600</f>
        <v>0</v>
      </c>
      <c r="H90" s="47">
        <f>LasVegas!$B$18*10^6/3600</f>
        <v>0</v>
      </c>
      <c r="I90" s="47">
        <f>SanFrancisco!$B$18*10^6/3600</f>
        <v>0</v>
      </c>
      <c r="J90" s="47">
        <f>Baltimore!$B$18*10^6/3600</f>
        <v>0</v>
      </c>
      <c r="K90" s="47">
        <f>Albuquerque!$B$18*10^6/3600</f>
        <v>0</v>
      </c>
      <c r="L90" s="47">
        <f>Seattle!$B$18*10^6/3600</f>
        <v>0</v>
      </c>
      <c r="M90" s="47">
        <f>Chicago!$B$18*10^6/3600</f>
        <v>0</v>
      </c>
      <c r="N90" s="47">
        <f>Boulder!$B$18*10^6/3600</f>
        <v>0</v>
      </c>
      <c r="O90" s="47">
        <f>Minneapolis!$B$18*10^6/3600</f>
        <v>0</v>
      </c>
      <c r="P90" s="47">
        <f>Helena!$B$18*10^6/3600</f>
        <v>0</v>
      </c>
      <c r="Q90" s="47">
        <f>Duluth!$B$18*10^6/3600</f>
        <v>0</v>
      </c>
      <c r="R90" s="47">
        <f>Fairbanks!$B$18*10^6/3600</f>
        <v>0</v>
      </c>
    </row>
    <row r="91" spans="1:18" s="61" customFormat="1">
      <c r="A91" s="64"/>
      <c r="B91" s="65" t="s">
        <v>83</v>
      </c>
      <c r="C91" s="47">
        <f>Miami!$B$19*10^6/3600</f>
        <v>58786.111111111109</v>
      </c>
      <c r="D91" s="47">
        <f>Houston!$B$19*10^6/3600</f>
        <v>48147.222222222219</v>
      </c>
      <c r="E91" s="47">
        <f>Phoenix!$B$19*10^6/3600</f>
        <v>53769.444444444445</v>
      </c>
      <c r="F91" s="47">
        <f>Atlanta!$B$19*10^6/3600</f>
        <v>40016.666666666664</v>
      </c>
      <c r="G91" s="47">
        <f>LosAngeles!$B$19*10^6/3600</f>
        <v>32961.111111111109</v>
      </c>
      <c r="H91" s="47">
        <f>LasVegas!$B$19*10^6/3600</f>
        <v>46644.444444444445</v>
      </c>
      <c r="I91" s="47">
        <f>SanFrancisco!$B$19*10^6/3600</f>
        <v>37205.555555555555</v>
      </c>
      <c r="J91" s="47">
        <f>Baltimore!$B$19*10^6/3600</f>
        <v>37830.555555555555</v>
      </c>
      <c r="K91" s="47">
        <f>Albuquerque!$B$19*10^6/3600</f>
        <v>44291.666666666664</v>
      </c>
      <c r="L91" s="47">
        <f>Seattle!$B$19*10^6/3600</f>
        <v>28252.777777777777</v>
      </c>
      <c r="M91" s="47">
        <f>Chicago!$B$19*10^6/3600</f>
        <v>36327.777777777781</v>
      </c>
      <c r="N91" s="47">
        <f>Boulder!$B$19*10^6/3600</f>
        <v>35988.888888888891</v>
      </c>
      <c r="O91" s="47">
        <f>Minneapolis!$B$19*10^6/3600</f>
        <v>37005.555555555555</v>
      </c>
      <c r="P91" s="47">
        <f>Helena!$B$19*10^6/3600</f>
        <v>31652.777777777777</v>
      </c>
      <c r="Q91" s="47">
        <f>Duluth!$B$19*10^6/3600</f>
        <v>32541.666666666668</v>
      </c>
      <c r="R91" s="47">
        <f>Fairbanks!$B$19*10^6/3600</f>
        <v>41452.777777777781</v>
      </c>
    </row>
    <row r="92" spans="1:18" s="61" customFormat="1">
      <c r="A92" s="64"/>
      <c r="B92" s="65" t="s">
        <v>84</v>
      </c>
      <c r="C92" s="47">
        <f>Miami!$B$20*10^6/3600</f>
        <v>2.7777777777777777</v>
      </c>
      <c r="D92" s="47">
        <f>Houston!$B$20*10^6/3600</f>
        <v>102.77777777777777</v>
      </c>
      <c r="E92" s="47">
        <f>Phoenix!$B$20*10^6/3600</f>
        <v>69.444444444444443</v>
      </c>
      <c r="F92" s="47">
        <f>Atlanta!$B$20*10^6/3600</f>
        <v>177.77777777777777</v>
      </c>
      <c r="G92" s="47">
        <f>LosAngeles!$B$20*10^6/3600</f>
        <v>19.444444444444443</v>
      </c>
      <c r="H92" s="47">
        <f>LasVegas!$B$20*10^6/3600</f>
        <v>102.77777777777777</v>
      </c>
      <c r="I92" s="47">
        <f>SanFrancisco!$B$20*10^6/3600</f>
        <v>144.44444444444446</v>
      </c>
      <c r="J92" s="47">
        <f>Baltimore!$B$20*10^6/3600</f>
        <v>341.66666666666669</v>
      </c>
      <c r="K92" s="47">
        <f>Albuquerque!$B$20*10^6/3600</f>
        <v>238.88888888888889</v>
      </c>
      <c r="L92" s="47">
        <f>Seattle!$B$20*10^6/3600</f>
        <v>222.22222222222223</v>
      </c>
      <c r="M92" s="47">
        <f>Chicago!$B$20*10^6/3600</f>
        <v>422.22222222222223</v>
      </c>
      <c r="N92" s="47">
        <f>Boulder!$B$20*10^6/3600</f>
        <v>375</v>
      </c>
      <c r="O92" s="47">
        <f>Minneapolis!$B$20*10^6/3600</f>
        <v>769.44444444444446</v>
      </c>
      <c r="P92" s="47">
        <f>Helena!$B$20*10^6/3600</f>
        <v>605.55555555555554</v>
      </c>
      <c r="Q92" s="47">
        <f>Duluth!$B$20*10^6/3600</f>
        <v>961.11111111111109</v>
      </c>
      <c r="R92" s="47">
        <f>Fairbanks!$B$20*10^6/3600</f>
        <v>2236.1111111111113</v>
      </c>
    </row>
    <row r="93" spans="1:18" s="61" customFormat="1">
      <c r="A93" s="64"/>
      <c r="B93" s="65" t="s">
        <v>85</v>
      </c>
      <c r="C93" s="47">
        <f>Miami!$B$21*10^6/3600</f>
        <v>0</v>
      </c>
      <c r="D93" s="47">
        <f>Houston!$B$21*10^6/3600</f>
        <v>0</v>
      </c>
      <c r="E93" s="47">
        <f>Phoenix!$B$21*10^6/3600</f>
        <v>0</v>
      </c>
      <c r="F93" s="47">
        <f>Atlanta!$B$21*10^6/3600</f>
        <v>0</v>
      </c>
      <c r="G93" s="47">
        <f>LosAngeles!$B$21*10^6/3600</f>
        <v>0</v>
      </c>
      <c r="H93" s="47">
        <f>LasVegas!$B$21*10^6/3600</f>
        <v>0</v>
      </c>
      <c r="I93" s="47">
        <f>SanFrancisco!$B$21*10^6/3600</f>
        <v>0</v>
      </c>
      <c r="J93" s="47">
        <f>Baltimore!$B$21*10^6/3600</f>
        <v>0</v>
      </c>
      <c r="K93" s="47">
        <f>Albuquerque!$B$21*10^6/3600</f>
        <v>0</v>
      </c>
      <c r="L93" s="47">
        <f>Seattle!$B$21*10^6/3600</f>
        <v>0</v>
      </c>
      <c r="M93" s="47">
        <f>Chicago!$B$21*10^6/3600</f>
        <v>0</v>
      </c>
      <c r="N93" s="47">
        <f>Boulder!$B$21*10^6/3600</f>
        <v>0</v>
      </c>
      <c r="O93" s="47">
        <f>Minneapolis!$B$21*10^6/3600</f>
        <v>0</v>
      </c>
      <c r="P93" s="47">
        <f>Helena!$B$21*10^6/3600</f>
        <v>0</v>
      </c>
      <c r="Q93" s="47">
        <f>Duluth!$B$21*10^6/3600</f>
        <v>0</v>
      </c>
      <c r="R93" s="47">
        <f>Fairbanks!$B$21*10^6/3600</f>
        <v>0</v>
      </c>
    </row>
    <row r="94" spans="1:18" s="61" customFormat="1">
      <c r="A94" s="64"/>
      <c r="B94" s="65" t="s">
        <v>86</v>
      </c>
      <c r="C94" s="47">
        <f>Miami!$B$22*10^6/3600</f>
        <v>0</v>
      </c>
      <c r="D94" s="47">
        <f>Houston!$B$22*10^6/3600</f>
        <v>0</v>
      </c>
      <c r="E94" s="47">
        <f>Phoenix!$B$22*10^6/3600</f>
        <v>0</v>
      </c>
      <c r="F94" s="47">
        <f>Atlanta!$B$22*10^6/3600</f>
        <v>0</v>
      </c>
      <c r="G94" s="47">
        <f>LosAngeles!$B$22*10^6/3600</f>
        <v>0</v>
      </c>
      <c r="H94" s="47">
        <f>LasVegas!$B$22*10^6/3600</f>
        <v>0</v>
      </c>
      <c r="I94" s="47">
        <f>SanFrancisco!$B$22*10^6/3600</f>
        <v>0</v>
      </c>
      <c r="J94" s="47">
        <f>Baltimore!$B$22*10^6/3600</f>
        <v>0</v>
      </c>
      <c r="K94" s="47">
        <f>Albuquerque!$B$22*10^6/3600</f>
        <v>0</v>
      </c>
      <c r="L94" s="47">
        <f>Seattle!$B$22*10^6/3600</f>
        <v>0</v>
      </c>
      <c r="M94" s="47">
        <f>Chicago!$B$22*10^6/3600</f>
        <v>0</v>
      </c>
      <c r="N94" s="47">
        <f>Boulder!$B$22*10^6/3600</f>
        <v>0</v>
      </c>
      <c r="O94" s="47">
        <f>Minneapolis!$B$22*10^6/3600</f>
        <v>0</v>
      </c>
      <c r="P94" s="47">
        <f>Helena!$B$22*10^6/3600</f>
        <v>0</v>
      </c>
      <c r="Q94" s="47">
        <f>Duluth!$B$22*10^6/3600</f>
        <v>0</v>
      </c>
      <c r="R94" s="47">
        <f>Fairbanks!$B$22*10^6/3600</f>
        <v>0</v>
      </c>
    </row>
    <row r="95" spans="1:18" s="61" customFormat="1">
      <c r="A95" s="64"/>
      <c r="B95" s="65" t="s">
        <v>65</v>
      </c>
      <c r="C95" s="47">
        <f>Miami!$B$23*10^6/3600</f>
        <v>0</v>
      </c>
      <c r="D95" s="47">
        <f>Houston!$B$23*10^6/3600</f>
        <v>0</v>
      </c>
      <c r="E95" s="47">
        <f>Phoenix!$B$23*10^6/3600</f>
        <v>0</v>
      </c>
      <c r="F95" s="47">
        <f>Atlanta!$B$23*10^6/3600</f>
        <v>0</v>
      </c>
      <c r="G95" s="47">
        <f>LosAngeles!$B$23*10^6/3600</f>
        <v>0</v>
      </c>
      <c r="H95" s="47">
        <f>LasVegas!$B$23*10^6/3600</f>
        <v>0</v>
      </c>
      <c r="I95" s="47">
        <f>SanFrancisco!$B$23*10^6/3600</f>
        <v>0</v>
      </c>
      <c r="J95" s="47">
        <f>Baltimore!$B$23*10^6/3600</f>
        <v>0</v>
      </c>
      <c r="K95" s="47">
        <f>Albuquerque!$B$23*10^6/3600</f>
        <v>0</v>
      </c>
      <c r="L95" s="47">
        <f>Seattle!$B$23*10^6/3600</f>
        <v>0</v>
      </c>
      <c r="M95" s="47">
        <f>Chicago!$B$23*10^6/3600</f>
        <v>0</v>
      </c>
      <c r="N95" s="47">
        <f>Boulder!$B$23*10^6/3600</f>
        <v>0</v>
      </c>
      <c r="O95" s="47">
        <f>Minneapolis!$B$23*10^6/3600</f>
        <v>0</v>
      </c>
      <c r="P95" s="47">
        <f>Helena!$B$23*10^6/3600</f>
        <v>0</v>
      </c>
      <c r="Q95" s="47">
        <f>Duluth!$B$23*10^6/3600</f>
        <v>0</v>
      </c>
      <c r="R95" s="47">
        <f>Fairbanks!$B$23*10^6/3600</f>
        <v>0</v>
      </c>
    </row>
    <row r="96" spans="1:18" s="61" customFormat="1">
      <c r="A96" s="64"/>
      <c r="B96" s="65" t="s">
        <v>87</v>
      </c>
      <c r="C96" s="47">
        <f>Miami!$B$24*10^6/3600</f>
        <v>0</v>
      </c>
      <c r="D96" s="47">
        <f>Houston!$B$24*10^6/3600</f>
        <v>0</v>
      </c>
      <c r="E96" s="47">
        <f>Phoenix!$B$24*10^6/3600</f>
        <v>0</v>
      </c>
      <c r="F96" s="47">
        <f>Atlanta!$B$24*10^6/3600</f>
        <v>0</v>
      </c>
      <c r="G96" s="47">
        <f>LosAngeles!$B$24*10^6/3600</f>
        <v>0</v>
      </c>
      <c r="H96" s="47">
        <f>LasVegas!$B$24*10^6/3600</f>
        <v>0</v>
      </c>
      <c r="I96" s="47">
        <f>SanFrancisco!$B$24*10^6/3600</f>
        <v>0</v>
      </c>
      <c r="J96" s="47">
        <f>Baltimore!$B$24*10^6/3600</f>
        <v>0</v>
      </c>
      <c r="K96" s="47">
        <f>Albuquerque!$B$24*10^6/3600</f>
        <v>0</v>
      </c>
      <c r="L96" s="47">
        <f>Seattle!$B$24*10^6/3600</f>
        <v>0</v>
      </c>
      <c r="M96" s="47">
        <f>Chicago!$B$24*10^6/3600</f>
        <v>0</v>
      </c>
      <c r="N96" s="47">
        <f>Boulder!$B$24*10^6/3600</f>
        <v>0</v>
      </c>
      <c r="O96" s="47">
        <f>Minneapolis!$B$24*10^6/3600</f>
        <v>0</v>
      </c>
      <c r="P96" s="47">
        <f>Helena!$B$24*10^6/3600</f>
        <v>0</v>
      </c>
      <c r="Q96" s="47">
        <f>Duluth!$B$24*10^6/3600</f>
        <v>0</v>
      </c>
      <c r="R96" s="47">
        <f>Fairbanks!$B$24*10^6/3600</f>
        <v>0</v>
      </c>
    </row>
    <row r="97" spans="1:18" s="61" customFormat="1">
      <c r="A97" s="64"/>
      <c r="B97" s="65" t="s">
        <v>88</v>
      </c>
      <c r="C97" s="47">
        <f>Miami!$B$25*10^6/3600</f>
        <v>21788.888888888891</v>
      </c>
      <c r="D97" s="47">
        <f>Houston!$B$25*10^6/3600</f>
        <v>20816.666666666668</v>
      </c>
      <c r="E97" s="47">
        <f>Phoenix!$B$25*10^6/3600</f>
        <v>20880.555555555555</v>
      </c>
      <c r="F97" s="47">
        <f>Atlanta!$B$25*10^6/3600</f>
        <v>19919.444444444445</v>
      </c>
      <c r="G97" s="47">
        <f>LosAngeles!$B$25*10^6/3600</f>
        <v>19913.888888888891</v>
      </c>
      <c r="H97" s="47">
        <f>LasVegas!$B$25*10^6/3600</f>
        <v>20241.666666666668</v>
      </c>
      <c r="I97" s="47">
        <f>SanFrancisco!$B$25*10^6/3600</f>
        <v>19072.222222222223</v>
      </c>
      <c r="J97" s="47">
        <f>Baltimore!$B$25*10^6/3600</f>
        <v>19311.111111111109</v>
      </c>
      <c r="K97" s="47">
        <f>Albuquerque!$B$25*10^6/3600</f>
        <v>19336.111111111109</v>
      </c>
      <c r="L97" s="47">
        <f>Seattle!$B$25*10^6/3600</f>
        <v>18688.888888888891</v>
      </c>
      <c r="M97" s="47">
        <f>Chicago!$B$25*10^6/3600</f>
        <v>18888.888888888891</v>
      </c>
      <c r="N97" s="47">
        <f>Boulder!$B$25*10^6/3600</f>
        <v>18791.666666666668</v>
      </c>
      <c r="O97" s="47">
        <f>Minneapolis!$B$25*10^6/3600</f>
        <v>18652.777777777777</v>
      </c>
      <c r="P97" s="47">
        <f>Helena!$B$25*10^6/3600</f>
        <v>18327.777777777781</v>
      </c>
      <c r="Q97" s="47">
        <f>Duluth!$B$25*10^6/3600</f>
        <v>18005.555555555555</v>
      </c>
      <c r="R97" s="47">
        <f>Fairbanks!$B$25*10^6/3600</f>
        <v>17550</v>
      </c>
    </row>
    <row r="98" spans="1:18" s="61" customFormat="1">
      <c r="A98" s="64"/>
      <c r="B98" s="65" t="s">
        <v>89</v>
      </c>
      <c r="C98" s="47">
        <f>Miami!$B$26*10^6/3600</f>
        <v>0</v>
      </c>
      <c r="D98" s="47">
        <f>Houston!$B$26*10^6/3600</f>
        <v>0</v>
      </c>
      <c r="E98" s="47">
        <f>Phoenix!$B$26*10^6/3600</f>
        <v>0</v>
      </c>
      <c r="F98" s="47">
        <f>Atlanta!$B$26*10^6/3600</f>
        <v>0</v>
      </c>
      <c r="G98" s="47">
        <f>LosAngeles!$B$26*10^6/3600</f>
        <v>0</v>
      </c>
      <c r="H98" s="47">
        <f>LasVegas!$B$26*10^6/3600</f>
        <v>0</v>
      </c>
      <c r="I98" s="47">
        <f>SanFrancisco!$B$26*10^6/3600</f>
        <v>0</v>
      </c>
      <c r="J98" s="47">
        <f>Baltimore!$B$26*10^6/3600</f>
        <v>0</v>
      </c>
      <c r="K98" s="47">
        <f>Albuquerque!$B$26*10^6/3600</f>
        <v>0</v>
      </c>
      <c r="L98" s="47">
        <f>Seattle!$B$26*10^6/3600</f>
        <v>0</v>
      </c>
      <c r="M98" s="47">
        <f>Chicago!$B$26*10^6/3600</f>
        <v>0</v>
      </c>
      <c r="N98" s="47">
        <f>Boulder!$B$26*10^6/3600</f>
        <v>0</v>
      </c>
      <c r="O98" s="47">
        <f>Minneapolis!$B$26*10^6/3600</f>
        <v>0</v>
      </c>
      <c r="P98" s="47">
        <f>Helena!$B$26*10^6/3600</f>
        <v>0</v>
      </c>
      <c r="Q98" s="47">
        <f>Duluth!$B$26*10^6/3600</f>
        <v>0</v>
      </c>
      <c r="R98" s="47">
        <f>Fairbanks!$B$26*10^6/3600</f>
        <v>0</v>
      </c>
    </row>
    <row r="99" spans="1:18" s="61" customFormat="1">
      <c r="A99" s="64"/>
      <c r="B99" s="65" t="s">
        <v>90</v>
      </c>
      <c r="C99" s="47">
        <f>Miami!$B$28*10^6/3600</f>
        <v>1150441.6666666667</v>
      </c>
      <c r="D99" s="47">
        <f>Houston!$B$28*10^6/3600</f>
        <v>1040447.2222222222</v>
      </c>
      <c r="E99" s="47">
        <f>Phoenix!$B$28*10^6/3600</f>
        <v>1032113.8888888889</v>
      </c>
      <c r="F99" s="47">
        <f>Atlanta!$B$28*10^6/3600</f>
        <v>911730.5555555555</v>
      </c>
      <c r="G99" s="47">
        <f>LosAngeles!$B$28*10^6/3600</f>
        <v>850708.33333333337</v>
      </c>
      <c r="H99" s="47">
        <f>LasVegas!$B$28*10^6/3600</f>
        <v>939891.66666666663</v>
      </c>
      <c r="I99" s="47">
        <f>SanFrancisco!$B$28*10^6/3600</f>
        <v>810550</v>
      </c>
      <c r="J99" s="47">
        <f>Baltimore!$B$28*10^6/3600</f>
        <v>881497.22222222225</v>
      </c>
      <c r="K99" s="47">
        <f>Albuquerque!$B$28*10^6/3600</f>
        <v>853027.77777777775</v>
      </c>
      <c r="L99" s="47">
        <f>Seattle!$B$28*10^6/3600</f>
        <v>784658.33333333337</v>
      </c>
      <c r="M99" s="47">
        <f>Chicago!$B$28*10^6/3600</f>
        <v>848591.66666666663</v>
      </c>
      <c r="N99" s="47">
        <f>Boulder!$B$28*10^6/3600</f>
        <v>816952.77777777775</v>
      </c>
      <c r="O99" s="47">
        <f>Minneapolis!$B$28*10^6/3600</f>
        <v>833527.77777777775</v>
      </c>
      <c r="P99" s="47">
        <f>Helena!$B$28*10^6/3600</f>
        <v>793550</v>
      </c>
      <c r="Q99" s="47">
        <f>Duluth!$B$28*10^6/3600</f>
        <v>792194.4444444445</v>
      </c>
      <c r="R99" s="47">
        <f>Fairbanks!$B$28*10^6/3600</f>
        <v>787694.4444444445</v>
      </c>
    </row>
    <row r="100" spans="1:18" s="61" customFormat="1">
      <c r="A100" s="64"/>
      <c r="B100" s="62" t="s">
        <v>261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18" s="61" customFormat="1">
      <c r="A101" s="64"/>
      <c r="B101" s="65" t="s">
        <v>70</v>
      </c>
      <c r="C101" s="47">
        <f>Miami!$C$13*10^3</f>
        <v>23660</v>
      </c>
      <c r="D101" s="47">
        <f>Houston!$C$13*10^3</f>
        <v>362710</v>
      </c>
      <c r="E101" s="47">
        <f>Phoenix!$C$13*10^3</f>
        <v>260089.99999999997</v>
      </c>
      <c r="F101" s="47">
        <f>Atlanta!$C$13*10^3</f>
        <v>651500</v>
      </c>
      <c r="G101" s="47">
        <f>LosAngeles!$C$13*10^3</f>
        <v>157770</v>
      </c>
      <c r="H101" s="47">
        <f>LasVegas!$C$13*10^3</f>
        <v>368130</v>
      </c>
      <c r="I101" s="47">
        <f>SanFrancisco!$C$13*10^3</f>
        <v>687170</v>
      </c>
      <c r="J101" s="47">
        <f>Baltimore!$C$13*10^3</f>
        <v>1231960</v>
      </c>
      <c r="K101" s="47">
        <f>Albuquerque!$C$13*10^3</f>
        <v>800090</v>
      </c>
      <c r="L101" s="47">
        <f>Seattle!$C$13*10^3</f>
        <v>1013030</v>
      </c>
      <c r="M101" s="47">
        <f>Chicago!$C$13*10^3</f>
        <v>1671080</v>
      </c>
      <c r="N101" s="47">
        <f>Boulder!$C$13*10^3</f>
        <v>1200940</v>
      </c>
      <c r="O101" s="47">
        <f>Minneapolis!$C$13*10^3</f>
        <v>2426930</v>
      </c>
      <c r="P101" s="47">
        <f>Helena!$C$13*10^3</f>
        <v>1888600</v>
      </c>
      <c r="Q101" s="47">
        <f>Duluth!$C$13*10^3</f>
        <v>2899970</v>
      </c>
      <c r="R101" s="47">
        <f>Fairbanks!$C$13*10^3</f>
        <v>5507660</v>
      </c>
    </row>
    <row r="102" spans="1:18" s="61" customFormat="1">
      <c r="A102" s="64"/>
      <c r="B102" s="65" t="s">
        <v>71</v>
      </c>
      <c r="C102" s="47">
        <f>Miami!$C$14*10^3</f>
        <v>0</v>
      </c>
      <c r="D102" s="47">
        <f>Houston!$C$14*10^3</f>
        <v>0</v>
      </c>
      <c r="E102" s="47">
        <f>Phoenix!$C$14*10^3</f>
        <v>0</v>
      </c>
      <c r="F102" s="47">
        <f>Atlanta!$C$14*10^3</f>
        <v>0</v>
      </c>
      <c r="G102" s="47">
        <f>LosAngeles!$C$14*10^3</f>
        <v>0</v>
      </c>
      <c r="H102" s="47">
        <f>LasVegas!$C$14*10^3</f>
        <v>0</v>
      </c>
      <c r="I102" s="47">
        <f>SanFrancisco!$C$14*10^3</f>
        <v>0</v>
      </c>
      <c r="J102" s="47">
        <f>Baltimore!$C$14*10^3</f>
        <v>0</v>
      </c>
      <c r="K102" s="47">
        <f>Albuquerque!$C$14*10^3</f>
        <v>0</v>
      </c>
      <c r="L102" s="47">
        <f>Seattle!$C$14*10^3</f>
        <v>0</v>
      </c>
      <c r="M102" s="47">
        <f>Chicago!$C$14*10^3</f>
        <v>0</v>
      </c>
      <c r="N102" s="47">
        <f>Boulder!$C$14*10^3</f>
        <v>0</v>
      </c>
      <c r="O102" s="47">
        <f>Minneapolis!$C$14*10^3</f>
        <v>0</v>
      </c>
      <c r="P102" s="47">
        <f>Helena!$C$14*10^3</f>
        <v>0</v>
      </c>
      <c r="Q102" s="47">
        <f>Duluth!$C$14*10^3</f>
        <v>0</v>
      </c>
      <c r="R102" s="47">
        <f>Fairbanks!$C$14*10^3</f>
        <v>0</v>
      </c>
    </row>
    <row r="103" spans="1:18" s="61" customFormat="1">
      <c r="A103" s="64"/>
      <c r="B103" s="65" t="s">
        <v>79</v>
      </c>
      <c r="C103" s="47">
        <f>Miami!$C$15*10^3</f>
        <v>0</v>
      </c>
      <c r="D103" s="47">
        <f>Houston!$C$15*10^3</f>
        <v>0</v>
      </c>
      <c r="E103" s="47">
        <f>Phoenix!$C$15*10^3</f>
        <v>0</v>
      </c>
      <c r="F103" s="47">
        <f>Atlanta!$C$15*10^3</f>
        <v>0</v>
      </c>
      <c r="G103" s="47">
        <f>LosAngeles!$C$15*10^3</f>
        <v>0</v>
      </c>
      <c r="H103" s="47">
        <f>LasVegas!$C$15*10^3</f>
        <v>0</v>
      </c>
      <c r="I103" s="47">
        <f>SanFrancisco!$C$15*10^3</f>
        <v>0</v>
      </c>
      <c r="J103" s="47">
        <f>Baltimore!$C$15*10^3</f>
        <v>0</v>
      </c>
      <c r="K103" s="47">
        <f>Albuquerque!$C$15*10^3</f>
        <v>0</v>
      </c>
      <c r="L103" s="47">
        <f>Seattle!$C$15*10^3</f>
        <v>0</v>
      </c>
      <c r="M103" s="47">
        <f>Chicago!$C$15*10^3</f>
        <v>0</v>
      </c>
      <c r="N103" s="47">
        <f>Boulder!$C$15*10^3</f>
        <v>0</v>
      </c>
      <c r="O103" s="47">
        <f>Minneapolis!$C$15*10^3</f>
        <v>0</v>
      </c>
      <c r="P103" s="47">
        <f>Helena!$C$15*10^3</f>
        <v>0</v>
      </c>
      <c r="Q103" s="47">
        <f>Duluth!$C$15*10^3</f>
        <v>0</v>
      </c>
      <c r="R103" s="47">
        <f>Fairbanks!$C$15*10^3</f>
        <v>0</v>
      </c>
    </row>
    <row r="104" spans="1:18" s="61" customFormat="1">
      <c r="A104" s="64"/>
      <c r="B104" s="65" t="s">
        <v>80</v>
      </c>
      <c r="C104" s="47">
        <f>Miami!$C$16*10^3</f>
        <v>0</v>
      </c>
      <c r="D104" s="47">
        <f>Houston!$C$16*10^3</f>
        <v>0</v>
      </c>
      <c r="E104" s="47">
        <f>Phoenix!$C$16*10^3</f>
        <v>0</v>
      </c>
      <c r="F104" s="47">
        <f>Atlanta!$C$16*10^3</f>
        <v>0</v>
      </c>
      <c r="G104" s="47">
        <f>LosAngeles!$C$16*10^3</f>
        <v>0</v>
      </c>
      <c r="H104" s="47">
        <f>LasVegas!$C$16*10^3</f>
        <v>0</v>
      </c>
      <c r="I104" s="47">
        <f>SanFrancisco!$C$16*10^3</f>
        <v>0</v>
      </c>
      <c r="J104" s="47">
        <f>Baltimore!$C$16*10^3</f>
        <v>0</v>
      </c>
      <c r="K104" s="47">
        <f>Albuquerque!$C$16*10^3</f>
        <v>0</v>
      </c>
      <c r="L104" s="47">
        <f>Seattle!$C$16*10^3</f>
        <v>0</v>
      </c>
      <c r="M104" s="47">
        <f>Chicago!$C$16*10^3</f>
        <v>0</v>
      </c>
      <c r="N104" s="47">
        <f>Boulder!$C$16*10^3</f>
        <v>0</v>
      </c>
      <c r="O104" s="47">
        <f>Minneapolis!$C$16*10^3</f>
        <v>0</v>
      </c>
      <c r="P104" s="47">
        <f>Helena!$C$16*10^3</f>
        <v>0</v>
      </c>
      <c r="Q104" s="47">
        <f>Duluth!$C$16*10^3</f>
        <v>0</v>
      </c>
      <c r="R104" s="47">
        <f>Fairbanks!$C$16*10^3</f>
        <v>0</v>
      </c>
    </row>
    <row r="105" spans="1:18" s="61" customFormat="1">
      <c r="A105" s="64"/>
      <c r="B105" s="65" t="s">
        <v>81</v>
      </c>
      <c r="C105" s="47">
        <f>Miami!$C$17*10^3</f>
        <v>234340</v>
      </c>
      <c r="D105" s="47">
        <f>Houston!$C$17*10^3</f>
        <v>234340</v>
      </c>
      <c r="E105" s="47">
        <f>Phoenix!$C$17*10^3</f>
        <v>234340</v>
      </c>
      <c r="F105" s="47">
        <f>Atlanta!$C$17*10^3</f>
        <v>234340</v>
      </c>
      <c r="G105" s="47">
        <f>LosAngeles!$C$17*10^3</f>
        <v>234340</v>
      </c>
      <c r="H105" s="47">
        <f>LasVegas!$C$17*10^3</f>
        <v>234340</v>
      </c>
      <c r="I105" s="47">
        <f>SanFrancisco!$C$17*10^3</f>
        <v>234340</v>
      </c>
      <c r="J105" s="47">
        <f>Baltimore!$C$17*10^3</f>
        <v>234340</v>
      </c>
      <c r="K105" s="47">
        <f>Albuquerque!$C$17*10^3</f>
        <v>234340</v>
      </c>
      <c r="L105" s="47">
        <f>Seattle!$C$17*10^3</f>
        <v>234340</v>
      </c>
      <c r="M105" s="47">
        <f>Chicago!$C$17*10^3</f>
        <v>234340</v>
      </c>
      <c r="N105" s="47">
        <f>Boulder!$C$17*10^3</f>
        <v>234340</v>
      </c>
      <c r="O105" s="47">
        <f>Minneapolis!$C$17*10^3</f>
        <v>234340</v>
      </c>
      <c r="P105" s="47">
        <f>Helena!$C$17*10^3</f>
        <v>234340</v>
      </c>
      <c r="Q105" s="47">
        <f>Duluth!$C$17*10^3</f>
        <v>234340</v>
      </c>
      <c r="R105" s="47">
        <f>Fairbanks!$C$17*10^3</f>
        <v>234340</v>
      </c>
    </row>
    <row r="106" spans="1:18" s="61" customFormat="1">
      <c r="A106" s="64"/>
      <c r="B106" s="65" t="s">
        <v>82</v>
      </c>
      <c r="C106" s="47">
        <f>Miami!$C$18*10^3</f>
        <v>0</v>
      </c>
      <c r="D106" s="47">
        <f>Houston!$C$18*10^3</f>
        <v>0</v>
      </c>
      <c r="E106" s="47">
        <f>Phoenix!$C$18*10^3</f>
        <v>0</v>
      </c>
      <c r="F106" s="47">
        <f>Atlanta!$C$18*10^3</f>
        <v>0</v>
      </c>
      <c r="G106" s="47">
        <f>LosAngeles!$C$18*10^3</f>
        <v>0</v>
      </c>
      <c r="H106" s="47">
        <f>LasVegas!$C$18*10^3</f>
        <v>0</v>
      </c>
      <c r="I106" s="47">
        <f>SanFrancisco!$C$18*10^3</f>
        <v>0</v>
      </c>
      <c r="J106" s="47">
        <f>Baltimore!$C$18*10^3</f>
        <v>0</v>
      </c>
      <c r="K106" s="47">
        <f>Albuquerque!$C$18*10^3</f>
        <v>0</v>
      </c>
      <c r="L106" s="47">
        <f>Seattle!$C$18*10^3</f>
        <v>0</v>
      </c>
      <c r="M106" s="47">
        <f>Chicago!$C$18*10^3</f>
        <v>0</v>
      </c>
      <c r="N106" s="47">
        <f>Boulder!$C$18*10^3</f>
        <v>0</v>
      </c>
      <c r="O106" s="47">
        <f>Minneapolis!$C$18*10^3</f>
        <v>0</v>
      </c>
      <c r="P106" s="47">
        <f>Helena!$C$18*10^3</f>
        <v>0</v>
      </c>
      <c r="Q106" s="47">
        <f>Duluth!$C$18*10^3</f>
        <v>0</v>
      </c>
      <c r="R106" s="47">
        <f>Fairbanks!$C$18*10^3</f>
        <v>0</v>
      </c>
    </row>
    <row r="107" spans="1:18" s="61" customFormat="1">
      <c r="A107" s="64"/>
      <c r="B107" s="65" t="s">
        <v>83</v>
      </c>
      <c r="C107" s="47">
        <f>Miami!$C$19*10^3</f>
        <v>0</v>
      </c>
      <c r="D107" s="47">
        <f>Houston!$C$19*10^3</f>
        <v>0</v>
      </c>
      <c r="E107" s="47">
        <f>Phoenix!$C$19*10^3</f>
        <v>0</v>
      </c>
      <c r="F107" s="47">
        <f>Atlanta!$C$19*10^3</f>
        <v>0</v>
      </c>
      <c r="G107" s="47">
        <f>LosAngeles!$C$19*10^3</f>
        <v>0</v>
      </c>
      <c r="H107" s="47">
        <f>LasVegas!$C$19*10^3</f>
        <v>0</v>
      </c>
      <c r="I107" s="47">
        <f>SanFrancisco!$C$19*10^3</f>
        <v>0</v>
      </c>
      <c r="J107" s="47">
        <f>Baltimore!$C$19*10^3</f>
        <v>0</v>
      </c>
      <c r="K107" s="47">
        <f>Albuquerque!$C$19*10^3</f>
        <v>0</v>
      </c>
      <c r="L107" s="47">
        <f>Seattle!$C$19*10^3</f>
        <v>0</v>
      </c>
      <c r="M107" s="47">
        <f>Chicago!$C$19*10^3</f>
        <v>0</v>
      </c>
      <c r="N107" s="47">
        <f>Boulder!$C$19*10^3</f>
        <v>0</v>
      </c>
      <c r="O107" s="47">
        <f>Minneapolis!$C$19*10^3</f>
        <v>0</v>
      </c>
      <c r="P107" s="47">
        <f>Helena!$C$19*10^3</f>
        <v>0</v>
      </c>
      <c r="Q107" s="47">
        <f>Duluth!$C$19*10^3</f>
        <v>0</v>
      </c>
      <c r="R107" s="47">
        <f>Fairbanks!$C$19*10^3</f>
        <v>0</v>
      </c>
    </row>
    <row r="108" spans="1:18" s="61" customFormat="1">
      <c r="A108" s="64"/>
      <c r="B108" s="65" t="s">
        <v>84</v>
      </c>
      <c r="C108" s="47">
        <f>Miami!$C$20*10^3</f>
        <v>0</v>
      </c>
      <c r="D108" s="47">
        <f>Houston!$C$20*10^3</f>
        <v>0</v>
      </c>
      <c r="E108" s="47">
        <f>Phoenix!$C$20*10^3</f>
        <v>0</v>
      </c>
      <c r="F108" s="47">
        <f>Atlanta!$C$20*10^3</f>
        <v>0</v>
      </c>
      <c r="G108" s="47">
        <f>LosAngeles!$C$20*10^3</f>
        <v>0</v>
      </c>
      <c r="H108" s="47">
        <f>LasVegas!$C$20*10^3</f>
        <v>0</v>
      </c>
      <c r="I108" s="47">
        <f>SanFrancisco!$C$20*10^3</f>
        <v>0</v>
      </c>
      <c r="J108" s="47">
        <f>Baltimore!$C$20*10^3</f>
        <v>0</v>
      </c>
      <c r="K108" s="47">
        <f>Albuquerque!$C$20*10^3</f>
        <v>0</v>
      </c>
      <c r="L108" s="47">
        <f>Seattle!$C$20*10^3</f>
        <v>0</v>
      </c>
      <c r="M108" s="47">
        <f>Chicago!$C$20*10^3</f>
        <v>0</v>
      </c>
      <c r="N108" s="47">
        <f>Boulder!$C$20*10^3</f>
        <v>0</v>
      </c>
      <c r="O108" s="47">
        <f>Minneapolis!$C$20*10^3</f>
        <v>0</v>
      </c>
      <c r="P108" s="47">
        <f>Helena!$C$20*10^3</f>
        <v>0</v>
      </c>
      <c r="Q108" s="47">
        <f>Duluth!$C$20*10^3</f>
        <v>0</v>
      </c>
      <c r="R108" s="47">
        <f>Fairbanks!$C$20*10^3</f>
        <v>0</v>
      </c>
    </row>
    <row r="109" spans="1:18" s="61" customFormat="1">
      <c r="A109" s="64"/>
      <c r="B109" s="65" t="s">
        <v>85</v>
      </c>
      <c r="C109" s="47">
        <f>Miami!$C$21*10^3</f>
        <v>0</v>
      </c>
      <c r="D109" s="47">
        <f>Houston!$C$21*10^3</f>
        <v>0</v>
      </c>
      <c r="E109" s="47">
        <f>Phoenix!$C$21*10^3</f>
        <v>0</v>
      </c>
      <c r="F109" s="47">
        <f>Atlanta!$C$21*10^3</f>
        <v>0</v>
      </c>
      <c r="G109" s="47">
        <f>LosAngeles!$C$21*10^3</f>
        <v>0</v>
      </c>
      <c r="H109" s="47">
        <f>LasVegas!$C$21*10^3</f>
        <v>0</v>
      </c>
      <c r="I109" s="47">
        <f>SanFrancisco!$C$21*10^3</f>
        <v>0</v>
      </c>
      <c r="J109" s="47">
        <f>Baltimore!$C$21*10^3</f>
        <v>0</v>
      </c>
      <c r="K109" s="47">
        <f>Albuquerque!$C$21*10^3</f>
        <v>0</v>
      </c>
      <c r="L109" s="47">
        <f>Seattle!$C$21*10^3</f>
        <v>0</v>
      </c>
      <c r="M109" s="47">
        <f>Chicago!$C$21*10^3</f>
        <v>0</v>
      </c>
      <c r="N109" s="47">
        <f>Boulder!$C$21*10^3</f>
        <v>0</v>
      </c>
      <c r="O109" s="47">
        <f>Minneapolis!$C$21*10^3</f>
        <v>0</v>
      </c>
      <c r="P109" s="47">
        <f>Helena!$C$21*10^3</f>
        <v>0</v>
      </c>
      <c r="Q109" s="47">
        <f>Duluth!$C$21*10^3</f>
        <v>0</v>
      </c>
      <c r="R109" s="47">
        <f>Fairbanks!$C$21*10^3</f>
        <v>0</v>
      </c>
    </row>
    <row r="110" spans="1:18" s="61" customFormat="1">
      <c r="A110" s="64"/>
      <c r="B110" s="65" t="s">
        <v>86</v>
      </c>
      <c r="C110" s="47">
        <f>Miami!$C$22*10^3</f>
        <v>0</v>
      </c>
      <c r="D110" s="47">
        <f>Houston!$C$22*10^3</f>
        <v>0</v>
      </c>
      <c r="E110" s="47">
        <f>Phoenix!$C$22*10^3</f>
        <v>0</v>
      </c>
      <c r="F110" s="47">
        <f>Atlanta!$C$22*10^3</f>
        <v>0</v>
      </c>
      <c r="G110" s="47">
        <f>LosAngeles!$C$22*10^3</f>
        <v>0</v>
      </c>
      <c r="H110" s="47">
        <f>LasVegas!$C$22*10^3</f>
        <v>0</v>
      </c>
      <c r="I110" s="47">
        <f>SanFrancisco!$C$22*10^3</f>
        <v>0</v>
      </c>
      <c r="J110" s="47">
        <f>Baltimore!$C$22*10^3</f>
        <v>0</v>
      </c>
      <c r="K110" s="47">
        <f>Albuquerque!$C$22*10^3</f>
        <v>0</v>
      </c>
      <c r="L110" s="47">
        <f>Seattle!$C$22*10^3</f>
        <v>0</v>
      </c>
      <c r="M110" s="47">
        <f>Chicago!$C$22*10^3</f>
        <v>0</v>
      </c>
      <c r="N110" s="47">
        <f>Boulder!$C$22*10^3</f>
        <v>0</v>
      </c>
      <c r="O110" s="47">
        <f>Minneapolis!$C$22*10^3</f>
        <v>0</v>
      </c>
      <c r="P110" s="47">
        <f>Helena!$C$22*10^3</f>
        <v>0</v>
      </c>
      <c r="Q110" s="47">
        <f>Duluth!$C$22*10^3</f>
        <v>0</v>
      </c>
      <c r="R110" s="47">
        <f>Fairbanks!$C$22*10^3</f>
        <v>0</v>
      </c>
    </row>
    <row r="111" spans="1:18" s="61" customFormat="1">
      <c r="A111" s="64"/>
      <c r="B111" s="65" t="s">
        <v>65</v>
      </c>
      <c r="C111" s="47">
        <f>Miami!$C$23*10^3</f>
        <v>0</v>
      </c>
      <c r="D111" s="47">
        <f>Houston!$C$23*10^3</f>
        <v>0</v>
      </c>
      <c r="E111" s="47">
        <f>Phoenix!$C$23*10^3</f>
        <v>0</v>
      </c>
      <c r="F111" s="47">
        <f>Atlanta!$C$23*10^3</f>
        <v>0</v>
      </c>
      <c r="G111" s="47">
        <f>LosAngeles!$C$23*10^3</f>
        <v>0</v>
      </c>
      <c r="H111" s="47">
        <f>LasVegas!$C$23*10^3</f>
        <v>0</v>
      </c>
      <c r="I111" s="47">
        <f>SanFrancisco!$C$23*10^3</f>
        <v>0</v>
      </c>
      <c r="J111" s="47">
        <f>Baltimore!$C$23*10^3</f>
        <v>0</v>
      </c>
      <c r="K111" s="47">
        <f>Albuquerque!$C$23*10^3</f>
        <v>0</v>
      </c>
      <c r="L111" s="47">
        <f>Seattle!$C$23*10^3</f>
        <v>0</v>
      </c>
      <c r="M111" s="47">
        <f>Chicago!$C$23*10^3</f>
        <v>0</v>
      </c>
      <c r="N111" s="47">
        <f>Boulder!$C$23*10^3</f>
        <v>0</v>
      </c>
      <c r="O111" s="47">
        <f>Minneapolis!$C$23*10^3</f>
        <v>0</v>
      </c>
      <c r="P111" s="47">
        <f>Helena!$C$23*10^3</f>
        <v>0</v>
      </c>
      <c r="Q111" s="47">
        <f>Duluth!$C$23*10^3</f>
        <v>0</v>
      </c>
      <c r="R111" s="47">
        <f>Fairbanks!$C$23*10^3</f>
        <v>0</v>
      </c>
    </row>
    <row r="112" spans="1:18" s="61" customFormat="1">
      <c r="A112" s="64"/>
      <c r="B112" s="65" t="s">
        <v>87</v>
      </c>
      <c r="C112" s="47">
        <f>Miami!$C$24*10^3</f>
        <v>72940</v>
      </c>
      <c r="D112" s="47">
        <f>Houston!$C$24*10^3</f>
        <v>96330</v>
      </c>
      <c r="E112" s="47">
        <f>Phoenix!$C$24*10^3</f>
        <v>84750</v>
      </c>
      <c r="F112" s="47">
        <f>Atlanta!$C$24*10^3</f>
        <v>117670</v>
      </c>
      <c r="G112" s="47">
        <f>LosAngeles!$C$24*10^3</f>
        <v>111470</v>
      </c>
      <c r="H112" s="47">
        <f>LasVegas!$C$24*10^3</f>
        <v>100320</v>
      </c>
      <c r="I112" s="47">
        <f>SanFrancisco!$C$24*10^3</f>
        <v>129590</v>
      </c>
      <c r="J112" s="47">
        <f>Baltimore!$C$24*10^3</f>
        <v>134590</v>
      </c>
      <c r="K112" s="47">
        <f>Albuquerque!$C$24*10^3</f>
        <v>131340</v>
      </c>
      <c r="L112" s="47">
        <f>Seattle!$C$24*10^3</f>
        <v>141490</v>
      </c>
      <c r="M112" s="47">
        <f>Chicago!$C$24*10^3</f>
        <v>149140</v>
      </c>
      <c r="N112" s="47">
        <f>Boulder!$C$24*10^3</f>
        <v>147980</v>
      </c>
      <c r="O112" s="47">
        <f>Minneapolis!$C$24*10^3</f>
        <v>161960</v>
      </c>
      <c r="P112" s="47">
        <f>Helena!$C$24*10^3</f>
        <v>163520</v>
      </c>
      <c r="Q112" s="47">
        <f>Duluth!$C$24*10^3</f>
        <v>181790</v>
      </c>
      <c r="R112" s="47">
        <f>Fairbanks!$C$24*10^3</f>
        <v>205440</v>
      </c>
    </row>
    <row r="113" spans="1:18" s="61" customFormat="1">
      <c r="A113" s="64"/>
      <c r="B113" s="65" t="s">
        <v>88</v>
      </c>
      <c r="C113" s="47">
        <f>Miami!$C$25*10^3</f>
        <v>0</v>
      </c>
      <c r="D113" s="47">
        <f>Houston!$C$25*10^3</f>
        <v>0</v>
      </c>
      <c r="E113" s="47">
        <f>Phoenix!$C$25*10^3</f>
        <v>0</v>
      </c>
      <c r="F113" s="47">
        <f>Atlanta!$C$25*10^3</f>
        <v>0</v>
      </c>
      <c r="G113" s="47">
        <f>LosAngeles!$C$25*10^3</f>
        <v>0</v>
      </c>
      <c r="H113" s="47">
        <f>LasVegas!$C$25*10^3</f>
        <v>0</v>
      </c>
      <c r="I113" s="47">
        <f>SanFrancisco!$C$25*10^3</f>
        <v>0</v>
      </c>
      <c r="J113" s="47">
        <f>Baltimore!$C$25*10^3</f>
        <v>0</v>
      </c>
      <c r="K113" s="47">
        <f>Albuquerque!$C$25*10^3</f>
        <v>0</v>
      </c>
      <c r="L113" s="47">
        <f>Seattle!$C$25*10^3</f>
        <v>0</v>
      </c>
      <c r="M113" s="47">
        <f>Chicago!$C$25*10^3</f>
        <v>0</v>
      </c>
      <c r="N113" s="47">
        <f>Boulder!$C$25*10^3</f>
        <v>0</v>
      </c>
      <c r="O113" s="47">
        <f>Minneapolis!$C$25*10^3</f>
        <v>0</v>
      </c>
      <c r="P113" s="47">
        <f>Helena!$C$25*10^3</f>
        <v>0</v>
      </c>
      <c r="Q113" s="47">
        <f>Duluth!$C$25*10^3</f>
        <v>0</v>
      </c>
      <c r="R113" s="47">
        <f>Fairbanks!$C$25*10^3</f>
        <v>0</v>
      </c>
    </row>
    <row r="114" spans="1:18" s="61" customFormat="1">
      <c r="A114" s="64"/>
      <c r="B114" s="65" t="s">
        <v>89</v>
      </c>
      <c r="C114" s="47">
        <f>Miami!$C$26*10^3</f>
        <v>0</v>
      </c>
      <c r="D114" s="47">
        <f>Houston!$C$26*10^3</f>
        <v>0</v>
      </c>
      <c r="E114" s="47">
        <f>Phoenix!$C$26*10^3</f>
        <v>0</v>
      </c>
      <c r="F114" s="47">
        <f>Atlanta!$C$26*10^3</f>
        <v>0</v>
      </c>
      <c r="G114" s="47">
        <f>LosAngeles!$C$26*10^3</f>
        <v>0</v>
      </c>
      <c r="H114" s="47">
        <f>LasVegas!$C$26*10^3</f>
        <v>0</v>
      </c>
      <c r="I114" s="47">
        <f>SanFrancisco!$C$26*10^3</f>
        <v>0</v>
      </c>
      <c r="J114" s="47">
        <f>Baltimore!$C$26*10^3</f>
        <v>0</v>
      </c>
      <c r="K114" s="47">
        <f>Albuquerque!$C$26*10^3</f>
        <v>0</v>
      </c>
      <c r="L114" s="47">
        <f>Seattle!$C$26*10^3</f>
        <v>0</v>
      </c>
      <c r="M114" s="47">
        <f>Chicago!$C$26*10^3</f>
        <v>0</v>
      </c>
      <c r="N114" s="47">
        <f>Boulder!$C$26*10^3</f>
        <v>0</v>
      </c>
      <c r="O114" s="47">
        <f>Minneapolis!$C$26*10^3</f>
        <v>0</v>
      </c>
      <c r="P114" s="47">
        <f>Helena!$C$26*10^3</f>
        <v>0</v>
      </c>
      <c r="Q114" s="47">
        <f>Duluth!$C$26*10^3</f>
        <v>0</v>
      </c>
      <c r="R114" s="47">
        <f>Fairbanks!$C$26*10^3</f>
        <v>0</v>
      </c>
    </row>
    <row r="115" spans="1:18" s="61" customFormat="1">
      <c r="A115" s="64"/>
      <c r="B115" s="65" t="s">
        <v>90</v>
      </c>
      <c r="C115" s="47">
        <f>Miami!$C$28*10^3</f>
        <v>330940</v>
      </c>
      <c r="D115" s="47">
        <f>Houston!$C$28*10^3</f>
        <v>693380</v>
      </c>
      <c r="E115" s="47">
        <f>Phoenix!$C$28*10^3</f>
        <v>579190</v>
      </c>
      <c r="F115" s="47">
        <f>Atlanta!$C$28*10^3</f>
        <v>1003510</v>
      </c>
      <c r="G115" s="47">
        <f>LosAngeles!$C$28*10^3</f>
        <v>503580</v>
      </c>
      <c r="H115" s="47">
        <f>LasVegas!$C$28*10^3</f>
        <v>702790</v>
      </c>
      <c r="I115" s="47">
        <f>SanFrancisco!$C$28*10^3</f>
        <v>1051100</v>
      </c>
      <c r="J115" s="47">
        <f>Baltimore!$C$28*10^3</f>
        <v>1600890</v>
      </c>
      <c r="K115" s="47">
        <f>Albuquerque!$C$28*10^3</f>
        <v>1165780</v>
      </c>
      <c r="L115" s="47">
        <f>Seattle!$C$28*10^3</f>
        <v>1388860</v>
      </c>
      <c r="M115" s="47">
        <f>Chicago!$C$28*10^3</f>
        <v>2054560</v>
      </c>
      <c r="N115" s="47">
        <f>Boulder!$C$28*10^3</f>
        <v>1583270</v>
      </c>
      <c r="O115" s="47">
        <f>Minneapolis!$C$28*10^3</f>
        <v>2823230</v>
      </c>
      <c r="P115" s="47">
        <f>Helena!$C$28*10^3</f>
        <v>2286460</v>
      </c>
      <c r="Q115" s="47">
        <f>Duluth!$C$28*10^3</f>
        <v>3316100</v>
      </c>
      <c r="R115" s="47">
        <f>Fairbanks!$C$28*10^3</f>
        <v>5947440</v>
      </c>
    </row>
    <row r="116" spans="1:18" s="61" customFormat="1">
      <c r="A116" s="64"/>
      <c r="B116" s="62" t="s">
        <v>262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</row>
    <row r="117" spans="1:18" s="61" customFormat="1">
      <c r="A117" s="64"/>
      <c r="B117" s="65" t="s">
        <v>70</v>
      </c>
      <c r="C117" s="47">
        <f>Miami!$E$13*10^3</f>
        <v>0</v>
      </c>
      <c r="D117" s="47">
        <f>Houston!$E$13*10^3</f>
        <v>0</v>
      </c>
      <c r="E117" s="47">
        <f>Phoenix!$E$13*10^3</f>
        <v>0</v>
      </c>
      <c r="F117" s="47">
        <f>Atlanta!$E$13*10^3</f>
        <v>0</v>
      </c>
      <c r="G117" s="47">
        <f>LosAngeles!$E$13*10^3</f>
        <v>0</v>
      </c>
      <c r="H117" s="47">
        <f>LasVegas!$E$13*10^3</f>
        <v>0</v>
      </c>
      <c r="I117" s="47">
        <f>SanFrancisco!$E$13*10^3</f>
        <v>0</v>
      </c>
      <c r="J117" s="47">
        <f>Baltimore!$E$13*10^3</f>
        <v>0</v>
      </c>
      <c r="K117" s="47">
        <f>Albuquerque!$E$13*10^3</f>
        <v>0</v>
      </c>
      <c r="L117" s="47">
        <f>Seattle!$E$13*10^3</f>
        <v>0</v>
      </c>
      <c r="M117" s="47">
        <f>Chicago!$E$13*10^3</f>
        <v>0</v>
      </c>
      <c r="N117" s="47">
        <f>Boulder!$E$13*10^3</f>
        <v>0</v>
      </c>
      <c r="O117" s="47">
        <f>Minneapolis!$E$13*10^3</f>
        <v>0</v>
      </c>
      <c r="P117" s="47">
        <f>Helena!$E$13*10^3</f>
        <v>0</v>
      </c>
      <c r="Q117" s="47">
        <f>Duluth!$E$13*10^3</f>
        <v>0</v>
      </c>
      <c r="R117" s="47">
        <f>Fairbanks!$E$13*10^3</f>
        <v>0</v>
      </c>
    </row>
    <row r="118" spans="1:18" s="61" customFormat="1">
      <c r="A118" s="64"/>
      <c r="B118" s="65" t="s">
        <v>71</v>
      </c>
      <c r="C118" s="47">
        <f>Miami!$E$14*10^3</f>
        <v>0</v>
      </c>
      <c r="D118" s="47">
        <f>Houston!$E$14*10^3</f>
        <v>0</v>
      </c>
      <c r="E118" s="47">
        <f>Phoenix!$E$14*10^3</f>
        <v>0</v>
      </c>
      <c r="F118" s="47">
        <f>Atlanta!$E$14*10^3</f>
        <v>0</v>
      </c>
      <c r="G118" s="47">
        <f>LosAngeles!$E$14*10^3</f>
        <v>0</v>
      </c>
      <c r="H118" s="47">
        <f>LasVegas!$E$14*10^3</f>
        <v>0</v>
      </c>
      <c r="I118" s="47">
        <f>SanFrancisco!$E$14*10^3</f>
        <v>0</v>
      </c>
      <c r="J118" s="47">
        <f>Baltimore!$E$14*10^3</f>
        <v>0</v>
      </c>
      <c r="K118" s="47">
        <f>Albuquerque!$E$14*10^3</f>
        <v>0</v>
      </c>
      <c r="L118" s="47">
        <f>Seattle!$E$14*10^3</f>
        <v>0</v>
      </c>
      <c r="M118" s="47">
        <f>Chicago!$E$14*10^3</f>
        <v>0</v>
      </c>
      <c r="N118" s="47">
        <f>Boulder!$E$14*10^3</f>
        <v>0</v>
      </c>
      <c r="O118" s="47">
        <f>Minneapolis!$E$14*10^3</f>
        <v>0</v>
      </c>
      <c r="P118" s="47">
        <f>Helena!$E$14*10^3</f>
        <v>0</v>
      </c>
      <c r="Q118" s="47">
        <f>Duluth!$E$14*10^3</f>
        <v>0</v>
      </c>
      <c r="R118" s="47">
        <f>Fairbanks!$E$14*10^3</f>
        <v>0</v>
      </c>
    </row>
    <row r="119" spans="1:18" s="61" customFormat="1">
      <c r="A119" s="64"/>
      <c r="B119" s="65" t="s">
        <v>79</v>
      </c>
      <c r="C119" s="47">
        <f>Miami!$E$15*10^3</f>
        <v>0</v>
      </c>
      <c r="D119" s="47">
        <f>Houston!$E$15*10^3</f>
        <v>0</v>
      </c>
      <c r="E119" s="47">
        <f>Phoenix!$E$15*10^3</f>
        <v>0</v>
      </c>
      <c r="F119" s="47">
        <f>Atlanta!$E$15*10^3</f>
        <v>0</v>
      </c>
      <c r="G119" s="47">
        <f>LosAngeles!$E$15*10^3</f>
        <v>0</v>
      </c>
      <c r="H119" s="47">
        <f>LasVegas!$E$15*10^3</f>
        <v>0</v>
      </c>
      <c r="I119" s="47">
        <f>SanFrancisco!$E$15*10^3</f>
        <v>0</v>
      </c>
      <c r="J119" s="47">
        <f>Baltimore!$E$15*10^3</f>
        <v>0</v>
      </c>
      <c r="K119" s="47">
        <f>Albuquerque!$E$15*10^3</f>
        <v>0</v>
      </c>
      <c r="L119" s="47">
        <f>Seattle!$E$15*10^3</f>
        <v>0</v>
      </c>
      <c r="M119" s="47">
        <f>Chicago!$E$15*10^3</f>
        <v>0</v>
      </c>
      <c r="N119" s="47">
        <f>Boulder!$E$15*10^3</f>
        <v>0</v>
      </c>
      <c r="O119" s="47">
        <f>Minneapolis!$E$15*10^3</f>
        <v>0</v>
      </c>
      <c r="P119" s="47">
        <f>Helena!$E$15*10^3</f>
        <v>0</v>
      </c>
      <c r="Q119" s="47">
        <f>Duluth!$E$15*10^3</f>
        <v>0</v>
      </c>
      <c r="R119" s="47">
        <f>Fairbanks!$E$15*10^3</f>
        <v>0</v>
      </c>
    </row>
    <row r="120" spans="1:18" s="61" customFormat="1">
      <c r="A120" s="64"/>
      <c r="B120" s="65" t="s">
        <v>80</v>
      </c>
      <c r="C120" s="47">
        <f>Miami!$E$16*10^3</f>
        <v>0</v>
      </c>
      <c r="D120" s="47">
        <f>Houston!$E$16*10^3</f>
        <v>0</v>
      </c>
      <c r="E120" s="47">
        <f>Phoenix!$E$16*10^3</f>
        <v>0</v>
      </c>
      <c r="F120" s="47">
        <f>Atlanta!$E$16*10^3</f>
        <v>0</v>
      </c>
      <c r="G120" s="47">
        <f>LosAngeles!$E$16*10^3</f>
        <v>0</v>
      </c>
      <c r="H120" s="47">
        <f>LasVegas!$E$16*10^3</f>
        <v>0</v>
      </c>
      <c r="I120" s="47">
        <f>SanFrancisco!$E$16*10^3</f>
        <v>0</v>
      </c>
      <c r="J120" s="47">
        <f>Baltimore!$E$16*10^3</f>
        <v>0</v>
      </c>
      <c r="K120" s="47">
        <f>Albuquerque!$E$16*10^3</f>
        <v>0</v>
      </c>
      <c r="L120" s="47">
        <f>Seattle!$E$16*10^3</f>
        <v>0</v>
      </c>
      <c r="M120" s="47">
        <f>Chicago!$E$16*10^3</f>
        <v>0</v>
      </c>
      <c r="N120" s="47">
        <f>Boulder!$E$16*10^3</f>
        <v>0</v>
      </c>
      <c r="O120" s="47">
        <f>Minneapolis!$E$16*10^3</f>
        <v>0</v>
      </c>
      <c r="P120" s="47">
        <f>Helena!$E$16*10^3</f>
        <v>0</v>
      </c>
      <c r="Q120" s="47">
        <f>Duluth!$E$16*10^3</f>
        <v>0</v>
      </c>
      <c r="R120" s="47">
        <f>Fairbanks!$E$16*10^3</f>
        <v>0</v>
      </c>
    </row>
    <row r="121" spans="1:18" s="61" customFormat="1">
      <c r="A121" s="64"/>
      <c r="B121" s="65" t="s">
        <v>81</v>
      </c>
      <c r="C121" s="47">
        <f>Miami!$E$17*10^3</f>
        <v>0</v>
      </c>
      <c r="D121" s="47">
        <f>Houston!$E$17*10^3</f>
        <v>0</v>
      </c>
      <c r="E121" s="47">
        <f>Phoenix!$E$17*10^3</f>
        <v>0</v>
      </c>
      <c r="F121" s="47">
        <f>Atlanta!$E$17*10^3</f>
        <v>0</v>
      </c>
      <c r="G121" s="47">
        <f>LosAngeles!$E$17*10^3</f>
        <v>0</v>
      </c>
      <c r="H121" s="47">
        <f>LasVegas!$E$17*10^3</f>
        <v>0</v>
      </c>
      <c r="I121" s="47">
        <f>SanFrancisco!$E$17*10^3</f>
        <v>0</v>
      </c>
      <c r="J121" s="47">
        <f>Baltimore!$E$17*10^3</f>
        <v>0</v>
      </c>
      <c r="K121" s="47">
        <f>Albuquerque!$E$17*10^3</f>
        <v>0</v>
      </c>
      <c r="L121" s="47">
        <f>Seattle!$E$17*10^3</f>
        <v>0</v>
      </c>
      <c r="M121" s="47">
        <f>Chicago!$E$17*10^3</f>
        <v>0</v>
      </c>
      <c r="N121" s="47">
        <f>Boulder!$E$17*10^3</f>
        <v>0</v>
      </c>
      <c r="O121" s="47">
        <f>Minneapolis!$E$17*10^3</f>
        <v>0</v>
      </c>
      <c r="P121" s="47">
        <f>Helena!$E$17*10^3</f>
        <v>0</v>
      </c>
      <c r="Q121" s="47">
        <f>Duluth!$E$17*10^3</f>
        <v>0</v>
      </c>
      <c r="R121" s="47">
        <f>Fairbanks!$E$17*10^3</f>
        <v>0</v>
      </c>
    </row>
    <row r="122" spans="1:18" s="61" customFormat="1">
      <c r="A122" s="64"/>
      <c r="B122" s="65" t="s">
        <v>82</v>
      </c>
      <c r="C122" s="47">
        <f>Miami!$E$18*10^3</f>
        <v>0</v>
      </c>
      <c r="D122" s="47">
        <f>Houston!$E$18*10^3</f>
        <v>0</v>
      </c>
      <c r="E122" s="47">
        <f>Phoenix!$E$18*10^3</f>
        <v>0</v>
      </c>
      <c r="F122" s="47">
        <f>Atlanta!$E$18*10^3</f>
        <v>0</v>
      </c>
      <c r="G122" s="47">
        <f>LosAngeles!$E$18*10^3</f>
        <v>0</v>
      </c>
      <c r="H122" s="47">
        <f>LasVegas!$E$18*10^3</f>
        <v>0</v>
      </c>
      <c r="I122" s="47">
        <f>SanFrancisco!$E$18*10^3</f>
        <v>0</v>
      </c>
      <c r="J122" s="47">
        <f>Baltimore!$E$18*10^3</f>
        <v>0</v>
      </c>
      <c r="K122" s="47">
        <f>Albuquerque!$E$18*10^3</f>
        <v>0</v>
      </c>
      <c r="L122" s="47">
        <f>Seattle!$E$18*10^3</f>
        <v>0</v>
      </c>
      <c r="M122" s="47">
        <f>Chicago!$E$18*10^3</f>
        <v>0</v>
      </c>
      <c r="N122" s="47">
        <f>Boulder!$E$18*10^3</f>
        <v>0</v>
      </c>
      <c r="O122" s="47">
        <f>Minneapolis!$E$18*10^3</f>
        <v>0</v>
      </c>
      <c r="P122" s="47">
        <f>Helena!$E$18*10^3</f>
        <v>0</v>
      </c>
      <c r="Q122" s="47">
        <f>Duluth!$E$18*10^3</f>
        <v>0</v>
      </c>
      <c r="R122" s="47">
        <f>Fairbanks!$E$18*10^3</f>
        <v>0</v>
      </c>
    </row>
    <row r="123" spans="1:18" s="61" customFormat="1">
      <c r="A123" s="64"/>
      <c r="B123" s="65" t="s">
        <v>83</v>
      </c>
      <c r="C123" s="47">
        <f>Miami!$E$19*10^3</f>
        <v>0</v>
      </c>
      <c r="D123" s="47">
        <f>Houston!$E$19*10^3</f>
        <v>0</v>
      </c>
      <c r="E123" s="47">
        <f>Phoenix!$E$19*10^3</f>
        <v>0</v>
      </c>
      <c r="F123" s="47">
        <f>Atlanta!$E$19*10^3</f>
        <v>0</v>
      </c>
      <c r="G123" s="47">
        <f>LosAngeles!$E$19*10^3</f>
        <v>0</v>
      </c>
      <c r="H123" s="47">
        <f>LasVegas!$E$19*10^3</f>
        <v>0</v>
      </c>
      <c r="I123" s="47">
        <f>SanFrancisco!$E$19*10^3</f>
        <v>0</v>
      </c>
      <c r="J123" s="47">
        <f>Baltimore!$E$19*10^3</f>
        <v>0</v>
      </c>
      <c r="K123" s="47">
        <f>Albuquerque!$E$19*10^3</f>
        <v>0</v>
      </c>
      <c r="L123" s="47">
        <f>Seattle!$E$19*10^3</f>
        <v>0</v>
      </c>
      <c r="M123" s="47">
        <f>Chicago!$E$19*10^3</f>
        <v>0</v>
      </c>
      <c r="N123" s="47">
        <f>Boulder!$E$19*10^3</f>
        <v>0</v>
      </c>
      <c r="O123" s="47">
        <f>Minneapolis!$E$19*10^3</f>
        <v>0</v>
      </c>
      <c r="P123" s="47">
        <f>Helena!$E$19*10^3</f>
        <v>0</v>
      </c>
      <c r="Q123" s="47">
        <f>Duluth!$E$19*10^3</f>
        <v>0</v>
      </c>
      <c r="R123" s="47">
        <f>Fairbanks!$E$19*10^3</f>
        <v>0</v>
      </c>
    </row>
    <row r="124" spans="1:18" s="61" customFormat="1">
      <c r="A124" s="64"/>
      <c r="B124" s="65" t="s">
        <v>84</v>
      </c>
      <c r="C124" s="47">
        <f>Miami!$E$20*10^3</f>
        <v>0</v>
      </c>
      <c r="D124" s="47">
        <f>Houston!$E$20*10^3</f>
        <v>0</v>
      </c>
      <c r="E124" s="47">
        <f>Phoenix!$E$20*10^3</f>
        <v>0</v>
      </c>
      <c r="F124" s="47">
        <f>Atlanta!$E$20*10^3</f>
        <v>0</v>
      </c>
      <c r="G124" s="47">
        <f>LosAngeles!$E$20*10^3</f>
        <v>0</v>
      </c>
      <c r="H124" s="47">
        <f>LasVegas!$E$20*10^3</f>
        <v>0</v>
      </c>
      <c r="I124" s="47">
        <f>SanFrancisco!$E$20*10^3</f>
        <v>0</v>
      </c>
      <c r="J124" s="47">
        <f>Baltimore!$E$20*10^3</f>
        <v>0</v>
      </c>
      <c r="K124" s="47">
        <f>Albuquerque!$E$20*10^3</f>
        <v>0</v>
      </c>
      <c r="L124" s="47">
        <f>Seattle!$E$20*10^3</f>
        <v>0</v>
      </c>
      <c r="M124" s="47">
        <f>Chicago!$E$20*10^3</f>
        <v>0</v>
      </c>
      <c r="N124" s="47">
        <f>Boulder!$E$20*10^3</f>
        <v>0</v>
      </c>
      <c r="O124" s="47">
        <f>Minneapolis!$E$20*10^3</f>
        <v>0</v>
      </c>
      <c r="P124" s="47">
        <f>Helena!$E$20*10^3</f>
        <v>0</v>
      </c>
      <c r="Q124" s="47">
        <f>Duluth!$E$20*10^3</f>
        <v>0</v>
      </c>
      <c r="R124" s="47">
        <f>Fairbanks!$E$20*10^3</f>
        <v>0</v>
      </c>
    </row>
    <row r="125" spans="1:18" s="61" customFormat="1">
      <c r="A125" s="64"/>
      <c r="B125" s="65" t="s">
        <v>85</v>
      </c>
      <c r="C125" s="47">
        <f>Miami!$E$21*10^3</f>
        <v>0</v>
      </c>
      <c r="D125" s="47">
        <f>Houston!$E$21*10^3</f>
        <v>0</v>
      </c>
      <c r="E125" s="47">
        <f>Phoenix!$E$21*10^3</f>
        <v>0</v>
      </c>
      <c r="F125" s="47">
        <f>Atlanta!$E$21*10^3</f>
        <v>0</v>
      </c>
      <c r="G125" s="47">
        <f>LosAngeles!$E$21*10^3</f>
        <v>0</v>
      </c>
      <c r="H125" s="47">
        <f>LasVegas!$E$21*10^3</f>
        <v>0</v>
      </c>
      <c r="I125" s="47">
        <f>SanFrancisco!$E$21*10^3</f>
        <v>0</v>
      </c>
      <c r="J125" s="47">
        <f>Baltimore!$E$21*10^3</f>
        <v>0</v>
      </c>
      <c r="K125" s="47">
        <f>Albuquerque!$E$21*10^3</f>
        <v>0</v>
      </c>
      <c r="L125" s="47">
        <f>Seattle!$E$21*10^3</f>
        <v>0</v>
      </c>
      <c r="M125" s="47">
        <f>Chicago!$E$21*10^3</f>
        <v>0</v>
      </c>
      <c r="N125" s="47">
        <f>Boulder!$E$21*10^3</f>
        <v>0</v>
      </c>
      <c r="O125" s="47">
        <f>Minneapolis!$E$21*10^3</f>
        <v>0</v>
      </c>
      <c r="P125" s="47">
        <f>Helena!$E$21*10^3</f>
        <v>0</v>
      </c>
      <c r="Q125" s="47">
        <f>Duluth!$E$21*10^3</f>
        <v>0</v>
      </c>
      <c r="R125" s="47">
        <f>Fairbanks!$E$21*10^3</f>
        <v>0</v>
      </c>
    </row>
    <row r="126" spans="1:18" s="61" customFormat="1">
      <c r="A126" s="64"/>
      <c r="B126" s="65" t="s">
        <v>86</v>
      </c>
      <c r="C126" s="47">
        <f>Miami!$E$22*10^3</f>
        <v>0</v>
      </c>
      <c r="D126" s="47">
        <f>Houston!$E$22*10^3</f>
        <v>0</v>
      </c>
      <c r="E126" s="47">
        <f>Phoenix!$E$22*10^3</f>
        <v>0</v>
      </c>
      <c r="F126" s="47">
        <f>Atlanta!$E$22*10^3</f>
        <v>0</v>
      </c>
      <c r="G126" s="47">
        <f>LosAngeles!$E$22*10^3</f>
        <v>0</v>
      </c>
      <c r="H126" s="47">
        <f>LasVegas!$E$22*10^3</f>
        <v>0</v>
      </c>
      <c r="I126" s="47">
        <f>SanFrancisco!$E$22*10^3</f>
        <v>0</v>
      </c>
      <c r="J126" s="47">
        <f>Baltimore!$E$22*10^3</f>
        <v>0</v>
      </c>
      <c r="K126" s="47">
        <f>Albuquerque!$E$22*10^3</f>
        <v>0</v>
      </c>
      <c r="L126" s="47">
        <f>Seattle!$E$22*10^3</f>
        <v>0</v>
      </c>
      <c r="M126" s="47">
        <f>Chicago!$E$22*10^3</f>
        <v>0</v>
      </c>
      <c r="N126" s="47">
        <f>Boulder!$E$22*10^3</f>
        <v>0</v>
      </c>
      <c r="O126" s="47">
        <f>Minneapolis!$E$22*10^3</f>
        <v>0</v>
      </c>
      <c r="P126" s="47">
        <f>Helena!$E$22*10^3</f>
        <v>0</v>
      </c>
      <c r="Q126" s="47">
        <f>Duluth!$E$22*10^3</f>
        <v>0</v>
      </c>
      <c r="R126" s="47">
        <f>Fairbanks!$E$22*10^3</f>
        <v>0</v>
      </c>
    </row>
    <row r="127" spans="1:18" s="61" customFormat="1">
      <c r="A127" s="64"/>
      <c r="B127" s="65" t="s">
        <v>65</v>
      </c>
      <c r="C127" s="47">
        <f>Miami!$E$23*10^3</f>
        <v>0</v>
      </c>
      <c r="D127" s="47">
        <f>Houston!$E$23*10^3</f>
        <v>0</v>
      </c>
      <c r="E127" s="47">
        <f>Phoenix!$E$23*10^3</f>
        <v>0</v>
      </c>
      <c r="F127" s="47">
        <f>Atlanta!$E$23*10^3</f>
        <v>0</v>
      </c>
      <c r="G127" s="47">
        <f>LosAngeles!$E$23*10^3</f>
        <v>0</v>
      </c>
      <c r="H127" s="47">
        <f>LasVegas!$E$23*10^3</f>
        <v>0</v>
      </c>
      <c r="I127" s="47">
        <f>SanFrancisco!$E$23*10^3</f>
        <v>0</v>
      </c>
      <c r="J127" s="47">
        <f>Baltimore!$E$23*10^3</f>
        <v>0</v>
      </c>
      <c r="K127" s="47">
        <f>Albuquerque!$E$23*10^3</f>
        <v>0</v>
      </c>
      <c r="L127" s="47">
        <f>Seattle!$E$23*10^3</f>
        <v>0</v>
      </c>
      <c r="M127" s="47">
        <f>Chicago!$E$23*10^3</f>
        <v>0</v>
      </c>
      <c r="N127" s="47">
        <f>Boulder!$E$23*10^3</f>
        <v>0</v>
      </c>
      <c r="O127" s="47">
        <f>Minneapolis!$E$23*10^3</f>
        <v>0</v>
      </c>
      <c r="P127" s="47">
        <f>Helena!$E$23*10^3</f>
        <v>0</v>
      </c>
      <c r="Q127" s="47">
        <f>Duluth!$E$23*10^3</f>
        <v>0</v>
      </c>
      <c r="R127" s="47">
        <f>Fairbanks!$E$23*10^3</f>
        <v>0</v>
      </c>
    </row>
    <row r="128" spans="1:18" s="61" customFormat="1">
      <c r="A128" s="64"/>
      <c r="B128" s="65" t="s">
        <v>87</v>
      </c>
      <c r="C128" s="47">
        <f>Miami!$E$24*10^3</f>
        <v>0</v>
      </c>
      <c r="D128" s="47">
        <f>Houston!$E$24*10^3</f>
        <v>0</v>
      </c>
      <c r="E128" s="47">
        <f>Phoenix!$E$24*10^3</f>
        <v>0</v>
      </c>
      <c r="F128" s="47">
        <f>Atlanta!$E$24*10^3</f>
        <v>0</v>
      </c>
      <c r="G128" s="47">
        <f>LosAngeles!$E$24*10^3</f>
        <v>0</v>
      </c>
      <c r="H128" s="47">
        <f>LasVegas!$E$24*10^3</f>
        <v>0</v>
      </c>
      <c r="I128" s="47">
        <f>SanFrancisco!$E$24*10^3</f>
        <v>0</v>
      </c>
      <c r="J128" s="47">
        <f>Baltimore!$E$24*10^3</f>
        <v>0</v>
      </c>
      <c r="K128" s="47">
        <f>Albuquerque!$E$24*10^3</f>
        <v>0</v>
      </c>
      <c r="L128" s="47">
        <f>Seattle!$E$24*10^3</f>
        <v>0</v>
      </c>
      <c r="M128" s="47">
        <f>Chicago!$E$24*10^3</f>
        <v>0</v>
      </c>
      <c r="N128" s="47">
        <f>Boulder!$E$24*10^3</f>
        <v>0</v>
      </c>
      <c r="O128" s="47">
        <f>Minneapolis!$E$24*10^3</f>
        <v>0</v>
      </c>
      <c r="P128" s="47">
        <f>Helena!$E$24*10^3</f>
        <v>0</v>
      </c>
      <c r="Q128" s="47">
        <f>Duluth!$E$24*10^3</f>
        <v>0</v>
      </c>
      <c r="R128" s="47">
        <f>Fairbanks!$E$24*10^3</f>
        <v>0</v>
      </c>
    </row>
    <row r="129" spans="1:18" s="61" customFormat="1">
      <c r="A129" s="64"/>
      <c r="B129" s="65" t="s">
        <v>88</v>
      </c>
      <c r="C129" s="47">
        <f>Miami!$E$25*10^3</f>
        <v>0</v>
      </c>
      <c r="D129" s="47">
        <f>Houston!$E$25*10^3</f>
        <v>0</v>
      </c>
      <c r="E129" s="47">
        <f>Phoenix!$E$25*10^3</f>
        <v>0</v>
      </c>
      <c r="F129" s="47">
        <f>Atlanta!$E$25*10^3</f>
        <v>0</v>
      </c>
      <c r="G129" s="47">
        <f>LosAngeles!$E$25*10^3</f>
        <v>0</v>
      </c>
      <c r="H129" s="47">
        <f>LasVegas!$E$25*10^3</f>
        <v>0</v>
      </c>
      <c r="I129" s="47">
        <f>SanFrancisco!$E$25*10^3</f>
        <v>0</v>
      </c>
      <c r="J129" s="47">
        <f>Baltimore!$E$25*10^3</f>
        <v>0</v>
      </c>
      <c r="K129" s="47">
        <f>Albuquerque!$E$25*10^3</f>
        <v>0</v>
      </c>
      <c r="L129" s="47">
        <f>Seattle!$E$25*10^3</f>
        <v>0</v>
      </c>
      <c r="M129" s="47">
        <f>Chicago!$E$25*10^3</f>
        <v>0</v>
      </c>
      <c r="N129" s="47">
        <f>Boulder!$E$25*10^3</f>
        <v>0</v>
      </c>
      <c r="O129" s="47">
        <f>Minneapolis!$E$25*10^3</f>
        <v>0</v>
      </c>
      <c r="P129" s="47">
        <f>Helena!$E$25*10^3</f>
        <v>0</v>
      </c>
      <c r="Q129" s="47">
        <f>Duluth!$E$25*10^3</f>
        <v>0</v>
      </c>
      <c r="R129" s="47">
        <f>Fairbanks!$E$25*10^3</f>
        <v>0</v>
      </c>
    </row>
    <row r="130" spans="1:18" s="61" customFormat="1">
      <c r="A130" s="64"/>
      <c r="B130" s="65" t="s">
        <v>89</v>
      </c>
      <c r="C130" s="47">
        <f>Miami!$E$26*10^3</f>
        <v>0</v>
      </c>
      <c r="D130" s="47">
        <f>Houston!$E$26*10^3</f>
        <v>0</v>
      </c>
      <c r="E130" s="47">
        <f>Phoenix!$E$26*10^3</f>
        <v>0</v>
      </c>
      <c r="F130" s="47">
        <f>Atlanta!$E$26*10^3</f>
        <v>0</v>
      </c>
      <c r="G130" s="47">
        <f>LosAngeles!$E$26*10^3</f>
        <v>0</v>
      </c>
      <c r="H130" s="47">
        <f>LasVegas!$E$26*10^3</f>
        <v>0</v>
      </c>
      <c r="I130" s="47">
        <f>SanFrancisco!$E$26*10^3</f>
        <v>0</v>
      </c>
      <c r="J130" s="47">
        <f>Baltimore!$E$26*10^3</f>
        <v>0</v>
      </c>
      <c r="K130" s="47">
        <f>Albuquerque!$E$26*10^3</f>
        <v>0</v>
      </c>
      <c r="L130" s="47">
        <f>Seattle!$E$26*10^3</f>
        <v>0</v>
      </c>
      <c r="M130" s="47">
        <f>Chicago!$E$26*10^3</f>
        <v>0</v>
      </c>
      <c r="N130" s="47">
        <f>Boulder!$E$26*10^3</f>
        <v>0</v>
      </c>
      <c r="O130" s="47">
        <f>Minneapolis!$E$26*10^3</f>
        <v>0</v>
      </c>
      <c r="P130" s="47">
        <f>Helena!$E$26*10^3</f>
        <v>0</v>
      </c>
      <c r="Q130" s="47">
        <f>Duluth!$E$26*10^3</f>
        <v>0</v>
      </c>
      <c r="R130" s="47">
        <f>Fairbanks!$E$26*10^3</f>
        <v>0</v>
      </c>
    </row>
    <row r="131" spans="1:18" s="61" customFormat="1">
      <c r="A131" s="64"/>
      <c r="B131" s="65" t="s">
        <v>90</v>
      </c>
      <c r="C131" s="47">
        <f>Miami!$E$28*10^3</f>
        <v>0</v>
      </c>
      <c r="D131" s="47">
        <f>Houston!$E$28*10^3</f>
        <v>0</v>
      </c>
      <c r="E131" s="47">
        <f>Phoenix!$E$28*10^3</f>
        <v>0</v>
      </c>
      <c r="F131" s="47">
        <f>Atlanta!$E$28*10^3</f>
        <v>0</v>
      </c>
      <c r="G131" s="47">
        <f>LosAngeles!$E$28*10^3</f>
        <v>0</v>
      </c>
      <c r="H131" s="47">
        <f>LasVegas!$E$28*10^3</f>
        <v>0</v>
      </c>
      <c r="I131" s="47">
        <f>SanFrancisco!$E$28*10^3</f>
        <v>0</v>
      </c>
      <c r="J131" s="47">
        <f>Baltimore!$E$28*10^3</f>
        <v>0</v>
      </c>
      <c r="K131" s="47">
        <f>Albuquerque!$E$28*10^3</f>
        <v>0</v>
      </c>
      <c r="L131" s="47">
        <f>Seattle!$E$28*10^3</f>
        <v>0</v>
      </c>
      <c r="M131" s="47">
        <f>Chicago!$E$28*10^3</f>
        <v>0</v>
      </c>
      <c r="N131" s="47">
        <f>Boulder!$E$28*10^3</f>
        <v>0</v>
      </c>
      <c r="O131" s="47">
        <f>Minneapolis!$E$28*10^3</f>
        <v>0</v>
      </c>
      <c r="P131" s="47">
        <f>Helena!$E$28*10^3</f>
        <v>0</v>
      </c>
      <c r="Q131" s="47">
        <f>Duluth!$E$28*10^3</f>
        <v>0</v>
      </c>
      <c r="R131" s="47">
        <f>Fairbanks!$E$28*10^3</f>
        <v>0</v>
      </c>
    </row>
    <row r="132" spans="1:18" s="61" customFormat="1">
      <c r="A132" s="64"/>
      <c r="B132" s="62" t="s">
        <v>263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1:18" s="61" customFormat="1">
      <c r="A133" s="64"/>
      <c r="B133" s="65" t="s">
        <v>70</v>
      </c>
      <c r="C133" s="47">
        <f>Miami!$F$13*10^3</f>
        <v>0</v>
      </c>
      <c r="D133" s="47">
        <f>Houston!$F$13*10^3</f>
        <v>0</v>
      </c>
      <c r="E133" s="47">
        <f>Phoenix!$F$13*10^3</f>
        <v>0</v>
      </c>
      <c r="F133" s="47">
        <f>Atlanta!$F$13*10^3</f>
        <v>0</v>
      </c>
      <c r="G133" s="47">
        <f>LosAngeles!$F$13*10^3</f>
        <v>0</v>
      </c>
      <c r="H133" s="47">
        <f>LasVegas!$F$13*10^3</f>
        <v>0</v>
      </c>
      <c r="I133" s="47">
        <f>SanFrancisco!$F$13*10^3</f>
        <v>0</v>
      </c>
      <c r="J133" s="47">
        <f>Baltimore!$F$13*10^3</f>
        <v>0</v>
      </c>
      <c r="K133" s="47">
        <f>Albuquerque!$F$13*10^3</f>
        <v>0</v>
      </c>
      <c r="L133" s="47">
        <f>Seattle!$F$13*10^3</f>
        <v>0</v>
      </c>
      <c r="M133" s="47">
        <f>Chicago!$F$13*10^3</f>
        <v>0</v>
      </c>
      <c r="N133" s="47">
        <f>Boulder!$F$13*10^3</f>
        <v>0</v>
      </c>
      <c r="O133" s="47">
        <f>Minneapolis!$F$13*10^3</f>
        <v>0</v>
      </c>
      <c r="P133" s="47">
        <f>Helena!$F$13*10^3</f>
        <v>0</v>
      </c>
      <c r="Q133" s="47">
        <f>Duluth!$F$13*10^3</f>
        <v>0</v>
      </c>
      <c r="R133" s="47">
        <f>Fairbanks!$F$13*10^3</f>
        <v>0</v>
      </c>
    </row>
    <row r="134" spans="1:18" s="61" customFormat="1">
      <c r="A134" s="64"/>
      <c r="B134" s="65" t="s">
        <v>71</v>
      </c>
      <c r="C134" s="47">
        <f>Miami!$F$14*10^3</f>
        <v>0</v>
      </c>
      <c r="D134" s="47">
        <f>Houston!$F$14*10^3</f>
        <v>0</v>
      </c>
      <c r="E134" s="47">
        <f>Phoenix!$F$14*10^3</f>
        <v>0</v>
      </c>
      <c r="F134" s="47">
        <f>Atlanta!$F$14*10^3</f>
        <v>0</v>
      </c>
      <c r="G134" s="47">
        <f>LosAngeles!$F$14*10^3</f>
        <v>0</v>
      </c>
      <c r="H134" s="47">
        <f>LasVegas!$F$14*10^3</f>
        <v>0</v>
      </c>
      <c r="I134" s="47">
        <f>SanFrancisco!$F$14*10^3</f>
        <v>0</v>
      </c>
      <c r="J134" s="47">
        <f>Baltimore!$F$14*10^3</f>
        <v>0</v>
      </c>
      <c r="K134" s="47">
        <f>Albuquerque!$F$14*10^3</f>
        <v>0</v>
      </c>
      <c r="L134" s="47">
        <f>Seattle!$F$14*10^3</f>
        <v>0</v>
      </c>
      <c r="M134" s="47">
        <f>Chicago!$F$14*10^3</f>
        <v>0</v>
      </c>
      <c r="N134" s="47">
        <f>Boulder!$F$14*10^3</f>
        <v>0</v>
      </c>
      <c r="O134" s="47">
        <f>Minneapolis!$F$14*10^3</f>
        <v>0</v>
      </c>
      <c r="P134" s="47">
        <f>Helena!$F$14*10^3</f>
        <v>0</v>
      </c>
      <c r="Q134" s="47">
        <f>Duluth!$F$14*10^3</f>
        <v>0</v>
      </c>
      <c r="R134" s="47">
        <f>Fairbanks!$F$14*10^3</f>
        <v>0</v>
      </c>
    </row>
    <row r="135" spans="1:18" s="61" customFormat="1">
      <c r="A135" s="64"/>
      <c r="B135" s="65" t="s">
        <v>79</v>
      </c>
      <c r="C135" s="47">
        <f>Miami!$F$15*10^3</f>
        <v>0</v>
      </c>
      <c r="D135" s="47">
        <f>Houston!$F$15*10^3</f>
        <v>0</v>
      </c>
      <c r="E135" s="47">
        <f>Phoenix!$F$15*10^3</f>
        <v>0</v>
      </c>
      <c r="F135" s="47">
        <f>Atlanta!$F$15*10^3</f>
        <v>0</v>
      </c>
      <c r="G135" s="47">
        <f>LosAngeles!$F$15*10^3</f>
        <v>0</v>
      </c>
      <c r="H135" s="47">
        <f>LasVegas!$F$15*10^3</f>
        <v>0</v>
      </c>
      <c r="I135" s="47">
        <f>SanFrancisco!$F$15*10^3</f>
        <v>0</v>
      </c>
      <c r="J135" s="47">
        <f>Baltimore!$F$15*10^3</f>
        <v>0</v>
      </c>
      <c r="K135" s="47">
        <f>Albuquerque!$F$15*10^3</f>
        <v>0</v>
      </c>
      <c r="L135" s="47">
        <f>Seattle!$F$15*10^3</f>
        <v>0</v>
      </c>
      <c r="M135" s="47">
        <f>Chicago!$F$15*10^3</f>
        <v>0</v>
      </c>
      <c r="N135" s="47">
        <f>Boulder!$F$15*10^3</f>
        <v>0</v>
      </c>
      <c r="O135" s="47">
        <f>Minneapolis!$F$15*10^3</f>
        <v>0</v>
      </c>
      <c r="P135" s="47">
        <f>Helena!$F$15*10^3</f>
        <v>0</v>
      </c>
      <c r="Q135" s="47">
        <f>Duluth!$F$15*10^3</f>
        <v>0</v>
      </c>
      <c r="R135" s="47">
        <f>Fairbanks!$F$15*10^3</f>
        <v>0</v>
      </c>
    </row>
    <row r="136" spans="1:18" s="61" customFormat="1">
      <c r="A136" s="64"/>
      <c r="B136" s="65" t="s">
        <v>80</v>
      </c>
      <c r="C136" s="47">
        <f>Miami!$F$16*10^3</f>
        <v>0</v>
      </c>
      <c r="D136" s="47">
        <f>Houston!$F$16*10^3</f>
        <v>0</v>
      </c>
      <c r="E136" s="47">
        <f>Phoenix!$F$16*10^3</f>
        <v>0</v>
      </c>
      <c r="F136" s="47">
        <f>Atlanta!$F$16*10^3</f>
        <v>0</v>
      </c>
      <c r="G136" s="47">
        <f>LosAngeles!$F$16*10^3</f>
        <v>0</v>
      </c>
      <c r="H136" s="47">
        <f>LasVegas!$F$16*10^3</f>
        <v>0</v>
      </c>
      <c r="I136" s="47">
        <f>SanFrancisco!$F$16*10^3</f>
        <v>0</v>
      </c>
      <c r="J136" s="47">
        <f>Baltimore!$F$16*10^3</f>
        <v>0</v>
      </c>
      <c r="K136" s="47">
        <f>Albuquerque!$F$16*10^3</f>
        <v>0</v>
      </c>
      <c r="L136" s="47">
        <f>Seattle!$F$16*10^3</f>
        <v>0</v>
      </c>
      <c r="M136" s="47">
        <f>Chicago!$F$16*10^3</f>
        <v>0</v>
      </c>
      <c r="N136" s="47">
        <f>Boulder!$F$16*10^3</f>
        <v>0</v>
      </c>
      <c r="O136" s="47">
        <f>Minneapolis!$F$16*10^3</f>
        <v>0</v>
      </c>
      <c r="P136" s="47">
        <f>Helena!$F$16*10^3</f>
        <v>0</v>
      </c>
      <c r="Q136" s="47">
        <f>Duluth!$F$16*10^3</f>
        <v>0</v>
      </c>
      <c r="R136" s="47">
        <f>Fairbanks!$F$16*10^3</f>
        <v>0</v>
      </c>
    </row>
    <row r="137" spans="1:18" s="61" customFormat="1">
      <c r="A137" s="64"/>
      <c r="B137" s="65" t="s">
        <v>81</v>
      </c>
      <c r="C137" s="47">
        <f>Miami!$F$17*10^3</f>
        <v>0</v>
      </c>
      <c r="D137" s="47">
        <f>Houston!$F$17*10^3</f>
        <v>0</v>
      </c>
      <c r="E137" s="47">
        <f>Phoenix!$F$17*10^3</f>
        <v>0</v>
      </c>
      <c r="F137" s="47">
        <f>Atlanta!$F$17*10^3</f>
        <v>0</v>
      </c>
      <c r="G137" s="47">
        <f>LosAngeles!$F$17*10^3</f>
        <v>0</v>
      </c>
      <c r="H137" s="47">
        <f>LasVegas!$F$17*10^3</f>
        <v>0</v>
      </c>
      <c r="I137" s="47">
        <f>SanFrancisco!$F$17*10^3</f>
        <v>0</v>
      </c>
      <c r="J137" s="47">
        <f>Baltimore!$F$17*10^3</f>
        <v>0</v>
      </c>
      <c r="K137" s="47">
        <f>Albuquerque!$F$17*10^3</f>
        <v>0</v>
      </c>
      <c r="L137" s="47">
        <f>Seattle!$F$17*10^3</f>
        <v>0</v>
      </c>
      <c r="M137" s="47">
        <f>Chicago!$F$17*10^3</f>
        <v>0</v>
      </c>
      <c r="N137" s="47">
        <f>Boulder!$F$17*10^3</f>
        <v>0</v>
      </c>
      <c r="O137" s="47">
        <f>Minneapolis!$F$17*10^3</f>
        <v>0</v>
      </c>
      <c r="P137" s="47">
        <f>Helena!$F$17*10^3</f>
        <v>0</v>
      </c>
      <c r="Q137" s="47">
        <f>Duluth!$F$17*10^3</f>
        <v>0</v>
      </c>
      <c r="R137" s="47">
        <f>Fairbanks!$F$17*10^3</f>
        <v>0</v>
      </c>
    </row>
    <row r="138" spans="1:18" s="61" customFormat="1">
      <c r="A138" s="64"/>
      <c r="B138" s="65" t="s">
        <v>82</v>
      </c>
      <c r="C138" s="47">
        <f>Miami!$F$18*10^3</f>
        <v>0</v>
      </c>
      <c r="D138" s="47">
        <f>Houston!$F$18*10^3</f>
        <v>0</v>
      </c>
      <c r="E138" s="47">
        <f>Phoenix!$F$18*10^3</f>
        <v>0</v>
      </c>
      <c r="F138" s="47">
        <f>Atlanta!$F$18*10^3</f>
        <v>0</v>
      </c>
      <c r="G138" s="47">
        <f>LosAngeles!$F$18*10^3</f>
        <v>0</v>
      </c>
      <c r="H138" s="47">
        <f>LasVegas!$F$18*10^3</f>
        <v>0</v>
      </c>
      <c r="I138" s="47">
        <f>SanFrancisco!$F$18*10^3</f>
        <v>0</v>
      </c>
      <c r="J138" s="47">
        <f>Baltimore!$F$18*10^3</f>
        <v>0</v>
      </c>
      <c r="K138" s="47">
        <f>Albuquerque!$F$18*10^3</f>
        <v>0</v>
      </c>
      <c r="L138" s="47">
        <f>Seattle!$F$18*10^3</f>
        <v>0</v>
      </c>
      <c r="M138" s="47">
        <f>Chicago!$F$18*10^3</f>
        <v>0</v>
      </c>
      <c r="N138" s="47">
        <f>Boulder!$F$18*10^3</f>
        <v>0</v>
      </c>
      <c r="O138" s="47">
        <f>Minneapolis!$F$18*10^3</f>
        <v>0</v>
      </c>
      <c r="P138" s="47">
        <f>Helena!$F$18*10^3</f>
        <v>0</v>
      </c>
      <c r="Q138" s="47">
        <f>Duluth!$F$18*10^3</f>
        <v>0</v>
      </c>
      <c r="R138" s="47">
        <f>Fairbanks!$F$18*10^3</f>
        <v>0</v>
      </c>
    </row>
    <row r="139" spans="1:18" s="61" customFormat="1">
      <c r="A139" s="64"/>
      <c r="B139" s="65" t="s">
        <v>83</v>
      </c>
      <c r="C139" s="47">
        <f>Miami!$F$19*10^3</f>
        <v>0</v>
      </c>
      <c r="D139" s="47">
        <f>Houston!$F$19*10^3</f>
        <v>0</v>
      </c>
      <c r="E139" s="47">
        <f>Phoenix!$F$19*10^3</f>
        <v>0</v>
      </c>
      <c r="F139" s="47">
        <f>Atlanta!$F$19*10^3</f>
        <v>0</v>
      </c>
      <c r="G139" s="47">
        <f>LosAngeles!$F$19*10^3</f>
        <v>0</v>
      </c>
      <c r="H139" s="47">
        <f>LasVegas!$F$19*10^3</f>
        <v>0</v>
      </c>
      <c r="I139" s="47">
        <f>SanFrancisco!$F$19*10^3</f>
        <v>0</v>
      </c>
      <c r="J139" s="47">
        <f>Baltimore!$F$19*10^3</f>
        <v>0</v>
      </c>
      <c r="K139" s="47">
        <f>Albuquerque!$F$19*10^3</f>
        <v>0</v>
      </c>
      <c r="L139" s="47">
        <f>Seattle!$F$19*10^3</f>
        <v>0</v>
      </c>
      <c r="M139" s="47">
        <f>Chicago!$F$19*10^3</f>
        <v>0</v>
      </c>
      <c r="N139" s="47">
        <f>Boulder!$F$19*10^3</f>
        <v>0</v>
      </c>
      <c r="O139" s="47">
        <f>Minneapolis!$F$19*10^3</f>
        <v>0</v>
      </c>
      <c r="P139" s="47">
        <f>Helena!$F$19*10^3</f>
        <v>0</v>
      </c>
      <c r="Q139" s="47">
        <f>Duluth!$F$19*10^3</f>
        <v>0</v>
      </c>
      <c r="R139" s="47">
        <f>Fairbanks!$F$19*10^3</f>
        <v>0</v>
      </c>
    </row>
    <row r="140" spans="1:18" s="61" customFormat="1">
      <c r="A140" s="64"/>
      <c r="B140" s="65" t="s">
        <v>84</v>
      </c>
      <c r="C140" s="47">
        <f>Miami!$F$20*10^3</f>
        <v>0</v>
      </c>
      <c r="D140" s="47">
        <f>Houston!$F$20*10^3</f>
        <v>0</v>
      </c>
      <c r="E140" s="47">
        <f>Phoenix!$F$20*10^3</f>
        <v>0</v>
      </c>
      <c r="F140" s="47">
        <f>Atlanta!$F$20*10^3</f>
        <v>0</v>
      </c>
      <c r="G140" s="47">
        <f>LosAngeles!$F$20*10^3</f>
        <v>0</v>
      </c>
      <c r="H140" s="47">
        <f>LasVegas!$F$20*10^3</f>
        <v>0</v>
      </c>
      <c r="I140" s="47">
        <f>SanFrancisco!$F$20*10^3</f>
        <v>0</v>
      </c>
      <c r="J140" s="47">
        <f>Baltimore!$F$20*10^3</f>
        <v>0</v>
      </c>
      <c r="K140" s="47">
        <f>Albuquerque!$F$20*10^3</f>
        <v>0</v>
      </c>
      <c r="L140" s="47">
        <f>Seattle!$F$20*10^3</f>
        <v>0</v>
      </c>
      <c r="M140" s="47">
        <f>Chicago!$F$20*10^3</f>
        <v>0</v>
      </c>
      <c r="N140" s="47">
        <f>Boulder!$F$20*10^3</f>
        <v>0</v>
      </c>
      <c r="O140" s="47">
        <f>Minneapolis!$F$20*10^3</f>
        <v>0</v>
      </c>
      <c r="P140" s="47">
        <f>Helena!$F$20*10^3</f>
        <v>0</v>
      </c>
      <c r="Q140" s="47">
        <f>Duluth!$F$20*10^3</f>
        <v>0</v>
      </c>
      <c r="R140" s="47">
        <f>Fairbanks!$F$20*10^3</f>
        <v>0</v>
      </c>
    </row>
    <row r="141" spans="1:18" s="61" customFormat="1">
      <c r="A141" s="64"/>
      <c r="B141" s="65" t="s">
        <v>85</v>
      </c>
      <c r="C141" s="47">
        <f>Miami!$F$21*10^3</f>
        <v>0</v>
      </c>
      <c r="D141" s="47">
        <f>Houston!$F$21*10^3</f>
        <v>0</v>
      </c>
      <c r="E141" s="47">
        <f>Phoenix!$F$21*10^3</f>
        <v>0</v>
      </c>
      <c r="F141" s="47">
        <f>Atlanta!$F$21*10^3</f>
        <v>0</v>
      </c>
      <c r="G141" s="47">
        <f>LosAngeles!$F$21*10^3</f>
        <v>0</v>
      </c>
      <c r="H141" s="47">
        <f>LasVegas!$F$21*10^3</f>
        <v>0</v>
      </c>
      <c r="I141" s="47">
        <f>SanFrancisco!$F$21*10^3</f>
        <v>0</v>
      </c>
      <c r="J141" s="47">
        <f>Baltimore!$F$21*10^3</f>
        <v>0</v>
      </c>
      <c r="K141" s="47">
        <f>Albuquerque!$F$21*10^3</f>
        <v>0</v>
      </c>
      <c r="L141" s="47">
        <f>Seattle!$F$21*10^3</f>
        <v>0</v>
      </c>
      <c r="M141" s="47">
        <f>Chicago!$F$21*10^3</f>
        <v>0</v>
      </c>
      <c r="N141" s="47">
        <f>Boulder!$F$21*10^3</f>
        <v>0</v>
      </c>
      <c r="O141" s="47">
        <f>Minneapolis!$F$21*10^3</f>
        <v>0</v>
      </c>
      <c r="P141" s="47">
        <f>Helena!$F$21*10^3</f>
        <v>0</v>
      </c>
      <c r="Q141" s="47">
        <f>Duluth!$F$21*10^3</f>
        <v>0</v>
      </c>
      <c r="R141" s="47">
        <f>Fairbanks!$F$21*10^3</f>
        <v>0</v>
      </c>
    </row>
    <row r="142" spans="1:18" s="61" customFormat="1">
      <c r="A142" s="64"/>
      <c r="B142" s="65" t="s">
        <v>86</v>
      </c>
      <c r="C142" s="47">
        <f>Miami!$F$22*10^3</f>
        <v>0</v>
      </c>
      <c r="D142" s="47">
        <f>Houston!$F$22*10^3</f>
        <v>0</v>
      </c>
      <c r="E142" s="47">
        <f>Phoenix!$F$22*10^3</f>
        <v>0</v>
      </c>
      <c r="F142" s="47">
        <f>Atlanta!$F$22*10^3</f>
        <v>0</v>
      </c>
      <c r="G142" s="47">
        <f>LosAngeles!$F$22*10^3</f>
        <v>0</v>
      </c>
      <c r="H142" s="47">
        <f>LasVegas!$F$22*10^3</f>
        <v>0</v>
      </c>
      <c r="I142" s="47">
        <f>SanFrancisco!$F$22*10^3</f>
        <v>0</v>
      </c>
      <c r="J142" s="47">
        <f>Baltimore!$F$22*10^3</f>
        <v>0</v>
      </c>
      <c r="K142" s="47">
        <f>Albuquerque!$F$22*10^3</f>
        <v>0</v>
      </c>
      <c r="L142" s="47">
        <f>Seattle!$F$22*10^3</f>
        <v>0</v>
      </c>
      <c r="M142" s="47">
        <f>Chicago!$F$22*10^3</f>
        <v>0</v>
      </c>
      <c r="N142" s="47">
        <f>Boulder!$F$22*10^3</f>
        <v>0</v>
      </c>
      <c r="O142" s="47">
        <f>Minneapolis!$F$22*10^3</f>
        <v>0</v>
      </c>
      <c r="P142" s="47">
        <f>Helena!$F$22*10^3</f>
        <v>0</v>
      </c>
      <c r="Q142" s="47">
        <f>Duluth!$F$22*10^3</f>
        <v>0</v>
      </c>
      <c r="R142" s="47">
        <f>Fairbanks!$F$22*10^3</f>
        <v>0</v>
      </c>
    </row>
    <row r="143" spans="1:18" s="61" customFormat="1">
      <c r="A143" s="64"/>
      <c r="B143" s="65" t="s">
        <v>65</v>
      </c>
      <c r="C143" s="47">
        <f>Miami!$F$23*10^3</f>
        <v>0</v>
      </c>
      <c r="D143" s="47">
        <f>Houston!$F$23*10^3</f>
        <v>0</v>
      </c>
      <c r="E143" s="47">
        <f>Phoenix!$F$23*10^3</f>
        <v>0</v>
      </c>
      <c r="F143" s="47">
        <f>Atlanta!$F$23*10^3</f>
        <v>0</v>
      </c>
      <c r="G143" s="47">
        <f>LosAngeles!$F$23*10^3</f>
        <v>0</v>
      </c>
      <c r="H143" s="47">
        <f>LasVegas!$F$23*10^3</f>
        <v>0</v>
      </c>
      <c r="I143" s="47">
        <f>SanFrancisco!$F$23*10^3</f>
        <v>0</v>
      </c>
      <c r="J143" s="47">
        <f>Baltimore!$F$23*10^3</f>
        <v>0</v>
      </c>
      <c r="K143" s="47">
        <f>Albuquerque!$F$23*10^3</f>
        <v>0</v>
      </c>
      <c r="L143" s="47">
        <f>Seattle!$F$23*10^3</f>
        <v>0</v>
      </c>
      <c r="M143" s="47">
        <f>Chicago!$F$23*10^3</f>
        <v>0</v>
      </c>
      <c r="N143" s="47">
        <f>Boulder!$F$23*10^3</f>
        <v>0</v>
      </c>
      <c r="O143" s="47">
        <f>Minneapolis!$F$23*10^3</f>
        <v>0</v>
      </c>
      <c r="P143" s="47">
        <f>Helena!$F$23*10^3</f>
        <v>0</v>
      </c>
      <c r="Q143" s="47">
        <f>Duluth!$F$23*10^3</f>
        <v>0</v>
      </c>
      <c r="R143" s="47">
        <f>Fairbanks!$F$23*10^3</f>
        <v>0</v>
      </c>
    </row>
    <row r="144" spans="1:18" s="61" customFormat="1">
      <c r="A144" s="64"/>
      <c r="B144" s="65" t="s">
        <v>87</v>
      </c>
      <c r="C144" s="47">
        <f>Miami!$F$24*10^3</f>
        <v>0</v>
      </c>
      <c r="D144" s="47">
        <f>Houston!$F$24*10^3</f>
        <v>0</v>
      </c>
      <c r="E144" s="47">
        <f>Phoenix!$F$24*10^3</f>
        <v>0</v>
      </c>
      <c r="F144" s="47">
        <f>Atlanta!$F$24*10^3</f>
        <v>0</v>
      </c>
      <c r="G144" s="47">
        <f>LosAngeles!$F$24*10^3</f>
        <v>0</v>
      </c>
      <c r="H144" s="47">
        <f>LasVegas!$F$24*10^3</f>
        <v>0</v>
      </c>
      <c r="I144" s="47">
        <f>SanFrancisco!$F$24*10^3</f>
        <v>0</v>
      </c>
      <c r="J144" s="47">
        <f>Baltimore!$F$24*10^3</f>
        <v>0</v>
      </c>
      <c r="K144" s="47">
        <f>Albuquerque!$F$24*10^3</f>
        <v>0</v>
      </c>
      <c r="L144" s="47">
        <f>Seattle!$F$24*10^3</f>
        <v>0</v>
      </c>
      <c r="M144" s="47">
        <f>Chicago!$F$24*10^3</f>
        <v>0</v>
      </c>
      <c r="N144" s="47">
        <f>Boulder!$F$24*10^3</f>
        <v>0</v>
      </c>
      <c r="O144" s="47">
        <f>Minneapolis!$F$24*10^3</f>
        <v>0</v>
      </c>
      <c r="P144" s="47">
        <f>Helena!$F$24*10^3</f>
        <v>0</v>
      </c>
      <c r="Q144" s="47">
        <f>Duluth!$F$24*10^3</f>
        <v>0</v>
      </c>
      <c r="R144" s="47">
        <f>Fairbanks!$F$24*10^3</f>
        <v>0</v>
      </c>
    </row>
    <row r="145" spans="1:18" s="61" customFormat="1">
      <c r="A145" s="64"/>
      <c r="B145" s="65" t="s">
        <v>88</v>
      </c>
      <c r="C145" s="47">
        <f>Miami!$F$25*10^3</f>
        <v>0</v>
      </c>
      <c r="D145" s="47">
        <f>Houston!$F$25*10^3</f>
        <v>0</v>
      </c>
      <c r="E145" s="47">
        <f>Phoenix!$F$25*10^3</f>
        <v>0</v>
      </c>
      <c r="F145" s="47">
        <f>Atlanta!$F$25*10^3</f>
        <v>0</v>
      </c>
      <c r="G145" s="47">
        <f>LosAngeles!$F$25*10^3</f>
        <v>0</v>
      </c>
      <c r="H145" s="47">
        <f>LasVegas!$F$25*10^3</f>
        <v>0</v>
      </c>
      <c r="I145" s="47">
        <f>SanFrancisco!$F$25*10^3</f>
        <v>0</v>
      </c>
      <c r="J145" s="47">
        <f>Baltimore!$F$25*10^3</f>
        <v>0</v>
      </c>
      <c r="K145" s="47">
        <f>Albuquerque!$F$25*10^3</f>
        <v>0</v>
      </c>
      <c r="L145" s="47">
        <f>Seattle!$F$25*10^3</f>
        <v>0</v>
      </c>
      <c r="M145" s="47">
        <f>Chicago!$F$25*10^3</f>
        <v>0</v>
      </c>
      <c r="N145" s="47">
        <f>Boulder!$F$25*10^3</f>
        <v>0</v>
      </c>
      <c r="O145" s="47">
        <f>Minneapolis!$F$25*10^3</f>
        <v>0</v>
      </c>
      <c r="P145" s="47">
        <f>Helena!$F$25*10^3</f>
        <v>0</v>
      </c>
      <c r="Q145" s="47">
        <f>Duluth!$F$25*10^3</f>
        <v>0</v>
      </c>
      <c r="R145" s="47">
        <f>Fairbanks!$F$25*10^3</f>
        <v>0</v>
      </c>
    </row>
    <row r="146" spans="1:18" s="61" customFormat="1">
      <c r="A146" s="64"/>
      <c r="B146" s="65" t="s">
        <v>89</v>
      </c>
      <c r="C146" s="47">
        <f>Miami!$F$26*10^3</f>
        <v>0</v>
      </c>
      <c r="D146" s="47">
        <f>Houston!$F$26*10^3</f>
        <v>0</v>
      </c>
      <c r="E146" s="47">
        <f>Phoenix!$F$26*10^3</f>
        <v>0</v>
      </c>
      <c r="F146" s="47">
        <f>Atlanta!$F$26*10^3</f>
        <v>0</v>
      </c>
      <c r="G146" s="47">
        <f>LosAngeles!$F$26*10^3</f>
        <v>0</v>
      </c>
      <c r="H146" s="47">
        <f>LasVegas!$F$26*10^3</f>
        <v>0</v>
      </c>
      <c r="I146" s="47">
        <f>SanFrancisco!$F$26*10^3</f>
        <v>0</v>
      </c>
      <c r="J146" s="47">
        <f>Baltimore!$F$26*10^3</f>
        <v>0</v>
      </c>
      <c r="K146" s="47">
        <f>Albuquerque!$F$26*10^3</f>
        <v>0</v>
      </c>
      <c r="L146" s="47">
        <f>Seattle!$F$26*10^3</f>
        <v>0</v>
      </c>
      <c r="M146" s="47">
        <f>Chicago!$F$26*10^3</f>
        <v>0</v>
      </c>
      <c r="N146" s="47">
        <f>Boulder!$F$26*10^3</f>
        <v>0</v>
      </c>
      <c r="O146" s="47">
        <f>Minneapolis!$F$26*10^3</f>
        <v>0</v>
      </c>
      <c r="P146" s="47">
        <f>Helena!$F$26*10^3</f>
        <v>0</v>
      </c>
      <c r="Q146" s="47">
        <f>Duluth!$F$26*10^3</f>
        <v>0</v>
      </c>
      <c r="R146" s="47">
        <f>Fairbanks!$F$26*10^3</f>
        <v>0</v>
      </c>
    </row>
    <row r="147" spans="1:18" s="61" customFormat="1">
      <c r="A147" s="64"/>
      <c r="B147" s="65" t="s">
        <v>90</v>
      </c>
      <c r="C147" s="47">
        <f>Miami!$F$28*10^3</f>
        <v>0</v>
      </c>
      <c r="D147" s="47">
        <f>Houston!$F$28*10^3</f>
        <v>0</v>
      </c>
      <c r="E147" s="47">
        <f>Phoenix!$F$28*10^3</f>
        <v>0</v>
      </c>
      <c r="F147" s="47">
        <f>Atlanta!$F$28*10^3</f>
        <v>0</v>
      </c>
      <c r="G147" s="47">
        <f>LosAngeles!$F$28*10^3</f>
        <v>0</v>
      </c>
      <c r="H147" s="47">
        <f>LasVegas!$F$28*10^3</f>
        <v>0</v>
      </c>
      <c r="I147" s="47">
        <f>SanFrancisco!$F$28*10^3</f>
        <v>0</v>
      </c>
      <c r="J147" s="47">
        <f>Baltimore!$F$28*10^3</f>
        <v>0</v>
      </c>
      <c r="K147" s="47">
        <f>Albuquerque!$F$28*10^3</f>
        <v>0</v>
      </c>
      <c r="L147" s="47">
        <f>Seattle!$F$28*10^3</f>
        <v>0</v>
      </c>
      <c r="M147" s="47">
        <f>Chicago!$F$28*10^3</f>
        <v>0</v>
      </c>
      <c r="N147" s="47">
        <f>Boulder!$F$28*10^3</f>
        <v>0</v>
      </c>
      <c r="O147" s="47">
        <f>Minneapolis!$F$28*10^3</f>
        <v>0</v>
      </c>
      <c r="P147" s="47">
        <f>Helena!$F$28*10^3</f>
        <v>0</v>
      </c>
      <c r="Q147" s="47">
        <f>Duluth!$F$28*10^3</f>
        <v>0</v>
      </c>
      <c r="R147" s="47">
        <f>Fairbanks!$F$28*10^3</f>
        <v>0</v>
      </c>
    </row>
    <row r="148" spans="1:18" s="61" customFormat="1">
      <c r="A148" s="64"/>
      <c r="B148" s="62" t="s">
        <v>264</v>
      </c>
      <c r="C148" s="91">
        <f>Miami!$B$2*10^3</f>
        <v>4472530</v>
      </c>
      <c r="D148" s="91">
        <f>Houston!$B$2*10^3</f>
        <v>4438980</v>
      </c>
      <c r="E148" s="91">
        <f>Phoenix!$B$2*10^3</f>
        <v>4294800</v>
      </c>
      <c r="F148" s="91">
        <f>Atlanta!$B$2*10^3</f>
        <v>4285740</v>
      </c>
      <c r="G148" s="91">
        <f>LosAngeles!$B$2*10^3</f>
        <v>3566130</v>
      </c>
      <c r="H148" s="91">
        <f>LasVegas!$B$2*10^3</f>
        <v>4086400</v>
      </c>
      <c r="I148" s="91">
        <f>SanFrancisco!$B$2*10^3</f>
        <v>3969090</v>
      </c>
      <c r="J148" s="91">
        <f>Baltimore!$B$2*10^3</f>
        <v>4774280</v>
      </c>
      <c r="K148" s="91">
        <f>Albuquerque!$B$2*10^3</f>
        <v>4236680</v>
      </c>
      <c r="L148" s="91">
        <f>Seattle!$B$2*10^3</f>
        <v>4213620</v>
      </c>
      <c r="M148" s="91">
        <f>Chicago!$B$2*10^3</f>
        <v>5109490</v>
      </c>
      <c r="N148" s="91">
        <f>Boulder!$B$2*10^3</f>
        <v>4524290</v>
      </c>
      <c r="O148" s="91">
        <f>Minneapolis!$B$2*10^3</f>
        <v>5823930</v>
      </c>
      <c r="P148" s="91">
        <f>Helena!$B$2*10^3</f>
        <v>5143240</v>
      </c>
      <c r="Q148" s="91">
        <f>Duluth!$B$2*10^3</f>
        <v>6168000</v>
      </c>
      <c r="R148" s="91">
        <f>Fairbanks!$B$2*10^3</f>
        <v>8783140</v>
      </c>
    </row>
    <row r="149" spans="1:18" s="61" customFormat="1">
      <c r="A149" s="62" t="s">
        <v>91</v>
      </c>
      <c r="B149" s="6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1:18" s="61" customFormat="1">
      <c r="A150" s="64"/>
      <c r="B150" s="62" t="s">
        <v>271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1:18" s="61" customFormat="1">
      <c r="A151" s="64"/>
      <c r="B151" s="65" t="s">
        <v>189</v>
      </c>
      <c r="C151" s="46">
        <f>(Miami!$B$13*10^3)/Miami!$B$8</f>
        <v>0</v>
      </c>
      <c r="D151" s="46">
        <f>(Houston!$B$13*10^3)/Houston!$B$8</f>
        <v>0</v>
      </c>
      <c r="E151" s="46">
        <f>(Phoenix!$B$13*10^3)/Phoenix!$B$8</f>
        <v>0</v>
      </c>
      <c r="F151" s="46">
        <f>(Atlanta!$B$13*10^3)/Atlanta!$B$8</f>
        <v>0</v>
      </c>
      <c r="G151" s="46">
        <f>(LosAngeles!$B$13*10^3)/LosAngeles!$B$8</f>
        <v>0</v>
      </c>
      <c r="H151" s="46">
        <f>(LasVegas!$B$13*10^3)/LasVegas!$B$8</f>
        <v>0</v>
      </c>
      <c r="I151" s="46">
        <f>(SanFrancisco!$B$13*10^3)/SanFrancisco!$B$8</f>
        <v>0</v>
      </c>
      <c r="J151" s="46">
        <f>(Baltimore!$B$13*10^3)/Baltimore!$B$8</f>
        <v>0</v>
      </c>
      <c r="K151" s="46">
        <f>(Albuquerque!$B$13*10^3)/Albuquerque!$B$8</f>
        <v>0</v>
      </c>
      <c r="L151" s="46">
        <f>(Seattle!$B$13*10^3)/Seattle!$B$8</f>
        <v>0</v>
      </c>
      <c r="M151" s="46">
        <f>(Chicago!$B$13*10^3)/Chicago!$B$8</f>
        <v>0</v>
      </c>
      <c r="N151" s="46">
        <f>(Boulder!$B$13*10^3)/Boulder!$B$8</f>
        <v>0</v>
      </c>
      <c r="O151" s="46">
        <f>(Minneapolis!$B$13*10^3)/Minneapolis!$B$8</f>
        <v>0</v>
      </c>
      <c r="P151" s="46">
        <f>(Helena!$B$13*10^3)/Helena!$B$8</f>
        <v>0</v>
      </c>
      <c r="Q151" s="46">
        <f>(Duluth!$B$13*10^3)/Duluth!$B$8</f>
        <v>0</v>
      </c>
      <c r="R151" s="46">
        <f>(Fairbanks!$B$13*10^3)/Fairbanks!$B$8</f>
        <v>0</v>
      </c>
    </row>
    <row r="152" spans="1:18" s="61" customFormat="1">
      <c r="A152" s="64"/>
      <c r="B152" s="65" t="s">
        <v>190</v>
      </c>
      <c r="C152" s="46">
        <f>(Miami!$B$14*10^3)/Miami!$B$8</f>
        <v>187.45742977732499</v>
      </c>
      <c r="D152" s="46">
        <f>(Houston!$B$14*10^3)/Houston!$B$8</f>
        <v>135.86377528743998</v>
      </c>
      <c r="E152" s="46">
        <f>(Phoenix!$B$14*10^3)/Phoenix!$B$8</f>
        <v>128.53878620288168</v>
      </c>
      <c r="F152" s="46">
        <f>(Atlanta!$B$14*10^3)/Atlanta!$B$8</f>
        <v>73.121816329500803</v>
      </c>
      <c r="G152" s="46">
        <f>(LosAngeles!$B$14*10^3)/LosAngeles!$B$8</f>
        <v>44.942512006985879</v>
      </c>
      <c r="H152" s="46">
        <f>(LasVegas!$B$14*10^3)/LasVegas!$B$8</f>
        <v>84.287585504293403</v>
      </c>
      <c r="I152" s="46">
        <f>(SanFrancisco!$B$14*10^3)/SanFrancisco!$B$8</f>
        <v>22.049192257313347</v>
      </c>
      <c r="J152" s="46">
        <f>(Baltimore!$B$14*10^3)/Baltimore!$B$8</f>
        <v>58.672682287876583</v>
      </c>
      <c r="K152" s="46">
        <f>(Albuquerque!$B$14*10^3)/Albuquerque!$B$8</f>
        <v>40.406054431669332</v>
      </c>
      <c r="L152" s="46">
        <f>(Seattle!$B$14*10^3)/Seattle!$B$8</f>
        <v>13.366322223839324</v>
      </c>
      <c r="M152" s="46">
        <f>(Chicago!$B$14*10^3)/Chicago!$B$8</f>
        <v>42.397030999854458</v>
      </c>
      <c r="N152" s="46">
        <f>(Boulder!$B$14*10^3)/Boulder!$B$8</f>
        <v>26.080628729442584</v>
      </c>
      <c r="O152" s="46">
        <f>(Minneapolis!$B$14*10^3)/Minneapolis!$B$8</f>
        <v>34.101295299083105</v>
      </c>
      <c r="P152" s="46">
        <f>(Helena!$B$14*10^3)/Helena!$B$8</f>
        <v>16.218890991122109</v>
      </c>
      <c r="Q152" s="46">
        <f>(Duluth!$B$14*10^3)/Duluth!$B$8</f>
        <v>15.035657109591035</v>
      </c>
      <c r="R152" s="46">
        <f>(Fairbanks!$B$14*10^3)/Fairbanks!$B$8</f>
        <v>7.6670062581865812</v>
      </c>
    </row>
    <row r="153" spans="1:18" s="61" customFormat="1">
      <c r="A153" s="64"/>
      <c r="B153" s="65" t="s">
        <v>191</v>
      </c>
      <c r="C153" s="46">
        <f>(Miami!$B$15*10^3)/Miami!$B$8</f>
        <v>179.45713869887936</v>
      </c>
      <c r="D153" s="46">
        <f>(Houston!$B$15*10^3)/Houston!$B$8</f>
        <v>179.45713869887936</v>
      </c>
      <c r="E153" s="46">
        <f>(Phoenix!$B$15*10^3)/Phoenix!$B$8</f>
        <v>179.45713869887936</v>
      </c>
      <c r="F153" s="46">
        <f>(Atlanta!$B$15*10^3)/Atlanta!$B$8</f>
        <v>179.45713869887936</v>
      </c>
      <c r="G153" s="46">
        <f>(LosAngeles!$B$15*10^3)/LosAngeles!$B$8</f>
        <v>179.45713869887936</v>
      </c>
      <c r="H153" s="46">
        <f>(LasVegas!$B$15*10^3)/LasVegas!$B$8</f>
        <v>179.45713869887936</v>
      </c>
      <c r="I153" s="46">
        <f>(SanFrancisco!$B$15*10^3)/SanFrancisco!$B$8</f>
        <v>179.45713869887936</v>
      </c>
      <c r="J153" s="46">
        <f>(Baltimore!$B$15*10^3)/Baltimore!$B$8</f>
        <v>179.45713869887936</v>
      </c>
      <c r="K153" s="46">
        <f>(Albuquerque!$B$15*10^3)/Albuquerque!$B$8</f>
        <v>179.45713869887936</v>
      </c>
      <c r="L153" s="46">
        <f>(Seattle!$B$15*10^3)/Seattle!$B$8</f>
        <v>179.45713869887936</v>
      </c>
      <c r="M153" s="46">
        <f>(Chicago!$B$15*10^3)/Chicago!$B$8</f>
        <v>179.45713869887936</v>
      </c>
      <c r="N153" s="46">
        <f>(Boulder!$B$15*10^3)/Boulder!$B$8</f>
        <v>179.45713869887936</v>
      </c>
      <c r="O153" s="46">
        <f>(Minneapolis!$B$15*10^3)/Minneapolis!$B$8</f>
        <v>179.45713869887936</v>
      </c>
      <c r="P153" s="46">
        <f>(Helena!$B$15*10^3)/Helena!$B$8</f>
        <v>179.45713869887936</v>
      </c>
      <c r="Q153" s="46">
        <f>(Duluth!$B$15*10^3)/Duluth!$B$8</f>
        <v>179.45713869887936</v>
      </c>
      <c r="R153" s="46">
        <f>(Fairbanks!$B$15*10^3)/Fairbanks!$B$8</f>
        <v>179.45713869887936</v>
      </c>
    </row>
    <row r="154" spans="1:18" s="61" customFormat="1">
      <c r="A154" s="64"/>
      <c r="B154" s="65" t="s">
        <v>192</v>
      </c>
      <c r="C154" s="46">
        <f>(Miami!$B$16*10^3)/Miami!$B$8</f>
        <v>14.583030126619123</v>
      </c>
      <c r="D154" s="46">
        <f>(Houston!$B$16*10^3)/Houston!$B$8</f>
        <v>14.578663949934507</v>
      </c>
      <c r="E154" s="46">
        <f>(Phoenix!$B$16*10^3)/Phoenix!$B$8</f>
        <v>14.575753165478096</v>
      </c>
      <c r="F154" s="46">
        <f>(Atlanta!$B$16*10^3)/Atlanta!$B$8</f>
        <v>14.572842381021685</v>
      </c>
      <c r="G154" s="46">
        <f>(LosAngeles!$B$16*10^3)/LosAngeles!$B$8</f>
        <v>14.562654635424247</v>
      </c>
      <c r="H154" s="46">
        <f>(LasVegas!$B$16*10^3)/LasVegas!$B$8</f>
        <v>14.55828845873963</v>
      </c>
      <c r="I154" s="46">
        <f>(SanFrancisco!$B$16*10^3)/SanFrancisco!$B$8</f>
        <v>14.567020812108863</v>
      </c>
      <c r="J154" s="46">
        <f>(Baltimore!$B$16*10^3)/Baltimore!$B$8</f>
        <v>14.556833066511425</v>
      </c>
      <c r="K154" s="46">
        <f>(Albuquerque!$B$16*10^3)/Albuquerque!$B$8</f>
        <v>14.562654635424247</v>
      </c>
      <c r="L154" s="46">
        <f>(Seattle!$B$16*10^3)/Seattle!$B$8</f>
        <v>14.533546790860138</v>
      </c>
      <c r="M154" s="46">
        <f>(Chicago!$B$16*10^3)/Chicago!$B$8</f>
        <v>14.559743850967836</v>
      </c>
      <c r="N154" s="46">
        <f>(Boulder!$B$16*10^3)/Boulder!$B$8</f>
        <v>14.551011497598603</v>
      </c>
      <c r="O154" s="46">
        <f>(Minneapolis!$B$16*10^3)/Minneapolis!$B$8</f>
        <v>14.551011497598603</v>
      </c>
      <c r="P154" s="46">
        <f>(Helena!$B$16*10^3)/Helena!$B$8</f>
        <v>14.546645320913987</v>
      </c>
      <c r="Q154" s="46">
        <f>(Duluth!$B$16*10^3)/Duluth!$B$8</f>
        <v>14.537912967544754</v>
      </c>
      <c r="R154" s="46">
        <f>(Fairbanks!$B$16*10^3)/Fairbanks!$B$8</f>
        <v>14.449134041624218</v>
      </c>
    </row>
    <row r="155" spans="1:18" s="61" customFormat="1">
      <c r="A155" s="64"/>
      <c r="B155" s="65" t="s">
        <v>193</v>
      </c>
      <c r="C155" s="46">
        <f>(Miami!$B$17*10^3)/Miami!$B$8</f>
        <v>179.04671809052539</v>
      </c>
      <c r="D155" s="46">
        <f>(Houston!$B$17*10^3)/Houston!$B$8</f>
        <v>179.04671809052539</v>
      </c>
      <c r="E155" s="46">
        <f>(Phoenix!$B$17*10^3)/Phoenix!$B$8</f>
        <v>179.04671809052539</v>
      </c>
      <c r="F155" s="46">
        <f>(Atlanta!$B$17*10^3)/Atlanta!$B$8</f>
        <v>179.04671809052539</v>
      </c>
      <c r="G155" s="46">
        <f>(LosAngeles!$B$17*10^3)/LosAngeles!$B$8</f>
        <v>179.04671809052539</v>
      </c>
      <c r="H155" s="46">
        <f>(LasVegas!$B$17*10^3)/LasVegas!$B$8</f>
        <v>179.04671809052539</v>
      </c>
      <c r="I155" s="46">
        <f>(SanFrancisco!$B$17*10^3)/SanFrancisco!$B$8</f>
        <v>179.04671809052539</v>
      </c>
      <c r="J155" s="46">
        <f>(Baltimore!$B$17*10^3)/Baltimore!$B$8</f>
        <v>179.04671809052539</v>
      </c>
      <c r="K155" s="46">
        <f>(Albuquerque!$B$17*10^3)/Albuquerque!$B$8</f>
        <v>179.04671809052539</v>
      </c>
      <c r="L155" s="46">
        <f>(Seattle!$B$17*10^3)/Seattle!$B$8</f>
        <v>179.04671809052539</v>
      </c>
      <c r="M155" s="46">
        <f>(Chicago!$B$17*10^3)/Chicago!$B$8</f>
        <v>179.04671809052539</v>
      </c>
      <c r="N155" s="46">
        <f>(Boulder!$B$17*10^3)/Boulder!$B$8</f>
        <v>179.04671809052539</v>
      </c>
      <c r="O155" s="46">
        <f>(Minneapolis!$B$17*10^3)/Minneapolis!$B$8</f>
        <v>179.04671809052539</v>
      </c>
      <c r="P155" s="46">
        <f>(Helena!$B$17*10^3)/Helena!$B$8</f>
        <v>179.04671809052539</v>
      </c>
      <c r="Q155" s="46">
        <f>(Duluth!$B$17*10^3)/Duluth!$B$8</f>
        <v>179.04671809052539</v>
      </c>
      <c r="R155" s="46">
        <f>(Fairbanks!$B$17*10^3)/Fairbanks!$B$8</f>
        <v>179.04671809052539</v>
      </c>
    </row>
    <row r="156" spans="1:18" s="61" customFormat="1">
      <c r="A156" s="64"/>
      <c r="B156" s="65" t="s">
        <v>194</v>
      </c>
      <c r="C156" s="46">
        <f>(Miami!$B$18*10^3)/Miami!$B$8</f>
        <v>0</v>
      </c>
      <c r="D156" s="46">
        <f>(Houston!$B$18*10^3)/Houston!$B$8</f>
        <v>0</v>
      </c>
      <c r="E156" s="46">
        <f>(Phoenix!$B$18*10^3)/Phoenix!$B$8</f>
        <v>0</v>
      </c>
      <c r="F156" s="46">
        <f>(Atlanta!$B$18*10^3)/Atlanta!$B$8</f>
        <v>0</v>
      </c>
      <c r="G156" s="46">
        <f>(LosAngeles!$B$18*10^3)/LosAngeles!$B$8</f>
        <v>0</v>
      </c>
      <c r="H156" s="46">
        <f>(LasVegas!$B$18*10^3)/LasVegas!$B$8</f>
        <v>0</v>
      </c>
      <c r="I156" s="46">
        <f>(SanFrancisco!$B$18*10^3)/SanFrancisco!$B$8</f>
        <v>0</v>
      </c>
      <c r="J156" s="46">
        <f>(Baltimore!$B$18*10^3)/Baltimore!$B$8</f>
        <v>0</v>
      </c>
      <c r="K156" s="46">
        <f>(Albuquerque!$B$18*10^3)/Albuquerque!$B$8</f>
        <v>0</v>
      </c>
      <c r="L156" s="46">
        <f>(Seattle!$B$18*10^3)/Seattle!$B$8</f>
        <v>0</v>
      </c>
      <c r="M156" s="46">
        <f>(Chicago!$B$18*10^3)/Chicago!$B$8</f>
        <v>0</v>
      </c>
      <c r="N156" s="46">
        <f>(Boulder!$B$18*10^3)/Boulder!$B$8</f>
        <v>0</v>
      </c>
      <c r="O156" s="46">
        <f>(Minneapolis!$B$18*10^3)/Minneapolis!$B$8</f>
        <v>0</v>
      </c>
      <c r="P156" s="46">
        <f>(Helena!$B$18*10^3)/Helena!$B$8</f>
        <v>0</v>
      </c>
      <c r="Q156" s="46">
        <f>(Duluth!$B$18*10^3)/Duluth!$B$8</f>
        <v>0</v>
      </c>
      <c r="R156" s="46">
        <f>(Fairbanks!$B$18*10^3)/Fairbanks!$B$8</f>
        <v>0</v>
      </c>
    </row>
    <row r="157" spans="1:18" s="61" customFormat="1">
      <c r="A157" s="64"/>
      <c r="B157" s="65" t="s">
        <v>195</v>
      </c>
      <c r="C157" s="46">
        <f>(Miami!$B$19*10^3)/Miami!$B$8</f>
        <v>30.800465725513025</v>
      </c>
      <c r="D157" s="46">
        <f>(Houston!$B$19*10^3)/Houston!$B$8</f>
        <v>25.226313491485957</v>
      </c>
      <c r="E157" s="46">
        <f>(Phoenix!$B$19*10^3)/Phoenix!$B$8</f>
        <v>28.172027361373889</v>
      </c>
      <c r="F157" s="46">
        <f>(Atlanta!$B$19*10^3)/Atlanta!$B$8</f>
        <v>20.966380439528454</v>
      </c>
      <c r="G157" s="46">
        <f>(LosAngeles!$B$19*10^3)/LosAngeles!$B$8</f>
        <v>17.269684179886479</v>
      </c>
      <c r="H157" s="46">
        <f>(LasVegas!$B$19*10^3)/LasVegas!$B$8</f>
        <v>24.438946296026778</v>
      </c>
      <c r="I157" s="46">
        <f>(SanFrancisco!$B$19*10^3)/SanFrancisco!$B$8</f>
        <v>19.493523504584484</v>
      </c>
      <c r="J157" s="46">
        <f>(Baltimore!$B$19*10^3)/Baltimore!$B$8</f>
        <v>19.820986755930722</v>
      </c>
      <c r="K157" s="46">
        <f>(Albuquerque!$B$19*10^3)/Albuquerque!$B$8</f>
        <v>23.206229078736719</v>
      </c>
      <c r="L157" s="46">
        <f>(Seattle!$B$19*10^3)/Seattle!$B$8</f>
        <v>14.802794353078154</v>
      </c>
      <c r="M157" s="46">
        <f>(Chicago!$B$19*10^3)/Chicago!$B$8</f>
        <v>19.033619560471546</v>
      </c>
      <c r="N157" s="46">
        <f>(Boulder!$B$19*10^3)/Boulder!$B$8</f>
        <v>18.856061708630477</v>
      </c>
      <c r="O157" s="46">
        <f>(Minneapolis!$B$19*10^3)/Minneapolis!$B$8</f>
        <v>19.388735264153688</v>
      </c>
      <c r="P157" s="46">
        <f>(Helena!$B$19*10^3)/Helena!$B$8</f>
        <v>16.584194440401689</v>
      </c>
      <c r="Q157" s="46">
        <f>(Duluth!$B$19*10^3)/Duluth!$B$8</f>
        <v>17.049919953427448</v>
      </c>
      <c r="R157" s="46">
        <f>(Fairbanks!$B$19*10^3)/Fairbanks!$B$8</f>
        <v>21.718818221510698</v>
      </c>
    </row>
    <row r="158" spans="1:18" s="61" customFormat="1">
      <c r="A158" s="64"/>
      <c r="B158" s="65" t="s">
        <v>196</v>
      </c>
      <c r="C158" s="46">
        <f>(Miami!$B$20*10^3)/Miami!$B$8</f>
        <v>1.4553922282055014E-3</v>
      </c>
      <c r="D158" s="46">
        <f>(Houston!$B$20*10^3)/Houston!$B$8</f>
        <v>5.3849512443603552E-2</v>
      </c>
      <c r="E158" s="46">
        <f>(Phoenix!$B$20*10^3)/Phoenix!$B$8</f>
        <v>3.6384805705137538E-2</v>
      </c>
      <c r="F158" s="46">
        <f>(Atlanta!$B$20*10^3)/Atlanta!$B$8</f>
        <v>9.3145102605152089E-2</v>
      </c>
      <c r="G158" s="46">
        <f>(LosAngeles!$B$20*10^3)/LosAngeles!$B$8</f>
        <v>1.018774559743851E-2</v>
      </c>
      <c r="H158" s="46">
        <f>(LasVegas!$B$20*10^3)/LasVegas!$B$8</f>
        <v>5.3849512443603552E-2</v>
      </c>
      <c r="I158" s="46">
        <f>(SanFrancisco!$B$20*10^3)/SanFrancisco!$B$8</f>
        <v>7.5680395866686068E-2</v>
      </c>
      <c r="J158" s="46">
        <f>(Baltimore!$B$20*10^3)/Baltimore!$B$8</f>
        <v>0.17901324406927668</v>
      </c>
      <c r="K158" s="46">
        <f>(Albuquerque!$B$20*10^3)/Albuquerque!$B$8</f>
        <v>0.12516373162567312</v>
      </c>
      <c r="L158" s="46">
        <f>(Seattle!$B$20*10^3)/Seattle!$B$8</f>
        <v>0.11643137825644011</v>
      </c>
      <c r="M158" s="46">
        <f>(Chicago!$B$20*10^3)/Chicago!$B$8</f>
        <v>0.22121961868723622</v>
      </c>
      <c r="N158" s="46">
        <f>(Boulder!$B$20*10^3)/Boulder!$B$8</f>
        <v>0.19647795080774269</v>
      </c>
      <c r="O158" s="46">
        <f>(Minneapolis!$B$20*10^3)/Minneapolis!$B$8</f>
        <v>0.40314364721292389</v>
      </c>
      <c r="P158" s="46">
        <f>(Helena!$B$20*10^3)/Helena!$B$8</f>
        <v>0.31727550574879931</v>
      </c>
      <c r="Q158" s="46">
        <f>(Duluth!$B$20*10^3)/Duluth!$B$8</f>
        <v>0.50356571095910352</v>
      </c>
      <c r="R158" s="46">
        <f>(Fairbanks!$B$20*10^3)/Fairbanks!$B$8</f>
        <v>1.1715907437054287</v>
      </c>
    </row>
    <row r="159" spans="1:18" s="61" customFormat="1">
      <c r="A159" s="64"/>
      <c r="B159" s="65" t="s">
        <v>197</v>
      </c>
      <c r="C159" s="46">
        <f>(Miami!$B$21*10^3)/Miami!$B$8</f>
        <v>0</v>
      </c>
      <c r="D159" s="46">
        <f>(Houston!$B$21*10^3)/Houston!$B$8</f>
        <v>0</v>
      </c>
      <c r="E159" s="46">
        <f>(Phoenix!$B$21*10^3)/Phoenix!$B$8</f>
        <v>0</v>
      </c>
      <c r="F159" s="46">
        <f>(Atlanta!$B$21*10^3)/Atlanta!$B$8</f>
        <v>0</v>
      </c>
      <c r="G159" s="46">
        <f>(LosAngeles!$B$21*10^3)/LosAngeles!$B$8</f>
        <v>0</v>
      </c>
      <c r="H159" s="46">
        <f>(LasVegas!$B$21*10^3)/LasVegas!$B$8</f>
        <v>0</v>
      </c>
      <c r="I159" s="46">
        <f>(SanFrancisco!$B$21*10^3)/SanFrancisco!$B$8</f>
        <v>0</v>
      </c>
      <c r="J159" s="46">
        <f>(Baltimore!$B$21*10^3)/Baltimore!$B$8</f>
        <v>0</v>
      </c>
      <c r="K159" s="46">
        <f>(Albuquerque!$B$21*10^3)/Albuquerque!$B$8</f>
        <v>0</v>
      </c>
      <c r="L159" s="46">
        <f>(Seattle!$B$21*10^3)/Seattle!$B$8</f>
        <v>0</v>
      </c>
      <c r="M159" s="46">
        <f>(Chicago!$B$21*10^3)/Chicago!$B$8</f>
        <v>0</v>
      </c>
      <c r="N159" s="46">
        <f>(Boulder!$B$21*10^3)/Boulder!$B$8</f>
        <v>0</v>
      </c>
      <c r="O159" s="46">
        <f>(Minneapolis!$B$21*10^3)/Minneapolis!$B$8</f>
        <v>0</v>
      </c>
      <c r="P159" s="46">
        <f>(Helena!$B$21*10^3)/Helena!$B$8</f>
        <v>0</v>
      </c>
      <c r="Q159" s="46">
        <f>(Duluth!$B$21*10^3)/Duluth!$B$8</f>
        <v>0</v>
      </c>
      <c r="R159" s="46">
        <f>(Fairbanks!$B$21*10^3)/Fairbanks!$B$8</f>
        <v>0</v>
      </c>
    </row>
    <row r="160" spans="1:18" s="61" customFormat="1">
      <c r="A160" s="64"/>
      <c r="B160" s="65" t="s">
        <v>198</v>
      </c>
      <c r="C160" s="46">
        <f>(Miami!$B$22*10^3)/Miami!$B$8</f>
        <v>0</v>
      </c>
      <c r="D160" s="46">
        <f>(Houston!$B$22*10^3)/Houston!$B$8</f>
        <v>0</v>
      </c>
      <c r="E160" s="46">
        <f>(Phoenix!$B$22*10^3)/Phoenix!$B$8</f>
        <v>0</v>
      </c>
      <c r="F160" s="46">
        <f>(Atlanta!$B$22*10^3)/Atlanta!$B$8</f>
        <v>0</v>
      </c>
      <c r="G160" s="46">
        <f>(LosAngeles!$B$22*10^3)/LosAngeles!$B$8</f>
        <v>0</v>
      </c>
      <c r="H160" s="46">
        <f>(LasVegas!$B$22*10^3)/LasVegas!$B$8</f>
        <v>0</v>
      </c>
      <c r="I160" s="46">
        <f>(SanFrancisco!$B$22*10^3)/SanFrancisco!$B$8</f>
        <v>0</v>
      </c>
      <c r="J160" s="46">
        <f>(Baltimore!$B$22*10^3)/Baltimore!$B$8</f>
        <v>0</v>
      </c>
      <c r="K160" s="46">
        <f>(Albuquerque!$B$22*10^3)/Albuquerque!$B$8</f>
        <v>0</v>
      </c>
      <c r="L160" s="46">
        <f>(Seattle!$B$22*10^3)/Seattle!$B$8</f>
        <v>0</v>
      </c>
      <c r="M160" s="46">
        <f>(Chicago!$B$22*10^3)/Chicago!$B$8</f>
        <v>0</v>
      </c>
      <c r="N160" s="46">
        <f>(Boulder!$B$22*10^3)/Boulder!$B$8</f>
        <v>0</v>
      </c>
      <c r="O160" s="46">
        <f>(Minneapolis!$B$22*10^3)/Minneapolis!$B$8</f>
        <v>0</v>
      </c>
      <c r="P160" s="46">
        <f>(Helena!$B$22*10^3)/Helena!$B$8</f>
        <v>0</v>
      </c>
      <c r="Q160" s="46">
        <f>(Duluth!$B$22*10^3)/Duluth!$B$8</f>
        <v>0</v>
      </c>
      <c r="R160" s="46">
        <f>(Fairbanks!$B$22*10^3)/Fairbanks!$B$8</f>
        <v>0</v>
      </c>
    </row>
    <row r="161" spans="1:18" s="61" customFormat="1">
      <c r="A161" s="64"/>
      <c r="B161" s="65" t="s">
        <v>199</v>
      </c>
      <c r="C161" s="46">
        <f>(Miami!$B$23*10^3)/Miami!$B$8</f>
        <v>0</v>
      </c>
      <c r="D161" s="46">
        <f>(Houston!$B$23*10^3)/Houston!$B$8</f>
        <v>0</v>
      </c>
      <c r="E161" s="46">
        <f>(Phoenix!$B$23*10^3)/Phoenix!$B$8</f>
        <v>0</v>
      </c>
      <c r="F161" s="46">
        <f>(Atlanta!$B$23*10^3)/Atlanta!$B$8</f>
        <v>0</v>
      </c>
      <c r="G161" s="46">
        <f>(LosAngeles!$B$23*10^3)/LosAngeles!$B$8</f>
        <v>0</v>
      </c>
      <c r="H161" s="46">
        <f>(LasVegas!$B$23*10^3)/LasVegas!$B$8</f>
        <v>0</v>
      </c>
      <c r="I161" s="46">
        <f>(SanFrancisco!$B$23*10^3)/SanFrancisco!$B$8</f>
        <v>0</v>
      </c>
      <c r="J161" s="46">
        <f>(Baltimore!$B$23*10^3)/Baltimore!$B$8</f>
        <v>0</v>
      </c>
      <c r="K161" s="46">
        <f>(Albuquerque!$B$23*10^3)/Albuquerque!$B$8</f>
        <v>0</v>
      </c>
      <c r="L161" s="46">
        <f>(Seattle!$B$23*10^3)/Seattle!$B$8</f>
        <v>0</v>
      </c>
      <c r="M161" s="46">
        <f>(Chicago!$B$23*10^3)/Chicago!$B$8</f>
        <v>0</v>
      </c>
      <c r="N161" s="46">
        <f>(Boulder!$B$23*10^3)/Boulder!$B$8</f>
        <v>0</v>
      </c>
      <c r="O161" s="46">
        <f>(Minneapolis!$B$23*10^3)/Minneapolis!$B$8</f>
        <v>0</v>
      </c>
      <c r="P161" s="46">
        <f>(Helena!$B$23*10^3)/Helena!$B$8</f>
        <v>0</v>
      </c>
      <c r="Q161" s="46">
        <f>(Duluth!$B$23*10^3)/Duluth!$B$8</f>
        <v>0</v>
      </c>
      <c r="R161" s="46">
        <f>(Fairbanks!$B$23*10^3)/Fairbanks!$B$8</f>
        <v>0</v>
      </c>
    </row>
    <row r="162" spans="1:18" s="61" customFormat="1">
      <c r="A162" s="64"/>
      <c r="B162" s="65" t="s">
        <v>200</v>
      </c>
      <c r="C162" s="46">
        <f>(Miami!$B$24*10^3)/Miami!$B$8</f>
        <v>0</v>
      </c>
      <c r="D162" s="46">
        <f>(Houston!$B$24*10^3)/Houston!$B$8</f>
        <v>0</v>
      </c>
      <c r="E162" s="46">
        <f>(Phoenix!$B$24*10^3)/Phoenix!$B$8</f>
        <v>0</v>
      </c>
      <c r="F162" s="46">
        <f>(Atlanta!$B$24*10^3)/Atlanta!$B$8</f>
        <v>0</v>
      </c>
      <c r="G162" s="46">
        <f>(LosAngeles!$B$24*10^3)/LosAngeles!$B$8</f>
        <v>0</v>
      </c>
      <c r="H162" s="46">
        <f>(LasVegas!$B$24*10^3)/LasVegas!$B$8</f>
        <v>0</v>
      </c>
      <c r="I162" s="46">
        <f>(SanFrancisco!$B$24*10^3)/SanFrancisco!$B$8</f>
        <v>0</v>
      </c>
      <c r="J162" s="46">
        <f>(Baltimore!$B$24*10^3)/Baltimore!$B$8</f>
        <v>0</v>
      </c>
      <c r="K162" s="46">
        <f>(Albuquerque!$B$24*10^3)/Albuquerque!$B$8</f>
        <v>0</v>
      </c>
      <c r="L162" s="46">
        <f>(Seattle!$B$24*10^3)/Seattle!$B$8</f>
        <v>0</v>
      </c>
      <c r="M162" s="46">
        <f>(Chicago!$B$24*10^3)/Chicago!$B$8</f>
        <v>0</v>
      </c>
      <c r="N162" s="46">
        <f>(Boulder!$B$24*10^3)/Boulder!$B$8</f>
        <v>0</v>
      </c>
      <c r="O162" s="46">
        <f>(Minneapolis!$B$24*10^3)/Minneapolis!$B$8</f>
        <v>0</v>
      </c>
      <c r="P162" s="46">
        <f>(Helena!$B$24*10^3)/Helena!$B$8</f>
        <v>0</v>
      </c>
      <c r="Q162" s="46">
        <f>(Duluth!$B$24*10^3)/Duluth!$B$8</f>
        <v>0</v>
      </c>
      <c r="R162" s="46">
        <f>(Fairbanks!$B$24*10^3)/Fairbanks!$B$8</f>
        <v>0</v>
      </c>
    </row>
    <row r="163" spans="1:18" s="61" customFormat="1">
      <c r="A163" s="64"/>
      <c r="B163" s="65" t="s">
        <v>201</v>
      </c>
      <c r="C163" s="46">
        <f>(Miami!$B$25*10^3)/Miami!$B$8</f>
        <v>11.416096638043953</v>
      </c>
      <c r="D163" s="46">
        <f>(Houston!$B$25*10^3)/Houston!$B$8</f>
        <v>10.906709358172028</v>
      </c>
      <c r="E163" s="46">
        <f>(Phoenix!$B$25*10^3)/Phoenix!$B$8</f>
        <v>10.940183379420754</v>
      </c>
      <c r="F163" s="46">
        <f>(Atlanta!$B$25*10^3)/Atlanta!$B$8</f>
        <v>10.436617668461651</v>
      </c>
      <c r="G163" s="46">
        <f>(LosAngeles!$B$25*10^3)/LosAngeles!$B$8</f>
        <v>10.43370688400524</v>
      </c>
      <c r="H163" s="46">
        <f>(LasVegas!$B$25*10^3)/LasVegas!$B$8</f>
        <v>10.605443166933489</v>
      </c>
      <c r="I163" s="46">
        <f>(SanFrancisco!$B$25*10^3)/SanFrancisco!$B$8</f>
        <v>9.9927230388589727</v>
      </c>
      <c r="J163" s="46">
        <f>(Baltimore!$B$25*10^3)/Baltimore!$B$8</f>
        <v>10.117886770484645</v>
      </c>
      <c r="K163" s="46">
        <f>(Albuquerque!$B$25*10^3)/Albuquerque!$B$8</f>
        <v>10.130985300538494</v>
      </c>
      <c r="L163" s="46">
        <f>(Seattle!$B$25*10^3)/Seattle!$B$8</f>
        <v>9.7918789113666129</v>
      </c>
      <c r="M163" s="46">
        <f>(Chicago!$B$25*10^3)/Chicago!$B$8</f>
        <v>9.8966671517974092</v>
      </c>
      <c r="N163" s="46">
        <f>(Boulder!$B$25*10^3)/Boulder!$B$8</f>
        <v>9.8457284238102165</v>
      </c>
      <c r="O163" s="46">
        <f>(Minneapolis!$B$25*10^3)/Minneapolis!$B$8</f>
        <v>9.772958812399942</v>
      </c>
      <c r="P163" s="46">
        <f>(Helena!$B$25*10^3)/Helena!$B$8</f>
        <v>9.6026779216998985</v>
      </c>
      <c r="Q163" s="46">
        <f>(Duluth!$B$25*10^3)/Duluth!$B$8</f>
        <v>9.4338524232280587</v>
      </c>
      <c r="R163" s="46">
        <f>(Fairbanks!$B$25*10^3)/Fairbanks!$B$8</f>
        <v>9.1951680978023571</v>
      </c>
    </row>
    <row r="164" spans="1:18" s="61" customFormat="1">
      <c r="A164" s="64"/>
      <c r="B164" s="65" t="s">
        <v>202</v>
      </c>
      <c r="C164" s="46">
        <f>(Miami!$B$26*10^3)/Miami!$B$8</f>
        <v>0</v>
      </c>
      <c r="D164" s="46">
        <f>(Houston!$B$26*10^3)/Houston!$B$8</f>
        <v>0</v>
      </c>
      <c r="E164" s="46">
        <f>(Phoenix!$B$26*10^3)/Phoenix!$B$8</f>
        <v>0</v>
      </c>
      <c r="F164" s="46">
        <f>(Atlanta!$B$26*10^3)/Atlanta!$B$8</f>
        <v>0</v>
      </c>
      <c r="G164" s="46">
        <f>(LosAngeles!$B$26*10^3)/LosAngeles!$B$8</f>
        <v>0</v>
      </c>
      <c r="H164" s="46">
        <f>(LasVegas!$B$26*10^3)/LasVegas!$B$8</f>
        <v>0</v>
      </c>
      <c r="I164" s="46">
        <f>(SanFrancisco!$B$26*10^3)/SanFrancisco!$B$8</f>
        <v>0</v>
      </c>
      <c r="J164" s="46">
        <f>(Baltimore!$B$26*10^3)/Baltimore!$B$8</f>
        <v>0</v>
      </c>
      <c r="K164" s="46">
        <f>(Albuquerque!$B$26*10^3)/Albuquerque!$B$8</f>
        <v>0</v>
      </c>
      <c r="L164" s="46">
        <f>(Seattle!$B$26*10^3)/Seattle!$B$8</f>
        <v>0</v>
      </c>
      <c r="M164" s="46">
        <f>(Chicago!$B$26*10^3)/Chicago!$B$8</f>
        <v>0</v>
      </c>
      <c r="N164" s="46">
        <f>(Boulder!$B$26*10^3)/Boulder!$B$8</f>
        <v>0</v>
      </c>
      <c r="O164" s="46">
        <f>(Minneapolis!$B$26*10^3)/Minneapolis!$B$8</f>
        <v>0</v>
      </c>
      <c r="P164" s="46">
        <f>(Helena!$B$26*10^3)/Helena!$B$8</f>
        <v>0</v>
      </c>
      <c r="Q164" s="46">
        <f>(Duluth!$B$26*10^3)/Duluth!$B$8</f>
        <v>0</v>
      </c>
      <c r="R164" s="46">
        <f>(Fairbanks!$B$26*10^3)/Fairbanks!$B$8</f>
        <v>0</v>
      </c>
    </row>
    <row r="165" spans="1:18" s="61" customFormat="1">
      <c r="A165" s="64"/>
      <c r="B165" s="65" t="s">
        <v>90</v>
      </c>
      <c r="C165" s="46">
        <f>(Miami!$B$28*10^3)/Miami!$B$8</f>
        <v>602.76378984136227</v>
      </c>
      <c r="D165" s="46">
        <f>(Houston!$B$28*10^3)/Houston!$B$8</f>
        <v>545.13316838888079</v>
      </c>
      <c r="E165" s="46">
        <f>(Phoenix!$B$28*10^3)/Phoenix!$B$8</f>
        <v>540.76699170426434</v>
      </c>
      <c r="F165" s="46">
        <f>(Atlanta!$B$28*10^3)/Atlanta!$B$8</f>
        <v>477.69320331829431</v>
      </c>
      <c r="G165" s="46">
        <f>(LosAngeles!$B$28*10^3)/LosAngeles!$B$8</f>
        <v>445.72114684907581</v>
      </c>
      <c r="H165" s="46">
        <f>(LasVegas!$B$28*10^3)/LasVegas!$B$8</f>
        <v>492.44796972784167</v>
      </c>
      <c r="I165" s="46">
        <f>(SanFrancisco!$B$28*10^3)/SanFrancisco!$B$8</f>
        <v>424.68054140590891</v>
      </c>
      <c r="J165" s="46">
        <f>(Baltimore!$B$28*10^3)/Baltimore!$B$8</f>
        <v>461.85271430650562</v>
      </c>
      <c r="K165" s="46">
        <f>(Albuquerque!$B$28*10^3)/Albuquerque!$B$8</f>
        <v>446.93639935962744</v>
      </c>
      <c r="L165" s="46">
        <f>(Seattle!$B$28*10^3)/Seattle!$B$8</f>
        <v>411.1148304468054</v>
      </c>
      <c r="M165" s="46">
        <f>(Chicago!$B$28*10^3)/Chicago!$B$8</f>
        <v>444.61213797118324</v>
      </c>
      <c r="N165" s="46">
        <f>(Boulder!$B$28*10^3)/Boulder!$B$8</f>
        <v>428.03522049192259</v>
      </c>
      <c r="O165" s="46">
        <f>(Minneapolis!$B$28*10^3)/Minneapolis!$B$8</f>
        <v>436.71954591762483</v>
      </c>
      <c r="P165" s="46">
        <f>(Helena!$B$28*10^3)/Helena!$B$8</f>
        <v>415.77354096929122</v>
      </c>
      <c r="Q165" s="46">
        <f>(Duluth!$B$28*10^3)/Duluth!$B$8</f>
        <v>415.06330956192693</v>
      </c>
      <c r="R165" s="46">
        <f>(Fairbanks!$B$28*10^3)/Fairbanks!$B$8</f>
        <v>412.70557415223402</v>
      </c>
    </row>
    <row r="166" spans="1:18" s="61" customFormat="1">
      <c r="A166" s="64"/>
      <c r="B166" s="62" t="s">
        <v>265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</row>
    <row r="167" spans="1:18" s="61" customFormat="1">
      <c r="A167" s="64"/>
      <c r="B167" s="65" t="s">
        <v>203</v>
      </c>
      <c r="C167" s="46">
        <f>(Miami!$C$13*10^3)/Miami!$B$8</f>
        <v>3.4434580119342164</v>
      </c>
      <c r="D167" s="46">
        <f>(Houston!$C$13*10^3)/Houston!$B$8</f>
        <v>52.788531509241743</v>
      </c>
      <c r="E167" s="46">
        <f>(Phoenix!$C$13*10^3)/Phoenix!$B$8</f>
        <v>37.85329646339688</v>
      </c>
      <c r="F167" s="46">
        <f>(Atlanta!$C$13*10^3)/Atlanta!$B$8</f>
        <v>94.818803667588412</v>
      </c>
      <c r="G167" s="46">
        <f>(LosAngeles!$C$13*10^3)/LosAngeles!$B$8</f>
        <v>22.961723184398195</v>
      </c>
      <c r="H167" s="46">
        <f>(LasVegas!$C$13*10^3)/LasVegas!$B$8</f>
        <v>53.57735409692912</v>
      </c>
      <c r="I167" s="46">
        <f>(SanFrancisco!$C$13*10^3)/SanFrancisco!$B$8</f>
        <v>100.01018774559743</v>
      </c>
      <c r="J167" s="46">
        <f>(Baltimore!$C$13*10^3)/Baltimore!$B$8</f>
        <v>179.29850094600494</v>
      </c>
      <c r="K167" s="46">
        <f>(Albuquerque!$C$13*10^3)/Albuquerque!$B$8</f>
        <v>116.44447678649396</v>
      </c>
      <c r="L167" s="46">
        <f>(Seattle!$C$13*10^3)/Seattle!$B$8</f>
        <v>147.4355988939019</v>
      </c>
      <c r="M167" s="46">
        <f>(Chicago!$C$13*10^3)/Chicago!$B$8</f>
        <v>243.20768447096492</v>
      </c>
      <c r="N167" s="46">
        <f>(Boulder!$C$13*10^3)/Boulder!$B$8</f>
        <v>174.78387425411148</v>
      </c>
      <c r="O167" s="46">
        <f>(Minneapolis!$C$13*10^3)/Minneapolis!$B$8</f>
        <v>353.21350603987776</v>
      </c>
      <c r="P167" s="46">
        <f>(Helena!$C$13*10^3)/Helena!$B$8</f>
        <v>274.86537621889102</v>
      </c>
      <c r="Q167" s="46">
        <f>(Duluth!$C$13*10^3)/Duluth!$B$8</f>
        <v>422.05938000291076</v>
      </c>
      <c r="R167" s="46">
        <f>(Fairbanks!$C$13*10^3)/Fairbanks!$B$8</f>
        <v>801.58055595983114</v>
      </c>
    </row>
    <row r="168" spans="1:18" s="61" customFormat="1">
      <c r="A168" s="64"/>
      <c r="B168" s="65" t="s">
        <v>204</v>
      </c>
      <c r="C168" s="46">
        <f>(Miami!$C$14*10^3)/Miami!$B$8</f>
        <v>0</v>
      </c>
      <c r="D168" s="46">
        <f>(Houston!$C$14*10^3)/Houston!$B$8</f>
        <v>0</v>
      </c>
      <c r="E168" s="46">
        <f>(Phoenix!$C$14*10^3)/Phoenix!$B$8</f>
        <v>0</v>
      </c>
      <c r="F168" s="46">
        <f>(Atlanta!$C$14*10^3)/Atlanta!$B$8</f>
        <v>0</v>
      </c>
      <c r="G168" s="46">
        <f>(LosAngeles!$C$14*10^3)/LosAngeles!$B$8</f>
        <v>0</v>
      </c>
      <c r="H168" s="46">
        <f>(LasVegas!$C$14*10^3)/LasVegas!$B$8</f>
        <v>0</v>
      </c>
      <c r="I168" s="46">
        <f>(SanFrancisco!$C$14*10^3)/SanFrancisco!$B$8</f>
        <v>0</v>
      </c>
      <c r="J168" s="46">
        <f>(Baltimore!$C$14*10^3)/Baltimore!$B$8</f>
        <v>0</v>
      </c>
      <c r="K168" s="46">
        <f>(Albuquerque!$C$14*10^3)/Albuquerque!$B$8</f>
        <v>0</v>
      </c>
      <c r="L168" s="46">
        <f>(Seattle!$C$14*10^3)/Seattle!$B$8</f>
        <v>0</v>
      </c>
      <c r="M168" s="46">
        <f>(Chicago!$C$14*10^3)/Chicago!$B$8</f>
        <v>0</v>
      </c>
      <c r="N168" s="46">
        <f>(Boulder!$C$14*10^3)/Boulder!$B$8</f>
        <v>0</v>
      </c>
      <c r="O168" s="46">
        <f>(Minneapolis!$C$14*10^3)/Minneapolis!$B$8</f>
        <v>0</v>
      </c>
      <c r="P168" s="46">
        <f>(Helena!$C$14*10^3)/Helena!$B$8</f>
        <v>0</v>
      </c>
      <c r="Q168" s="46">
        <f>(Duluth!$C$14*10^3)/Duluth!$B$8</f>
        <v>0</v>
      </c>
      <c r="R168" s="46">
        <f>(Fairbanks!$C$14*10^3)/Fairbanks!$B$8</f>
        <v>0</v>
      </c>
    </row>
    <row r="169" spans="1:18" s="61" customFormat="1">
      <c r="A169" s="64"/>
      <c r="B169" s="65" t="s">
        <v>205</v>
      </c>
      <c r="C169" s="46">
        <f>(Miami!$C$15*10^3)/Miami!$B$8</f>
        <v>0</v>
      </c>
      <c r="D169" s="46">
        <f>(Houston!$C$15*10^3)/Houston!$B$8</f>
        <v>0</v>
      </c>
      <c r="E169" s="46">
        <f>(Phoenix!$C$15*10^3)/Phoenix!$B$8</f>
        <v>0</v>
      </c>
      <c r="F169" s="46">
        <f>(Atlanta!$C$15*10^3)/Atlanta!$B$8</f>
        <v>0</v>
      </c>
      <c r="G169" s="46">
        <f>(LosAngeles!$C$15*10^3)/LosAngeles!$B$8</f>
        <v>0</v>
      </c>
      <c r="H169" s="46">
        <f>(LasVegas!$C$15*10^3)/LasVegas!$B$8</f>
        <v>0</v>
      </c>
      <c r="I169" s="46">
        <f>(SanFrancisco!$C$15*10^3)/SanFrancisco!$B$8</f>
        <v>0</v>
      </c>
      <c r="J169" s="46">
        <f>(Baltimore!$C$15*10^3)/Baltimore!$B$8</f>
        <v>0</v>
      </c>
      <c r="K169" s="46">
        <f>(Albuquerque!$C$15*10^3)/Albuquerque!$B$8</f>
        <v>0</v>
      </c>
      <c r="L169" s="46">
        <f>(Seattle!$C$15*10^3)/Seattle!$B$8</f>
        <v>0</v>
      </c>
      <c r="M169" s="46">
        <f>(Chicago!$C$15*10^3)/Chicago!$B$8</f>
        <v>0</v>
      </c>
      <c r="N169" s="46">
        <f>(Boulder!$C$15*10^3)/Boulder!$B$8</f>
        <v>0</v>
      </c>
      <c r="O169" s="46">
        <f>(Minneapolis!$C$15*10^3)/Minneapolis!$B$8</f>
        <v>0</v>
      </c>
      <c r="P169" s="46">
        <f>(Helena!$C$15*10^3)/Helena!$B$8</f>
        <v>0</v>
      </c>
      <c r="Q169" s="46">
        <f>(Duluth!$C$15*10^3)/Duluth!$B$8</f>
        <v>0</v>
      </c>
      <c r="R169" s="46">
        <f>(Fairbanks!$C$15*10^3)/Fairbanks!$B$8</f>
        <v>0</v>
      </c>
    </row>
    <row r="170" spans="1:18" s="61" customFormat="1">
      <c r="A170" s="64"/>
      <c r="B170" s="65" t="s">
        <v>206</v>
      </c>
      <c r="C170" s="46">
        <f>(Miami!$C$16*10^3)/Miami!$B$8</f>
        <v>0</v>
      </c>
      <c r="D170" s="46">
        <f>(Houston!$C$16*10^3)/Houston!$B$8</f>
        <v>0</v>
      </c>
      <c r="E170" s="46">
        <f>(Phoenix!$C$16*10^3)/Phoenix!$B$8</f>
        <v>0</v>
      </c>
      <c r="F170" s="46">
        <f>(Atlanta!$C$16*10^3)/Atlanta!$B$8</f>
        <v>0</v>
      </c>
      <c r="G170" s="46">
        <f>(LosAngeles!$C$16*10^3)/LosAngeles!$B$8</f>
        <v>0</v>
      </c>
      <c r="H170" s="46">
        <f>(LasVegas!$C$16*10^3)/LasVegas!$B$8</f>
        <v>0</v>
      </c>
      <c r="I170" s="46">
        <f>(SanFrancisco!$C$16*10^3)/SanFrancisco!$B$8</f>
        <v>0</v>
      </c>
      <c r="J170" s="46">
        <f>(Baltimore!$C$16*10^3)/Baltimore!$B$8</f>
        <v>0</v>
      </c>
      <c r="K170" s="46">
        <f>(Albuquerque!$C$16*10^3)/Albuquerque!$B$8</f>
        <v>0</v>
      </c>
      <c r="L170" s="46">
        <f>(Seattle!$C$16*10^3)/Seattle!$B$8</f>
        <v>0</v>
      </c>
      <c r="M170" s="46">
        <f>(Chicago!$C$16*10^3)/Chicago!$B$8</f>
        <v>0</v>
      </c>
      <c r="N170" s="46">
        <f>(Boulder!$C$16*10^3)/Boulder!$B$8</f>
        <v>0</v>
      </c>
      <c r="O170" s="46">
        <f>(Minneapolis!$C$16*10^3)/Minneapolis!$B$8</f>
        <v>0</v>
      </c>
      <c r="P170" s="46">
        <f>(Helena!$C$16*10^3)/Helena!$B$8</f>
        <v>0</v>
      </c>
      <c r="Q170" s="46">
        <f>(Duluth!$C$16*10^3)/Duluth!$B$8</f>
        <v>0</v>
      </c>
      <c r="R170" s="46">
        <f>(Fairbanks!$C$16*10^3)/Fairbanks!$B$8</f>
        <v>0</v>
      </c>
    </row>
    <row r="171" spans="1:18" s="61" customFormat="1">
      <c r="A171" s="64"/>
      <c r="B171" s="65" t="s">
        <v>207</v>
      </c>
      <c r="C171" s="46">
        <f>(Miami!$C$17*10^3)/Miami!$B$8</f>
        <v>34.105661475767718</v>
      </c>
      <c r="D171" s="46">
        <f>(Houston!$C$17*10^3)/Houston!$B$8</f>
        <v>34.105661475767718</v>
      </c>
      <c r="E171" s="46">
        <f>(Phoenix!$C$17*10^3)/Phoenix!$B$8</f>
        <v>34.105661475767718</v>
      </c>
      <c r="F171" s="46">
        <f>(Atlanta!$C$17*10^3)/Atlanta!$B$8</f>
        <v>34.105661475767718</v>
      </c>
      <c r="G171" s="46">
        <f>(LosAngeles!$C$17*10^3)/LosAngeles!$B$8</f>
        <v>34.105661475767718</v>
      </c>
      <c r="H171" s="46">
        <f>(LasVegas!$C$17*10^3)/LasVegas!$B$8</f>
        <v>34.105661475767718</v>
      </c>
      <c r="I171" s="46">
        <f>(SanFrancisco!$C$17*10^3)/SanFrancisco!$B$8</f>
        <v>34.105661475767718</v>
      </c>
      <c r="J171" s="46">
        <f>(Baltimore!$C$17*10^3)/Baltimore!$B$8</f>
        <v>34.105661475767718</v>
      </c>
      <c r="K171" s="46">
        <f>(Albuquerque!$C$17*10^3)/Albuquerque!$B$8</f>
        <v>34.105661475767718</v>
      </c>
      <c r="L171" s="46">
        <f>(Seattle!$C$17*10^3)/Seattle!$B$8</f>
        <v>34.105661475767718</v>
      </c>
      <c r="M171" s="46">
        <f>(Chicago!$C$17*10^3)/Chicago!$B$8</f>
        <v>34.105661475767718</v>
      </c>
      <c r="N171" s="46">
        <f>(Boulder!$C$17*10^3)/Boulder!$B$8</f>
        <v>34.105661475767718</v>
      </c>
      <c r="O171" s="46">
        <f>(Minneapolis!$C$17*10^3)/Minneapolis!$B$8</f>
        <v>34.105661475767718</v>
      </c>
      <c r="P171" s="46">
        <f>(Helena!$C$17*10^3)/Helena!$B$8</f>
        <v>34.105661475767718</v>
      </c>
      <c r="Q171" s="46">
        <f>(Duluth!$C$17*10^3)/Duluth!$B$8</f>
        <v>34.105661475767718</v>
      </c>
      <c r="R171" s="46">
        <f>(Fairbanks!$C$17*10^3)/Fairbanks!$B$8</f>
        <v>34.105661475767718</v>
      </c>
    </row>
    <row r="172" spans="1:18" s="61" customFormat="1">
      <c r="A172" s="64"/>
      <c r="B172" s="65" t="s">
        <v>208</v>
      </c>
      <c r="C172" s="46">
        <f>(Miami!$C$18*10^3)/Miami!$B$8</f>
        <v>0</v>
      </c>
      <c r="D172" s="46">
        <f>(Houston!$C$18*10^3)/Houston!$B$8</f>
        <v>0</v>
      </c>
      <c r="E172" s="46">
        <f>(Phoenix!$C$18*10^3)/Phoenix!$B$8</f>
        <v>0</v>
      </c>
      <c r="F172" s="46">
        <f>(Atlanta!$C$18*10^3)/Atlanta!$B$8</f>
        <v>0</v>
      </c>
      <c r="G172" s="46">
        <f>(LosAngeles!$C$18*10^3)/LosAngeles!$B$8</f>
        <v>0</v>
      </c>
      <c r="H172" s="46">
        <f>(LasVegas!$C$18*10^3)/LasVegas!$B$8</f>
        <v>0</v>
      </c>
      <c r="I172" s="46">
        <f>(SanFrancisco!$C$18*10^3)/SanFrancisco!$B$8</f>
        <v>0</v>
      </c>
      <c r="J172" s="46">
        <f>(Baltimore!$C$18*10^3)/Baltimore!$B$8</f>
        <v>0</v>
      </c>
      <c r="K172" s="46">
        <f>(Albuquerque!$C$18*10^3)/Albuquerque!$B$8</f>
        <v>0</v>
      </c>
      <c r="L172" s="46">
        <f>(Seattle!$C$18*10^3)/Seattle!$B$8</f>
        <v>0</v>
      </c>
      <c r="M172" s="46">
        <f>(Chicago!$C$18*10^3)/Chicago!$B$8</f>
        <v>0</v>
      </c>
      <c r="N172" s="46">
        <f>(Boulder!$C$18*10^3)/Boulder!$B$8</f>
        <v>0</v>
      </c>
      <c r="O172" s="46">
        <f>(Minneapolis!$C$18*10^3)/Minneapolis!$B$8</f>
        <v>0</v>
      </c>
      <c r="P172" s="46">
        <f>(Helena!$C$18*10^3)/Helena!$B$8</f>
        <v>0</v>
      </c>
      <c r="Q172" s="46">
        <f>(Duluth!$C$18*10^3)/Duluth!$B$8</f>
        <v>0</v>
      </c>
      <c r="R172" s="46">
        <f>(Fairbanks!$C$18*10^3)/Fairbanks!$B$8</f>
        <v>0</v>
      </c>
    </row>
    <row r="173" spans="1:18" s="61" customFormat="1">
      <c r="A173" s="64"/>
      <c r="B173" s="65" t="s">
        <v>209</v>
      </c>
      <c r="C173" s="46">
        <f>(Miami!$C$19*10^3)/Miami!$B$8</f>
        <v>0</v>
      </c>
      <c r="D173" s="46">
        <f>(Houston!$C$19*10^3)/Houston!$B$8</f>
        <v>0</v>
      </c>
      <c r="E173" s="46">
        <f>(Phoenix!$C$19*10^3)/Phoenix!$B$8</f>
        <v>0</v>
      </c>
      <c r="F173" s="46">
        <f>(Atlanta!$C$19*10^3)/Atlanta!$B$8</f>
        <v>0</v>
      </c>
      <c r="G173" s="46">
        <f>(LosAngeles!$C$19*10^3)/LosAngeles!$B$8</f>
        <v>0</v>
      </c>
      <c r="H173" s="46">
        <f>(LasVegas!$C$19*10^3)/LasVegas!$B$8</f>
        <v>0</v>
      </c>
      <c r="I173" s="46">
        <f>(SanFrancisco!$C$19*10^3)/SanFrancisco!$B$8</f>
        <v>0</v>
      </c>
      <c r="J173" s="46">
        <f>(Baltimore!$C$19*10^3)/Baltimore!$B$8</f>
        <v>0</v>
      </c>
      <c r="K173" s="46">
        <f>(Albuquerque!$C$19*10^3)/Albuquerque!$B$8</f>
        <v>0</v>
      </c>
      <c r="L173" s="46">
        <f>(Seattle!$C$19*10^3)/Seattle!$B$8</f>
        <v>0</v>
      </c>
      <c r="M173" s="46">
        <f>(Chicago!$C$19*10^3)/Chicago!$B$8</f>
        <v>0</v>
      </c>
      <c r="N173" s="46">
        <f>(Boulder!$C$19*10^3)/Boulder!$B$8</f>
        <v>0</v>
      </c>
      <c r="O173" s="46">
        <f>(Minneapolis!$C$19*10^3)/Minneapolis!$B$8</f>
        <v>0</v>
      </c>
      <c r="P173" s="46">
        <f>(Helena!$C$19*10^3)/Helena!$B$8</f>
        <v>0</v>
      </c>
      <c r="Q173" s="46">
        <f>(Duluth!$C$19*10^3)/Duluth!$B$8</f>
        <v>0</v>
      </c>
      <c r="R173" s="46">
        <f>(Fairbanks!$C$19*10^3)/Fairbanks!$B$8</f>
        <v>0</v>
      </c>
    </row>
    <row r="174" spans="1:18" s="61" customFormat="1">
      <c r="A174" s="64"/>
      <c r="B174" s="65" t="s">
        <v>210</v>
      </c>
      <c r="C174" s="46">
        <f>(Miami!$C$20*10^3)/Miami!$B$8</f>
        <v>0</v>
      </c>
      <c r="D174" s="46">
        <f>(Houston!$C$20*10^3)/Houston!$B$8</f>
        <v>0</v>
      </c>
      <c r="E174" s="46">
        <f>(Phoenix!$C$20*10^3)/Phoenix!$B$8</f>
        <v>0</v>
      </c>
      <c r="F174" s="46">
        <f>(Atlanta!$C$20*10^3)/Atlanta!$B$8</f>
        <v>0</v>
      </c>
      <c r="G174" s="46">
        <f>(LosAngeles!$C$20*10^3)/LosAngeles!$B$8</f>
        <v>0</v>
      </c>
      <c r="H174" s="46">
        <f>(LasVegas!$C$20*10^3)/LasVegas!$B$8</f>
        <v>0</v>
      </c>
      <c r="I174" s="46">
        <f>(SanFrancisco!$C$20*10^3)/SanFrancisco!$B$8</f>
        <v>0</v>
      </c>
      <c r="J174" s="46">
        <f>(Baltimore!$C$20*10^3)/Baltimore!$B$8</f>
        <v>0</v>
      </c>
      <c r="K174" s="46">
        <f>(Albuquerque!$C$20*10^3)/Albuquerque!$B$8</f>
        <v>0</v>
      </c>
      <c r="L174" s="46">
        <f>(Seattle!$C$20*10^3)/Seattle!$B$8</f>
        <v>0</v>
      </c>
      <c r="M174" s="46">
        <f>(Chicago!$C$20*10^3)/Chicago!$B$8</f>
        <v>0</v>
      </c>
      <c r="N174" s="46">
        <f>(Boulder!$C$20*10^3)/Boulder!$B$8</f>
        <v>0</v>
      </c>
      <c r="O174" s="46">
        <f>(Minneapolis!$C$20*10^3)/Minneapolis!$B$8</f>
        <v>0</v>
      </c>
      <c r="P174" s="46">
        <f>(Helena!$C$20*10^3)/Helena!$B$8</f>
        <v>0</v>
      </c>
      <c r="Q174" s="46">
        <f>(Duluth!$C$20*10^3)/Duluth!$B$8</f>
        <v>0</v>
      </c>
      <c r="R174" s="46">
        <f>(Fairbanks!$C$20*10^3)/Fairbanks!$B$8</f>
        <v>0</v>
      </c>
    </row>
    <row r="175" spans="1:18" s="61" customFormat="1">
      <c r="A175" s="64"/>
      <c r="B175" s="65" t="s">
        <v>211</v>
      </c>
      <c r="C175" s="46">
        <f>(Miami!$C$21*10^3)/Miami!$B$8</f>
        <v>0</v>
      </c>
      <c r="D175" s="46">
        <f>(Houston!$C$21*10^3)/Houston!$B$8</f>
        <v>0</v>
      </c>
      <c r="E175" s="46">
        <f>(Phoenix!$C$21*10^3)/Phoenix!$B$8</f>
        <v>0</v>
      </c>
      <c r="F175" s="46">
        <f>(Atlanta!$C$21*10^3)/Atlanta!$B$8</f>
        <v>0</v>
      </c>
      <c r="G175" s="46">
        <f>(LosAngeles!$C$21*10^3)/LosAngeles!$B$8</f>
        <v>0</v>
      </c>
      <c r="H175" s="46">
        <f>(LasVegas!$C$21*10^3)/LasVegas!$B$8</f>
        <v>0</v>
      </c>
      <c r="I175" s="46">
        <f>(SanFrancisco!$C$21*10^3)/SanFrancisco!$B$8</f>
        <v>0</v>
      </c>
      <c r="J175" s="46">
        <f>(Baltimore!$C$21*10^3)/Baltimore!$B$8</f>
        <v>0</v>
      </c>
      <c r="K175" s="46">
        <f>(Albuquerque!$C$21*10^3)/Albuquerque!$B$8</f>
        <v>0</v>
      </c>
      <c r="L175" s="46">
        <f>(Seattle!$C$21*10^3)/Seattle!$B$8</f>
        <v>0</v>
      </c>
      <c r="M175" s="46">
        <f>(Chicago!$C$21*10^3)/Chicago!$B$8</f>
        <v>0</v>
      </c>
      <c r="N175" s="46">
        <f>(Boulder!$C$21*10^3)/Boulder!$B$8</f>
        <v>0</v>
      </c>
      <c r="O175" s="46">
        <f>(Minneapolis!$C$21*10^3)/Minneapolis!$B$8</f>
        <v>0</v>
      </c>
      <c r="P175" s="46">
        <f>(Helena!$C$21*10^3)/Helena!$B$8</f>
        <v>0</v>
      </c>
      <c r="Q175" s="46">
        <f>(Duluth!$C$21*10^3)/Duluth!$B$8</f>
        <v>0</v>
      </c>
      <c r="R175" s="46">
        <f>(Fairbanks!$C$21*10^3)/Fairbanks!$B$8</f>
        <v>0</v>
      </c>
    </row>
    <row r="176" spans="1:18" s="61" customFormat="1">
      <c r="A176" s="64"/>
      <c r="B176" s="65" t="s">
        <v>212</v>
      </c>
      <c r="C176" s="46">
        <f>(Miami!$C$22*10^3)/Miami!$B$8</f>
        <v>0</v>
      </c>
      <c r="D176" s="46">
        <f>(Houston!$C$22*10^3)/Houston!$B$8</f>
        <v>0</v>
      </c>
      <c r="E176" s="46">
        <f>(Phoenix!$C$22*10^3)/Phoenix!$B$8</f>
        <v>0</v>
      </c>
      <c r="F176" s="46">
        <f>(Atlanta!$C$22*10^3)/Atlanta!$B$8</f>
        <v>0</v>
      </c>
      <c r="G176" s="46">
        <f>(LosAngeles!$C$22*10^3)/LosAngeles!$B$8</f>
        <v>0</v>
      </c>
      <c r="H176" s="46">
        <f>(LasVegas!$C$22*10^3)/LasVegas!$B$8</f>
        <v>0</v>
      </c>
      <c r="I176" s="46">
        <f>(SanFrancisco!$C$22*10^3)/SanFrancisco!$B$8</f>
        <v>0</v>
      </c>
      <c r="J176" s="46">
        <f>(Baltimore!$C$22*10^3)/Baltimore!$B$8</f>
        <v>0</v>
      </c>
      <c r="K176" s="46">
        <f>(Albuquerque!$C$22*10^3)/Albuquerque!$B$8</f>
        <v>0</v>
      </c>
      <c r="L176" s="46">
        <f>(Seattle!$C$22*10^3)/Seattle!$B$8</f>
        <v>0</v>
      </c>
      <c r="M176" s="46">
        <f>(Chicago!$C$22*10^3)/Chicago!$B$8</f>
        <v>0</v>
      </c>
      <c r="N176" s="46">
        <f>(Boulder!$C$22*10^3)/Boulder!$B$8</f>
        <v>0</v>
      </c>
      <c r="O176" s="46">
        <f>(Minneapolis!$C$22*10^3)/Minneapolis!$B$8</f>
        <v>0</v>
      </c>
      <c r="P176" s="46">
        <f>(Helena!$C$22*10^3)/Helena!$B$8</f>
        <v>0</v>
      </c>
      <c r="Q176" s="46">
        <f>(Duluth!$C$22*10^3)/Duluth!$B$8</f>
        <v>0</v>
      </c>
      <c r="R176" s="46">
        <f>(Fairbanks!$C$22*10^3)/Fairbanks!$B$8</f>
        <v>0</v>
      </c>
    </row>
    <row r="177" spans="1:18" s="61" customFormat="1">
      <c r="A177" s="64"/>
      <c r="B177" s="65" t="s">
        <v>213</v>
      </c>
      <c r="C177" s="46">
        <f>(Miami!$C$23*10^3)/Miami!$B$8</f>
        <v>0</v>
      </c>
      <c r="D177" s="46">
        <f>(Houston!$C$23*10^3)/Houston!$B$8</f>
        <v>0</v>
      </c>
      <c r="E177" s="46">
        <f>(Phoenix!$C$23*10^3)/Phoenix!$B$8</f>
        <v>0</v>
      </c>
      <c r="F177" s="46">
        <f>(Atlanta!$C$23*10^3)/Atlanta!$B$8</f>
        <v>0</v>
      </c>
      <c r="G177" s="46">
        <f>(LosAngeles!$C$23*10^3)/LosAngeles!$B$8</f>
        <v>0</v>
      </c>
      <c r="H177" s="46">
        <f>(LasVegas!$C$23*10^3)/LasVegas!$B$8</f>
        <v>0</v>
      </c>
      <c r="I177" s="46">
        <f>(SanFrancisco!$C$23*10^3)/SanFrancisco!$B$8</f>
        <v>0</v>
      </c>
      <c r="J177" s="46">
        <f>(Baltimore!$C$23*10^3)/Baltimore!$B$8</f>
        <v>0</v>
      </c>
      <c r="K177" s="46">
        <f>(Albuquerque!$C$23*10^3)/Albuquerque!$B$8</f>
        <v>0</v>
      </c>
      <c r="L177" s="46">
        <f>(Seattle!$C$23*10^3)/Seattle!$B$8</f>
        <v>0</v>
      </c>
      <c r="M177" s="46">
        <f>(Chicago!$C$23*10^3)/Chicago!$B$8</f>
        <v>0</v>
      </c>
      <c r="N177" s="46">
        <f>(Boulder!$C$23*10^3)/Boulder!$B$8</f>
        <v>0</v>
      </c>
      <c r="O177" s="46">
        <f>(Minneapolis!$C$23*10^3)/Minneapolis!$B$8</f>
        <v>0</v>
      </c>
      <c r="P177" s="46">
        <f>(Helena!$C$23*10^3)/Helena!$B$8</f>
        <v>0</v>
      </c>
      <c r="Q177" s="46">
        <f>(Duluth!$C$23*10^3)/Duluth!$B$8</f>
        <v>0</v>
      </c>
      <c r="R177" s="46">
        <f>(Fairbanks!$C$23*10^3)/Fairbanks!$B$8</f>
        <v>0</v>
      </c>
    </row>
    <row r="178" spans="1:18" s="61" customFormat="1">
      <c r="A178" s="64"/>
      <c r="B178" s="65" t="s">
        <v>214</v>
      </c>
      <c r="C178" s="46">
        <f>(Miami!$C$24*10^3)/Miami!$B$8</f>
        <v>10.615630912530927</v>
      </c>
      <c r="D178" s="46">
        <f>(Houston!$C$24*10^3)/Houston!$B$8</f>
        <v>14.019793334303595</v>
      </c>
      <c r="E178" s="46">
        <f>(Phoenix!$C$24*10^3)/Phoenix!$B$8</f>
        <v>12.334449134041623</v>
      </c>
      <c r="F178" s="46">
        <f>(Atlanta!$C$24*10^3)/Atlanta!$B$8</f>
        <v>17.125600349294135</v>
      </c>
      <c r="G178" s="46">
        <f>(LosAngeles!$C$24*10^3)/LosAngeles!$B$8</f>
        <v>16.223257167806725</v>
      </c>
      <c r="H178" s="46">
        <f>(LasVegas!$C$24*10^3)/LasVegas!$B$8</f>
        <v>14.60049483335759</v>
      </c>
      <c r="I178" s="46">
        <f>(SanFrancisco!$C$24*10^3)/SanFrancisco!$B$8</f>
        <v>18.860427885315094</v>
      </c>
      <c r="J178" s="46">
        <f>(Baltimore!$C$24*10^3)/Baltimore!$B$8</f>
        <v>19.588123999417842</v>
      </c>
      <c r="K178" s="46">
        <f>(Albuquerque!$C$24*10^3)/Albuquerque!$B$8</f>
        <v>19.115121525251055</v>
      </c>
      <c r="L178" s="46">
        <f>(Seattle!$C$24*10^3)/Seattle!$B$8</f>
        <v>20.592344636879638</v>
      </c>
      <c r="M178" s="46">
        <f>(Chicago!$C$24*10^3)/Chicago!$B$8</f>
        <v>21.705719691456849</v>
      </c>
      <c r="N178" s="46">
        <f>(Boulder!$C$24*10^3)/Boulder!$B$8</f>
        <v>21.53689419298501</v>
      </c>
      <c r="O178" s="46">
        <f>(Minneapolis!$C$24*10^3)/Minneapolis!$B$8</f>
        <v>23.571532528016302</v>
      </c>
      <c r="P178" s="46">
        <f>(Helena!$C$24*10^3)/Helena!$B$8</f>
        <v>23.79857371561636</v>
      </c>
      <c r="Q178" s="46">
        <f>(Duluth!$C$24*10^3)/Duluth!$B$8</f>
        <v>26.45757531654781</v>
      </c>
      <c r="R178" s="46">
        <f>(Fairbanks!$C$24*10^3)/Fairbanks!$B$8</f>
        <v>29.89957793625382</v>
      </c>
    </row>
    <row r="179" spans="1:18" s="61" customFormat="1">
      <c r="A179" s="64"/>
      <c r="B179" s="65" t="s">
        <v>215</v>
      </c>
      <c r="C179" s="46">
        <f>(Miami!$C$25*10^3)/Miami!$B$8</f>
        <v>0</v>
      </c>
      <c r="D179" s="46">
        <f>(Houston!$C$25*10^3)/Houston!$B$8</f>
        <v>0</v>
      </c>
      <c r="E179" s="46">
        <f>(Phoenix!$C$25*10^3)/Phoenix!$B$8</f>
        <v>0</v>
      </c>
      <c r="F179" s="46">
        <f>(Atlanta!$C$25*10^3)/Atlanta!$B$8</f>
        <v>0</v>
      </c>
      <c r="G179" s="46">
        <f>(LosAngeles!$C$25*10^3)/LosAngeles!$B$8</f>
        <v>0</v>
      </c>
      <c r="H179" s="46">
        <f>(LasVegas!$C$25*10^3)/LasVegas!$B$8</f>
        <v>0</v>
      </c>
      <c r="I179" s="46">
        <f>(SanFrancisco!$C$25*10^3)/SanFrancisco!$B$8</f>
        <v>0</v>
      </c>
      <c r="J179" s="46">
        <f>(Baltimore!$C$25*10^3)/Baltimore!$B$8</f>
        <v>0</v>
      </c>
      <c r="K179" s="46">
        <f>(Albuquerque!$C$25*10^3)/Albuquerque!$B$8</f>
        <v>0</v>
      </c>
      <c r="L179" s="46">
        <f>(Seattle!$C$25*10^3)/Seattle!$B$8</f>
        <v>0</v>
      </c>
      <c r="M179" s="46">
        <f>(Chicago!$C$25*10^3)/Chicago!$B$8</f>
        <v>0</v>
      </c>
      <c r="N179" s="46">
        <f>(Boulder!$C$25*10^3)/Boulder!$B$8</f>
        <v>0</v>
      </c>
      <c r="O179" s="46">
        <f>(Minneapolis!$C$25*10^3)/Minneapolis!$B$8</f>
        <v>0</v>
      </c>
      <c r="P179" s="46">
        <f>(Helena!$C$25*10^3)/Helena!$B$8</f>
        <v>0</v>
      </c>
      <c r="Q179" s="46">
        <f>(Duluth!$C$25*10^3)/Duluth!$B$8</f>
        <v>0</v>
      </c>
      <c r="R179" s="46">
        <f>(Fairbanks!$C$25*10^3)/Fairbanks!$B$8</f>
        <v>0</v>
      </c>
    </row>
    <row r="180" spans="1:18" s="61" customFormat="1">
      <c r="A180" s="64"/>
      <c r="B180" s="65" t="s">
        <v>216</v>
      </c>
      <c r="C180" s="46">
        <f>(Miami!$C$26*10^3)/Miami!$B$8</f>
        <v>0</v>
      </c>
      <c r="D180" s="46">
        <f>(Houston!$C$26*10^3)/Houston!$B$8</f>
        <v>0</v>
      </c>
      <c r="E180" s="46">
        <f>(Phoenix!$C$26*10^3)/Phoenix!$B$8</f>
        <v>0</v>
      </c>
      <c r="F180" s="46">
        <f>(Atlanta!$C$26*10^3)/Atlanta!$B$8</f>
        <v>0</v>
      </c>
      <c r="G180" s="46">
        <f>(LosAngeles!$C$26*10^3)/LosAngeles!$B$8</f>
        <v>0</v>
      </c>
      <c r="H180" s="46">
        <f>(LasVegas!$C$26*10^3)/LasVegas!$B$8</f>
        <v>0</v>
      </c>
      <c r="I180" s="46">
        <f>(SanFrancisco!$C$26*10^3)/SanFrancisco!$B$8</f>
        <v>0</v>
      </c>
      <c r="J180" s="46">
        <f>(Baltimore!$C$26*10^3)/Baltimore!$B$8</f>
        <v>0</v>
      </c>
      <c r="K180" s="46">
        <f>(Albuquerque!$C$26*10^3)/Albuquerque!$B$8</f>
        <v>0</v>
      </c>
      <c r="L180" s="46">
        <f>(Seattle!$C$26*10^3)/Seattle!$B$8</f>
        <v>0</v>
      </c>
      <c r="M180" s="46">
        <f>(Chicago!$C$26*10^3)/Chicago!$B$8</f>
        <v>0</v>
      </c>
      <c r="N180" s="46">
        <f>(Boulder!$C$26*10^3)/Boulder!$B$8</f>
        <v>0</v>
      </c>
      <c r="O180" s="46">
        <f>(Minneapolis!$C$26*10^3)/Minneapolis!$B$8</f>
        <v>0</v>
      </c>
      <c r="P180" s="46">
        <f>(Helena!$C$26*10^3)/Helena!$B$8</f>
        <v>0</v>
      </c>
      <c r="Q180" s="46">
        <f>(Duluth!$C$26*10^3)/Duluth!$B$8</f>
        <v>0</v>
      </c>
      <c r="R180" s="46">
        <f>(Fairbanks!$C$26*10^3)/Fairbanks!$B$8</f>
        <v>0</v>
      </c>
    </row>
    <row r="181" spans="1:18" s="61" customFormat="1">
      <c r="A181" s="64"/>
      <c r="B181" s="65" t="s">
        <v>90</v>
      </c>
      <c r="C181" s="46">
        <f>(Miami!$C$28*10^3)/Miami!$B$8</f>
        <v>48.164750400232862</v>
      </c>
      <c r="D181" s="46">
        <f>(Houston!$C$28*10^3)/Houston!$B$8</f>
        <v>100.91398631931305</v>
      </c>
      <c r="E181" s="46">
        <f>(Phoenix!$C$28*10^3)/Phoenix!$B$8</f>
        <v>84.294862465434434</v>
      </c>
      <c r="F181" s="46">
        <f>(Atlanta!$C$28*10^3)/Atlanta!$B$8</f>
        <v>146.05006549265028</v>
      </c>
      <c r="G181" s="46">
        <f>(LosAngeles!$C$28*10^3)/LosAngeles!$B$8</f>
        <v>73.290641827972635</v>
      </c>
      <c r="H181" s="46">
        <f>(LasVegas!$C$28*10^3)/LasVegas!$B$8</f>
        <v>102.28351040605443</v>
      </c>
      <c r="I181" s="46">
        <f>(SanFrancisco!$C$28*10^3)/SanFrancisco!$B$8</f>
        <v>152.97627710668024</v>
      </c>
      <c r="J181" s="46">
        <f>(Baltimore!$C$28*10^3)/Baltimore!$B$8</f>
        <v>232.9922864211905</v>
      </c>
      <c r="K181" s="46">
        <f>(Albuquerque!$C$28*10^3)/Albuquerque!$B$8</f>
        <v>169.66671517974095</v>
      </c>
      <c r="L181" s="46">
        <f>(Seattle!$C$28*10^3)/Seattle!$B$8</f>
        <v>202.13360500654926</v>
      </c>
      <c r="M181" s="46">
        <f>(Chicago!$C$28*10^3)/Chicago!$B$8</f>
        <v>299.01906563818949</v>
      </c>
      <c r="N181" s="46">
        <f>(Boulder!$C$28*10^3)/Boulder!$B$8</f>
        <v>230.42788531509242</v>
      </c>
      <c r="O181" s="46">
        <f>(Minneapolis!$C$28*10^3)/Minneapolis!$B$8</f>
        <v>410.89070004366175</v>
      </c>
      <c r="P181" s="46">
        <f>(Helena!$C$28*10^3)/Helena!$B$8</f>
        <v>332.76961141027505</v>
      </c>
      <c r="Q181" s="46">
        <f>(Duluth!$C$28*10^3)/Duluth!$B$8</f>
        <v>482.62261679522629</v>
      </c>
      <c r="R181" s="46">
        <f>(Fairbanks!$C$28*10^3)/Fairbanks!$B$8</f>
        <v>865.58579537185267</v>
      </c>
    </row>
    <row r="182" spans="1:18" s="61" customFormat="1">
      <c r="A182" s="64"/>
      <c r="B182" s="62" t="s">
        <v>266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1:18" s="61" customFormat="1">
      <c r="A183" s="64"/>
      <c r="B183" s="65" t="s">
        <v>70</v>
      </c>
      <c r="C183" s="46">
        <f>(Miami!$E$13*10^3)/Miami!$B$8</f>
        <v>0</v>
      </c>
      <c r="D183" s="46">
        <f>(Houston!$E$13*10^3)/Houston!$B$8</f>
        <v>0</v>
      </c>
      <c r="E183" s="46">
        <f>(Phoenix!$E$13*10^3)/Phoenix!$B$8</f>
        <v>0</v>
      </c>
      <c r="F183" s="46">
        <f>(Atlanta!$E$13*10^3)/Atlanta!$B$8</f>
        <v>0</v>
      </c>
      <c r="G183" s="46">
        <f>(LosAngeles!$E$13*10^3)/LosAngeles!$B$8</f>
        <v>0</v>
      </c>
      <c r="H183" s="46">
        <f>(LasVegas!$E$13*10^3)/LasVegas!$B$8</f>
        <v>0</v>
      </c>
      <c r="I183" s="46">
        <f>(SanFrancisco!$E$13*10^3)/SanFrancisco!$B$8</f>
        <v>0</v>
      </c>
      <c r="J183" s="46">
        <f>(Baltimore!$E$13*10^3)/Baltimore!$B$8</f>
        <v>0</v>
      </c>
      <c r="K183" s="46">
        <f>(Albuquerque!$E$13*10^3)/Albuquerque!$B$8</f>
        <v>0</v>
      </c>
      <c r="L183" s="46">
        <f>(Seattle!$E$13*10^3)/Seattle!$B$8</f>
        <v>0</v>
      </c>
      <c r="M183" s="46">
        <f>(Chicago!$E$13*10^3)/Chicago!$B$8</f>
        <v>0</v>
      </c>
      <c r="N183" s="46">
        <f>(Boulder!$E$13*10^3)/Boulder!$B$8</f>
        <v>0</v>
      </c>
      <c r="O183" s="46">
        <f>(Minneapolis!$E$13*10^3)/Minneapolis!$B$8</f>
        <v>0</v>
      </c>
      <c r="P183" s="46">
        <f>(Helena!$E$13*10^3)/Helena!$B$8</f>
        <v>0</v>
      </c>
      <c r="Q183" s="46">
        <f>(Duluth!$E$13*10^3)/Duluth!$B$8</f>
        <v>0</v>
      </c>
      <c r="R183" s="46">
        <f>(Fairbanks!$E$13*10^3)/Fairbanks!$B$8</f>
        <v>0</v>
      </c>
    </row>
    <row r="184" spans="1:18" s="61" customFormat="1">
      <c r="A184" s="64"/>
      <c r="B184" s="65" t="s">
        <v>71</v>
      </c>
      <c r="C184" s="46">
        <f>(Miami!$E$14*10^3)/Miami!$B$8</f>
        <v>0</v>
      </c>
      <c r="D184" s="46">
        <f>(Houston!$E$14*10^3)/Houston!$B$8</f>
        <v>0</v>
      </c>
      <c r="E184" s="46">
        <f>(Phoenix!$E$14*10^3)/Phoenix!$B$8</f>
        <v>0</v>
      </c>
      <c r="F184" s="46">
        <f>(Atlanta!$E$14*10^3)/Atlanta!$B$8</f>
        <v>0</v>
      </c>
      <c r="G184" s="46">
        <f>(LosAngeles!$E$14*10^3)/LosAngeles!$B$8</f>
        <v>0</v>
      </c>
      <c r="H184" s="46">
        <f>(LasVegas!$E$14*10^3)/LasVegas!$B$8</f>
        <v>0</v>
      </c>
      <c r="I184" s="46">
        <f>(SanFrancisco!$E$14*10^3)/SanFrancisco!$B$8</f>
        <v>0</v>
      </c>
      <c r="J184" s="46">
        <f>(Baltimore!$E$14*10^3)/Baltimore!$B$8</f>
        <v>0</v>
      </c>
      <c r="K184" s="46">
        <f>(Albuquerque!$E$14*10^3)/Albuquerque!$B$8</f>
        <v>0</v>
      </c>
      <c r="L184" s="46">
        <f>(Seattle!$E$14*10^3)/Seattle!$B$8</f>
        <v>0</v>
      </c>
      <c r="M184" s="46">
        <f>(Chicago!$E$14*10^3)/Chicago!$B$8</f>
        <v>0</v>
      </c>
      <c r="N184" s="46">
        <f>(Boulder!$E$14*10^3)/Boulder!$B$8</f>
        <v>0</v>
      </c>
      <c r="O184" s="46">
        <f>(Minneapolis!$E$14*10^3)/Minneapolis!$B$8</f>
        <v>0</v>
      </c>
      <c r="P184" s="46">
        <f>(Helena!$E$14*10^3)/Helena!$B$8</f>
        <v>0</v>
      </c>
      <c r="Q184" s="46">
        <f>(Duluth!$E$14*10^3)/Duluth!$B$8</f>
        <v>0</v>
      </c>
      <c r="R184" s="46">
        <f>(Fairbanks!$E$14*10^3)/Fairbanks!$B$8</f>
        <v>0</v>
      </c>
    </row>
    <row r="185" spans="1:18" s="61" customFormat="1">
      <c r="A185" s="64"/>
      <c r="B185" s="65" t="s">
        <v>79</v>
      </c>
      <c r="C185" s="46">
        <f>(Miami!$E$15*10^3)/Miami!$B$8</f>
        <v>0</v>
      </c>
      <c r="D185" s="46">
        <f>(Houston!$E$15*10^3)/Houston!$B$8</f>
        <v>0</v>
      </c>
      <c r="E185" s="46">
        <f>(Phoenix!$E$15*10^3)/Phoenix!$B$8</f>
        <v>0</v>
      </c>
      <c r="F185" s="46">
        <f>(Atlanta!$E$15*10^3)/Atlanta!$B$8</f>
        <v>0</v>
      </c>
      <c r="G185" s="46">
        <f>(LosAngeles!$E$15*10^3)/LosAngeles!$B$8</f>
        <v>0</v>
      </c>
      <c r="H185" s="46">
        <f>(LasVegas!$E$15*10^3)/LasVegas!$B$8</f>
        <v>0</v>
      </c>
      <c r="I185" s="46">
        <f>(SanFrancisco!$E$15*10^3)/SanFrancisco!$B$8</f>
        <v>0</v>
      </c>
      <c r="J185" s="46">
        <f>(Baltimore!$E$15*10^3)/Baltimore!$B$8</f>
        <v>0</v>
      </c>
      <c r="K185" s="46">
        <f>(Albuquerque!$E$15*10^3)/Albuquerque!$B$8</f>
        <v>0</v>
      </c>
      <c r="L185" s="46">
        <f>(Seattle!$E$15*10^3)/Seattle!$B$8</f>
        <v>0</v>
      </c>
      <c r="M185" s="46">
        <f>(Chicago!$E$15*10^3)/Chicago!$B$8</f>
        <v>0</v>
      </c>
      <c r="N185" s="46">
        <f>(Boulder!$E$15*10^3)/Boulder!$B$8</f>
        <v>0</v>
      </c>
      <c r="O185" s="46">
        <f>(Minneapolis!$E$15*10^3)/Minneapolis!$B$8</f>
        <v>0</v>
      </c>
      <c r="P185" s="46">
        <f>(Helena!$E$15*10^3)/Helena!$B$8</f>
        <v>0</v>
      </c>
      <c r="Q185" s="46">
        <f>(Duluth!$E$15*10^3)/Duluth!$B$8</f>
        <v>0</v>
      </c>
      <c r="R185" s="46">
        <f>(Fairbanks!$E$15*10^3)/Fairbanks!$B$8</f>
        <v>0</v>
      </c>
    </row>
    <row r="186" spans="1:18" s="61" customFormat="1">
      <c r="A186" s="64"/>
      <c r="B186" s="65" t="s">
        <v>80</v>
      </c>
      <c r="C186" s="46">
        <f>(Miami!$E$16*10^3)/Miami!$B$8</f>
        <v>0</v>
      </c>
      <c r="D186" s="46">
        <f>(Houston!$E$16*10^3)/Houston!$B$8</f>
        <v>0</v>
      </c>
      <c r="E186" s="46">
        <f>(Phoenix!$E$16*10^3)/Phoenix!$B$8</f>
        <v>0</v>
      </c>
      <c r="F186" s="46">
        <f>(Atlanta!$E$16*10^3)/Atlanta!$B$8</f>
        <v>0</v>
      </c>
      <c r="G186" s="46">
        <f>(LosAngeles!$E$16*10^3)/LosAngeles!$B$8</f>
        <v>0</v>
      </c>
      <c r="H186" s="46">
        <f>(LasVegas!$E$16*10^3)/LasVegas!$B$8</f>
        <v>0</v>
      </c>
      <c r="I186" s="46">
        <f>(SanFrancisco!$E$16*10^3)/SanFrancisco!$B$8</f>
        <v>0</v>
      </c>
      <c r="J186" s="46">
        <f>(Baltimore!$E$16*10^3)/Baltimore!$B$8</f>
        <v>0</v>
      </c>
      <c r="K186" s="46">
        <f>(Albuquerque!$E$16*10^3)/Albuquerque!$B$8</f>
        <v>0</v>
      </c>
      <c r="L186" s="46">
        <f>(Seattle!$E$16*10^3)/Seattle!$B$8</f>
        <v>0</v>
      </c>
      <c r="M186" s="46">
        <f>(Chicago!$E$16*10^3)/Chicago!$B$8</f>
        <v>0</v>
      </c>
      <c r="N186" s="46">
        <f>(Boulder!$E$16*10^3)/Boulder!$B$8</f>
        <v>0</v>
      </c>
      <c r="O186" s="46">
        <f>(Minneapolis!$E$16*10^3)/Minneapolis!$B$8</f>
        <v>0</v>
      </c>
      <c r="P186" s="46">
        <f>(Helena!$E$16*10^3)/Helena!$B$8</f>
        <v>0</v>
      </c>
      <c r="Q186" s="46">
        <f>(Duluth!$E$16*10^3)/Duluth!$B$8</f>
        <v>0</v>
      </c>
      <c r="R186" s="46">
        <f>(Fairbanks!$E$16*10^3)/Fairbanks!$B$8</f>
        <v>0</v>
      </c>
    </row>
    <row r="187" spans="1:18" s="61" customFormat="1">
      <c r="A187" s="64"/>
      <c r="B187" s="65" t="s">
        <v>81</v>
      </c>
      <c r="C187" s="46">
        <f>(Miami!$E$17*10^3)/Miami!$B$8</f>
        <v>0</v>
      </c>
      <c r="D187" s="46">
        <f>(Houston!$E$17*10^3)/Houston!$B$8</f>
        <v>0</v>
      </c>
      <c r="E187" s="46">
        <f>(Phoenix!$E$17*10^3)/Phoenix!$B$8</f>
        <v>0</v>
      </c>
      <c r="F187" s="46">
        <f>(Atlanta!$E$17*10^3)/Atlanta!$B$8</f>
        <v>0</v>
      </c>
      <c r="G187" s="46">
        <f>(LosAngeles!$E$17*10^3)/LosAngeles!$B$8</f>
        <v>0</v>
      </c>
      <c r="H187" s="46">
        <f>(LasVegas!$E$17*10^3)/LasVegas!$B$8</f>
        <v>0</v>
      </c>
      <c r="I187" s="46">
        <f>(SanFrancisco!$E$17*10^3)/SanFrancisco!$B$8</f>
        <v>0</v>
      </c>
      <c r="J187" s="46">
        <f>(Baltimore!$E$17*10^3)/Baltimore!$B$8</f>
        <v>0</v>
      </c>
      <c r="K187" s="46">
        <f>(Albuquerque!$E$17*10^3)/Albuquerque!$B$8</f>
        <v>0</v>
      </c>
      <c r="L187" s="46">
        <f>(Seattle!$E$17*10^3)/Seattle!$B$8</f>
        <v>0</v>
      </c>
      <c r="M187" s="46">
        <f>(Chicago!$E$17*10^3)/Chicago!$B$8</f>
        <v>0</v>
      </c>
      <c r="N187" s="46">
        <f>(Boulder!$E$17*10^3)/Boulder!$B$8</f>
        <v>0</v>
      </c>
      <c r="O187" s="46">
        <f>(Minneapolis!$E$17*10^3)/Minneapolis!$B$8</f>
        <v>0</v>
      </c>
      <c r="P187" s="46">
        <f>(Helena!$E$17*10^3)/Helena!$B$8</f>
        <v>0</v>
      </c>
      <c r="Q187" s="46">
        <f>(Duluth!$E$17*10^3)/Duluth!$B$8</f>
        <v>0</v>
      </c>
      <c r="R187" s="46">
        <f>(Fairbanks!$E$17*10^3)/Fairbanks!$B$8</f>
        <v>0</v>
      </c>
    </row>
    <row r="188" spans="1:18" s="61" customFormat="1">
      <c r="A188" s="64"/>
      <c r="B188" s="65" t="s">
        <v>82</v>
      </c>
      <c r="C188" s="46">
        <f>(Miami!$E$18*10^3)/Miami!$B$8</f>
        <v>0</v>
      </c>
      <c r="D188" s="46">
        <f>(Houston!$E$18*10^3)/Houston!$B$8</f>
        <v>0</v>
      </c>
      <c r="E188" s="46">
        <f>(Phoenix!$E$18*10^3)/Phoenix!$B$8</f>
        <v>0</v>
      </c>
      <c r="F188" s="46">
        <f>(Atlanta!$E$18*10^3)/Atlanta!$B$8</f>
        <v>0</v>
      </c>
      <c r="G188" s="46">
        <f>(LosAngeles!$E$18*10^3)/LosAngeles!$B$8</f>
        <v>0</v>
      </c>
      <c r="H188" s="46">
        <f>(LasVegas!$E$18*10^3)/LasVegas!$B$8</f>
        <v>0</v>
      </c>
      <c r="I188" s="46">
        <f>(SanFrancisco!$E$18*10^3)/SanFrancisco!$B$8</f>
        <v>0</v>
      </c>
      <c r="J188" s="46">
        <f>(Baltimore!$E$18*10^3)/Baltimore!$B$8</f>
        <v>0</v>
      </c>
      <c r="K188" s="46">
        <f>(Albuquerque!$E$18*10^3)/Albuquerque!$B$8</f>
        <v>0</v>
      </c>
      <c r="L188" s="46">
        <f>(Seattle!$E$18*10^3)/Seattle!$B$8</f>
        <v>0</v>
      </c>
      <c r="M188" s="46">
        <f>(Chicago!$E$18*10^3)/Chicago!$B$8</f>
        <v>0</v>
      </c>
      <c r="N188" s="46">
        <f>(Boulder!$E$18*10^3)/Boulder!$B$8</f>
        <v>0</v>
      </c>
      <c r="O188" s="46">
        <f>(Minneapolis!$E$18*10^3)/Minneapolis!$B$8</f>
        <v>0</v>
      </c>
      <c r="P188" s="46">
        <f>(Helena!$E$18*10^3)/Helena!$B$8</f>
        <v>0</v>
      </c>
      <c r="Q188" s="46">
        <f>(Duluth!$E$18*10^3)/Duluth!$B$8</f>
        <v>0</v>
      </c>
      <c r="R188" s="46">
        <f>(Fairbanks!$E$18*10^3)/Fairbanks!$B$8</f>
        <v>0</v>
      </c>
    </row>
    <row r="189" spans="1:18" s="61" customFormat="1">
      <c r="A189" s="64"/>
      <c r="B189" s="65" t="s">
        <v>83</v>
      </c>
      <c r="C189" s="46">
        <f>(Miami!$E$19*10^3)/Miami!$B$8</f>
        <v>0</v>
      </c>
      <c r="D189" s="46">
        <f>(Houston!$E$19*10^3)/Houston!$B$8</f>
        <v>0</v>
      </c>
      <c r="E189" s="46">
        <f>(Phoenix!$E$19*10^3)/Phoenix!$B$8</f>
        <v>0</v>
      </c>
      <c r="F189" s="46">
        <f>(Atlanta!$E$19*10^3)/Atlanta!$B$8</f>
        <v>0</v>
      </c>
      <c r="G189" s="46">
        <f>(LosAngeles!$E$19*10^3)/LosAngeles!$B$8</f>
        <v>0</v>
      </c>
      <c r="H189" s="46">
        <f>(LasVegas!$E$19*10^3)/LasVegas!$B$8</f>
        <v>0</v>
      </c>
      <c r="I189" s="46">
        <f>(SanFrancisco!$E$19*10^3)/SanFrancisco!$B$8</f>
        <v>0</v>
      </c>
      <c r="J189" s="46">
        <f>(Baltimore!$E$19*10^3)/Baltimore!$B$8</f>
        <v>0</v>
      </c>
      <c r="K189" s="46">
        <f>(Albuquerque!$E$19*10^3)/Albuquerque!$B$8</f>
        <v>0</v>
      </c>
      <c r="L189" s="46">
        <f>(Seattle!$E$19*10^3)/Seattle!$B$8</f>
        <v>0</v>
      </c>
      <c r="M189" s="46">
        <f>(Chicago!$E$19*10^3)/Chicago!$B$8</f>
        <v>0</v>
      </c>
      <c r="N189" s="46">
        <f>(Boulder!$E$19*10^3)/Boulder!$B$8</f>
        <v>0</v>
      </c>
      <c r="O189" s="46">
        <f>(Minneapolis!$E$19*10^3)/Minneapolis!$B$8</f>
        <v>0</v>
      </c>
      <c r="P189" s="46">
        <f>(Helena!$E$19*10^3)/Helena!$B$8</f>
        <v>0</v>
      </c>
      <c r="Q189" s="46">
        <f>(Duluth!$E$19*10^3)/Duluth!$B$8</f>
        <v>0</v>
      </c>
      <c r="R189" s="46">
        <f>(Fairbanks!$E$19*10^3)/Fairbanks!$B$8</f>
        <v>0</v>
      </c>
    </row>
    <row r="190" spans="1:18" s="61" customFormat="1">
      <c r="A190" s="64"/>
      <c r="B190" s="65" t="s">
        <v>84</v>
      </c>
      <c r="C190" s="46">
        <f>(Miami!$E$20*10^3)/Miami!$B$8</f>
        <v>0</v>
      </c>
      <c r="D190" s="46">
        <f>(Houston!$E$20*10^3)/Houston!$B$8</f>
        <v>0</v>
      </c>
      <c r="E190" s="46">
        <f>(Phoenix!$E$20*10^3)/Phoenix!$B$8</f>
        <v>0</v>
      </c>
      <c r="F190" s="46">
        <f>(Atlanta!$E$20*10^3)/Atlanta!$B$8</f>
        <v>0</v>
      </c>
      <c r="G190" s="46">
        <f>(LosAngeles!$E$20*10^3)/LosAngeles!$B$8</f>
        <v>0</v>
      </c>
      <c r="H190" s="46">
        <f>(LasVegas!$E$20*10^3)/LasVegas!$B$8</f>
        <v>0</v>
      </c>
      <c r="I190" s="46">
        <f>(SanFrancisco!$E$20*10^3)/SanFrancisco!$B$8</f>
        <v>0</v>
      </c>
      <c r="J190" s="46">
        <f>(Baltimore!$E$20*10^3)/Baltimore!$B$8</f>
        <v>0</v>
      </c>
      <c r="K190" s="46">
        <f>(Albuquerque!$E$20*10^3)/Albuquerque!$B$8</f>
        <v>0</v>
      </c>
      <c r="L190" s="46">
        <f>(Seattle!$E$20*10^3)/Seattle!$B$8</f>
        <v>0</v>
      </c>
      <c r="M190" s="46">
        <f>(Chicago!$E$20*10^3)/Chicago!$B$8</f>
        <v>0</v>
      </c>
      <c r="N190" s="46">
        <f>(Boulder!$E$20*10^3)/Boulder!$B$8</f>
        <v>0</v>
      </c>
      <c r="O190" s="46">
        <f>(Minneapolis!$E$20*10^3)/Minneapolis!$B$8</f>
        <v>0</v>
      </c>
      <c r="P190" s="46">
        <f>(Helena!$E$20*10^3)/Helena!$B$8</f>
        <v>0</v>
      </c>
      <c r="Q190" s="46">
        <f>(Duluth!$E$20*10^3)/Duluth!$B$8</f>
        <v>0</v>
      </c>
      <c r="R190" s="46">
        <f>(Fairbanks!$E$20*10^3)/Fairbanks!$B$8</f>
        <v>0</v>
      </c>
    </row>
    <row r="191" spans="1:18" s="61" customFormat="1">
      <c r="A191" s="64"/>
      <c r="B191" s="65" t="s">
        <v>85</v>
      </c>
      <c r="C191" s="46">
        <f>(Miami!$E$21*10^3)/Miami!$B$8</f>
        <v>0</v>
      </c>
      <c r="D191" s="46">
        <f>(Houston!$E$21*10^3)/Houston!$B$8</f>
        <v>0</v>
      </c>
      <c r="E191" s="46">
        <f>(Phoenix!$E$21*10^3)/Phoenix!$B$8</f>
        <v>0</v>
      </c>
      <c r="F191" s="46">
        <f>(Atlanta!$E$21*10^3)/Atlanta!$B$8</f>
        <v>0</v>
      </c>
      <c r="G191" s="46">
        <f>(LosAngeles!$E$21*10^3)/LosAngeles!$B$8</f>
        <v>0</v>
      </c>
      <c r="H191" s="46">
        <f>(LasVegas!$E$21*10^3)/LasVegas!$B$8</f>
        <v>0</v>
      </c>
      <c r="I191" s="46">
        <f>(SanFrancisco!$E$21*10^3)/SanFrancisco!$B$8</f>
        <v>0</v>
      </c>
      <c r="J191" s="46">
        <f>(Baltimore!$E$21*10^3)/Baltimore!$B$8</f>
        <v>0</v>
      </c>
      <c r="K191" s="46">
        <f>(Albuquerque!$E$21*10^3)/Albuquerque!$B$8</f>
        <v>0</v>
      </c>
      <c r="L191" s="46">
        <f>(Seattle!$E$21*10^3)/Seattle!$B$8</f>
        <v>0</v>
      </c>
      <c r="M191" s="46">
        <f>(Chicago!$E$21*10^3)/Chicago!$B$8</f>
        <v>0</v>
      </c>
      <c r="N191" s="46">
        <f>(Boulder!$E$21*10^3)/Boulder!$B$8</f>
        <v>0</v>
      </c>
      <c r="O191" s="46">
        <f>(Minneapolis!$E$21*10^3)/Minneapolis!$B$8</f>
        <v>0</v>
      </c>
      <c r="P191" s="46">
        <f>(Helena!$E$21*10^3)/Helena!$B$8</f>
        <v>0</v>
      </c>
      <c r="Q191" s="46">
        <f>(Duluth!$E$21*10^3)/Duluth!$B$8</f>
        <v>0</v>
      </c>
      <c r="R191" s="46">
        <f>(Fairbanks!$E$21*10^3)/Fairbanks!$B$8</f>
        <v>0</v>
      </c>
    </row>
    <row r="192" spans="1:18" s="61" customFormat="1">
      <c r="A192" s="64"/>
      <c r="B192" s="65" t="s">
        <v>86</v>
      </c>
      <c r="C192" s="46">
        <f>(Miami!$E$22*10^3)/Miami!$B$8</f>
        <v>0</v>
      </c>
      <c r="D192" s="46">
        <f>(Houston!$E$22*10^3)/Houston!$B$8</f>
        <v>0</v>
      </c>
      <c r="E192" s="46">
        <f>(Phoenix!$E$22*10^3)/Phoenix!$B$8</f>
        <v>0</v>
      </c>
      <c r="F192" s="46">
        <f>(Atlanta!$E$22*10^3)/Atlanta!$B$8</f>
        <v>0</v>
      </c>
      <c r="G192" s="46">
        <f>(LosAngeles!$E$22*10^3)/LosAngeles!$B$8</f>
        <v>0</v>
      </c>
      <c r="H192" s="46">
        <f>(LasVegas!$E$22*10^3)/LasVegas!$B$8</f>
        <v>0</v>
      </c>
      <c r="I192" s="46">
        <f>(SanFrancisco!$E$22*10^3)/SanFrancisco!$B$8</f>
        <v>0</v>
      </c>
      <c r="J192" s="46">
        <f>(Baltimore!$E$22*10^3)/Baltimore!$B$8</f>
        <v>0</v>
      </c>
      <c r="K192" s="46">
        <f>(Albuquerque!$E$22*10^3)/Albuquerque!$B$8</f>
        <v>0</v>
      </c>
      <c r="L192" s="46">
        <f>(Seattle!$E$22*10^3)/Seattle!$B$8</f>
        <v>0</v>
      </c>
      <c r="M192" s="46">
        <f>(Chicago!$E$22*10^3)/Chicago!$B$8</f>
        <v>0</v>
      </c>
      <c r="N192" s="46">
        <f>(Boulder!$E$22*10^3)/Boulder!$B$8</f>
        <v>0</v>
      </c>
      <c r="O192" s="46">
        <f>(Minneapolis!$E$22*10^3)/Minneapolis!$B$8</f>
        <v>0</v>
      </c>
      <c r="P192" s="46">
        <f>(Helena!$E$22*10^3)/Helena!$B$8</f>
        <v>0</v>
      </c>
      <c r="Q192" s="46">
        <f>(Duluth!$E$22*10^3)/Duluth!$B$8</f>
        <v>0</v>
      </c>
      <c r="R192" s="46">
        <f>(Fairbanks!$E$22*10^3)/Fairbanks!$B$8</f>
        <v>0</v>
      </c>
    </row>
    <row r="193" spans="1:18" s="61" customFormat="1">
      <c r="A193" s="64"/>
      <c r="B193" s="65" t="s">
        <v>65</v>
      </c>
      <c r="C193" s="46">
        <f>(Miami!$E$23*10^3)/Miami!$B$8</f>
        <v>0</v>
      </c>
      <c r="D193" s="46">
        <f>(Houston!$E$23*10^3)/Houston!$B$8</f>
        <v>0</v>
      </c>
      <c r="E193" s="46">
        <f>(Phoenix!$E$23*10^3)/Phoenix!$B$8</f>
        <v>0</v>
      </c>
      <c r="F193" s="46">
        <f>(Atlanta!$E$23*10^3)/Atlanta!$B$8</f>
        <v>0</v>
      </c>
      <c r="G193" s="46">
        <f>(LosAngeles!$E$23*10^3)/LosAngeles!$B$8</f>
        <v>0</v>
      </c>
      <c r="H193" s="46">
        <f>(LasVegas!$E$23*10^3)/LasVegas!$B$8</f>
        <v>0</v>
      </c>
      <c r="I193" s="46">
        <f>(SanFrancisco!$E$23*10^3)/SanFrancisco!$B$8</f>
        <v>0</v>
      </c>
      <c r="J193" s="46">
        <f>(Baltimore!$E$23*10^3)/Baltimore!$B$8</f>
        <v>0</v>
      </c>
      <c r="K193" s="46">
        <f>(Albuquerque!$E$23*10^3)/Albuquerque!$B$8</f>
        <v>0</v>
      </c>
      <c r="L193" s="46">
        <f>(Seattle!$E$23*10^3)/Seattle!$B$8</f>
        <v>0</v>
      </c>
      <c r="M193" s="46">
        <f>(Chicago!$E$23*10^3)/Chicago!$B$8</f>
        <v>0</v>
      </c>
      <c r="N193" s="46">
        <f>(Boulder!$E$23*10^3)/Boulder!$B$8</f>
        <v>0</v>
      </c>
      <c r="O193" s="46">
        <f>(Minneapolis!$E$23*10^3)/Minneapolis!$B$8</f>
        <v>0</v>
      </c>
      <c r="P193" s="46">
        <f>(Helena!$E$23*10^3)/Helena!$B$8</f>
        <v>0</v>
      </c>
      <c r="Q193" s="46">
        <f>(Duluth!$E$23*10^3)/Duluth!$B$8</f>
        <v>0</v>
      </c>
      <c r="R193" s="46">
        <f>(Fairbanks!$E$23*10^3)/Fairbanks!$B$8</f>
        <v>0</v>
      </c>
    </row>
    <row r="194" spans="1:18" s="61" customFormat="1">
      <c r="A194" s="64"/>
      <c r="B194" s="65" t="s">
        <v>87</v>
      </c>
      <c r="C194" s="46">
        <f>(Miami!$E$24*10^3)/Miami!$B$8</f>
        <v>0</v>
      </c>
      <c r="D194" s="46">
        <f>(Houston!$E$24*10^3)/Houston!$B$8</f>
        <v>0</v>
      </c>
      <c r="E194" s="46">
        <f>(Phoenix!$E$24*10^3)/Phoenix!$B$8</f>
        <v>0</v>
      </c>
      <c r="F194" s="46">
        <f>(Atlanta!$E$24*10^3)/Atlanta!$B$8</f>
        <v>0</v>
      </c>
      <c r="G194" s="46">
        <f>(LosAngeles!$E$24*10^3)/LosAngeles!$B$8</f>
        <v>0</v>
      </c>
      <c r="H194" s="46">
        <f>(LasVegas!$E$24*10^3)/LasVegas!$B$8</f>
        <v>0</v>
      </c>
      <c r="I194" s="46">
        <f>(SanFrancisco!$E$24*10^3)/SanFrancisco!$B$8</f>
        <v>0</v>
      </c>
      <c r="J194" s="46">
        <f>(Baltimore!$E$24*10^3)/Baltimore!$B$8</f>
        <v>0</v>
      </c>
      <c r="K194" s="46">
        <f>(Albuquerque!$E$24*10^3)/Albuquerque!$B$8</f>
        <v>0</v>
      </c>
      <c r="L194" s="46">
        <f>(Seattle!$E$24*10^3)/Seattle!$B$8</f>
        <v>0</v>
      </c>
      <c r="M194" s="46">
        <f>(Chicago!$E$24*10^3)/Chicago!$B$8</f>
        <v>0</v>
      </c>
      <c r="N194" s="46">
        <f>(Boulder!$E$24*10^3)/Boulder!$B$8</f>
        <v>0</v>
      </c>
      <c r="O194" s="46">
        <f>(Minneapolis!$E$24*10^3)/Minneapolis!$B$8</f>
        <v>0</v>
      </c>
      <c r="P194" s="46">
        <f>(Helena!$E$24*10^3)/Helena!$B$8</f>
        <v>0</v>
      </c>
      <c r="Q194" s="46">
        <f>(Duluth!$E$24*10^3)/Duluth!$B$8</f>
        <v>0</v>
      </c>
      <c r="R194" s="46">
        <f>(Fairbanks!$E$24*10^3)/Fairbanks!$B$8</f>
        <v>0</v>
      </c>
    </row>
    <row r="195" spans="1:18" s="61" customFormat="1">
      <c r="A195" s="64"/>
      <c r="B195" s="65" t="s">
        <v>88</v>
      </c>
      <c r="C195" s="46">
        <f>(Miami!$E$25*10^3)/Miami!$B$8</f>
        <v>0</v>
      </c>
      <c r="D195" s="46">
        <f>(Houston!$E$25*10^3)/Houston!$B$8</f>
        <v>0</v>
      </c>
      <c r="E195" s="46">
        <f>(Phoenix!$E$25*10^3)/Phoenix!$B$8</f>
        <v>0</v>
      </c>
      <c r="F195" s="46">
        <f>(Atlanta!$E$25*10^3)/Atlanta!$B$8</f>
        <v>0</v>
      </c>
      <c r="G195" s="46">
        <f>(LosAngeles!$E$25*10^3)/LosAngeles!$B$8</f>
        <v>0</v>
      </c>
      <c r="H195" s="46">
        <f>(LasVegas!$E$25*10^3)/LasVegas!$B$8</f>
        <v>0</v>
      </c>
      <c r="I195" s="46">
        <f>(SanFrancisco!$E$25*10^3)/SanFrancisco!$B$8</f>
        <v>0</v>
      </c>
      <c r="J195" s="46">
        <f>(Baltimore!$E$25*10^3)/Baltimore!$B$8</f>
        <v>0</v>
      </c>
      <c r="K195" s="46">
        <f>(Albuquerque!$E$25*10^3)/Albuquerque!$B$8</f>
        <v>0</v>
      </c>
      <c r="L195" s="46">
        <f>(Seattle!$E$25*10^3)/Seattle!$B$8</f>
        <v>0</v>
      </c>
      <c r="M195" s="46">
        <f>(Chicago!$E$25*10^3)/Chicago!$B$8</f>
        <v>0</v>
      </c>
      <c r="N195" s="46">
        <f>(Boulder!$E$25*10^3)/Boulder!$B$8</f>
        <v>0</v>
      </c>
      <c r="O195" s="46">
        <f>(Minneapolis!$E$25*10^3)/Minneapolis!$B$8</f>
        <v>0</v>
      </c>
      <c r="P195" s="46">
        <f>(Helena!$E$25*10^3)/Helena!$B$8</f>
        <v>0</v>
      </c>
      <c r="Q195" s="46">
        <f>(Duluth!$E$25*10^3)/Duluth!$B$8</f>
        <v>0</v>
      </c>
      <c r="R195" s="46">
        <f>(Fairbanks!$E$25*10^3)/Fairbanks!$B$8</f>
        <v>0</v>
      </c>
    </row>
    <row r="196" spans="1:18" s="61" customFormat="1">
      <c r="A196" s="64"/>
      <c r="B196" s="65" t="s">
        <v>89</v>
      </c>
      <c r="C196" s="46">
        <f>(Miami!$E$26*10^3)/Miami!$B$8</f>
        <v>0</v>
      </c>
      <c r="D196" s="46">
        <f>(Houston!$E$26*10^3)/Houston!$B$8</f>
        <v>0</v>
      </c>
      <c r="E196" s="46">
        <f>(Phoenix!$E$26*10^3)/Phoenix!$B$8</f>
        <v>0</v>
      </c>
      <c r="F196" s="46">
        <f>(Atlanta!$E$26*10^3)/Atlanta!$B$8</f>
        <v>0</v>
      </c>
      <c r="G196" s="46">
        <f>(LosAngeles!$E$26*10^3)/LosAngeles!$B$8</f>
        <v>0</v>
      </c>
      <c r="H196" s="46">
        <f>(LasVegas!$E$26*10^3)/LasVegas!$B$8</f>
        <v>0</v>
      </c>
      <c r="I196" s="46">
        <f>(SanFrancisco!$E$26*10^3)/SanFrancisco!$B$8</f>
        <v>0</v>
      </c>
      <c r="J196" s="46">
        <f>(Baltimore!$E$26*10^3)/Baltimore!$B$8</f>
        <v>0</v>
      </c>
      <c r="K196" s="46">
        <f>(Albuquerque!$E$26*10^3)/Albuquerque!$B$8</f>
        <v>0</v>
      </c>
      <c r="L196" s="46">
        <f>(Seattle!$E$26*10^3)/Seattle!$B$8</f>
        <v>0</v>
      </c>
      <c r="M196" s="46">
        <f>(Chicago!$E$26*10^3)/Chicago!$B$8</f>
        <v>0</v>
      </c>
      <c r="N196" s="46">
        <f>(Boulder!$E$26*10^3)/Boulder!$B$8</f>
        <v>0</v>
      </c>
      <c r="O196" s="46">
        <f>(Minneapolis!$E$26*10^3)/Minneapolis!$B$8</f>
        <v>0</v>
      </c>
      <c r="P196" s="46">
        <f>(Helena!$E$26*10^3)/Helena!$B$8</f>
        <v>0</v>
      </c>
      <c r="Q196" s="46">
        <f>(Duluth!$E$26*10^3)/Duluth!$B$8</f>
        <v>0</v>
      </c>
      <c r="R196" s="46">
        <f>(Fairbanks!$E$26*10^3)/Fairbanks!$B$8</f>
        <v>0</v>
      </c>
    </row>
    <row r="197" spans="1:18" s="61" customFormat="1">
      <c r="A197" s="64"/>
      <c r="B197" s="65" t="s">
        <v>90</v>
      </c>
      <c r="C197" s="46">
        <f>(Miami!$E$28*10^3)/Miami!$B$8</f>
        <v>0</v>
      </c>
      <c r="D197" s="46">
        <f>(Houston!$E$28*10^3)/Houston!$B$8</f>
        <v>0</v>
      </c>
      <c r="E197" s="46">
        <f>(Phoenix!$E$28*10^3)/Phoenix!$B$8</f>
        <v>0</v>
      </c>
      <c r="F197" s="46">
        <f>(Atlanta!$E$28*10^3)/Atlanta!$B$8</f>
        <v>0</v>
      </c>
      <c r="G197" s="46">
        <f>(LosAngeles!$E$28*10^3)/LosAngeles!$B$8</f>
        <v>0</v>
      </c>
      <c r="H197" s="46">
        <f>(LasVegas!$E$28*10^3)/LasVegas!$B$8</f>
        <v>0</v>
      </c>
      <c r="I197" s="46">
        <f>(SanFrancisco!$E$28*10^3)/SanFrancisco!$B$8</f>
        <v>0</v>
      </c>
      <c r="J197" s="46">
        <f>(Baltimore!$E$28*10^3)/Baltimore!$B$8</f>
        <v>0</v>
      </c>
      <c r="K197" s="46">
        <f>(Albuquerque!$E$28*10^3)/Albuquerque!$B$8</f>
        <v>0</v>
      </c>
      <c r="L197" s="46">
        <f>(Seattle!$E$28*10^3)/Seattle!$B$8</f>
        <v>0</v>
      </c>
      <c r="M197" s="46">
        <f>(Chicago!$E$28*10^3)/Chicago!$B$8</f>
        <v>0</v>
      </c>
      <c r="N197" s="46">
        <f>(Boulder!$E$28*10^3)/Boulder!$B$8</f>
        <v>0</v>
      </c>
      <c r="O197" s="46">
        <f>(Minneapolis!$E$28*10^3)/Minneapolis!$B$8</f>
        <v>0</v>
      </c>
      <c r="P197" s="46">
        <f>(Helena!$E$28*10^3)/Helena!$B$8</f>
        <v>0</v>
      </c>
      <c r="Q197" s="46">
        <f>(Duluth!$E$28*10^3)/Duluth!$B$8</f>
        <v>0</v>
      </c>
      <c r="R197" s="46">
        <f>(Fairbanks!$E$28*10^3)/Fairbanks!$B$8</f>
        <v>0</v>
      </c>
    </row>
    <row r="198" spans="1:18" s="61" customFormat="1">
      <c r="A198" s="64"/>
      <c r="B198" s="62" t="s">
        <v>267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1:18" s="61" customFormat="1">
      <c r="A199" s="64"/>
      <c r="B199" s="65" t="s">
        <v>70</v>
      </c>
      <c r="C199" s="46">
        <f>(Miami!$F$13*10^3)/Miami!$B$8</f>
        <v>0</v>
      </c>
      <c r="D199" s="46">
        <f>(Houston!$F$13*10^3)/Houston!$B$8</f>
        <v>0</v>
      </c>
      <c r="E199" s="46">
        <f>(Phoenix!$F$13*10^3)/Phoenix!$B$8</f>
        <v>0</v>
      </c>
      <c r="F199" s="46">
        <f>(Atlanta!$F$13*10^3)/Atlanta!$B$8</f>
        <v>0</v>
      </c>
      <c r="G199" s="46">
        <f>(LosAngeles!$F$13*10^3)/LosAngeles!$B$8</f>
        <v>0</v>
      </c>
      <c r="H199" s="46">
        <f>(LasVegas!$F$13*10^3)/LasVegas!$B$8</f>
        <v>0</v>
      </c>
      <c r="I199" s="46">
        <f>(SanFrancisco!$F$13*10^3)/SanFrancisco!$B$8</f>
        <v>0</v>
      </c>
      <c r="J199" s="46">
        <f>(Baltimore!$F$13*10^3)/Baltimore!$B$8</f>
        <v>0</v>
      </c>
      <c r="K199" s="46">
        <f>(Albuquerque!$F$13*10^3)/Albuquerque!$B$8</f>
        <v>0</v>
      </c>
      <c r="L199" s="46">
        <f>(Seattle!$F$13*10^3)/Seattle!$B$8</f>
        <v>0</v>
      </c>
      <c r="M199" s="46">
        <f>(Chicago!$F$13*10^3)/Chicago!$B$8</f>
        <v>0</v>
      </c>
      <c r="N199" s="46">
        <f>(Boulder!$F$13*10^3)/Boulder!$B$8</f>
        <v>0</v>
      </c>
      <c r="O199" s="46">
        <f>(Minneapolis!$F$13*10^3)/Minneapolis!$B$8</f>
        <v>0</v>
      </c>
      <c r="P199" s="46">
        <f>(Helena!$F$13*10^3)/Helena!$B$8</f>
        <v>0</v>
      </c>
      <c r="Q199" s="46">
        <f>(Duluth!$F$13*10^3)/Duluth!$B$8</f>
        <v>0</v>
      </c>
      <c r="R199" s="46">
        <f>(Fairbanks!$F$13*10^3)/Fairbanks!$B$8</f>
        <v>0</v>
      </c>
    </row>
    <row r="200" spans="1:18" s="61" customFormat="1">
      <c r="A200" s="64"/>
      <c r="B200" s="65" t="s">
        <v>71</v>
      </c>
      <c r="C200" s="46">
        <f>(Miami!$F$14*10^3)/Miami!$B$8</f>
        <v>0</v>
      </c>
      <c r="D200" s="46">
        <f>(Houston!$F$14*10^3)/Houston!$B$8</f>
        <v>0</v>
      </c>
      <c r="E200" s="46">
        <f>(Phoenix!$F$14*10^3)/Phoenix!$B$8</f>
        <v>0</v>
      </c>
      <c r="F200" s="46">
        <f>(Atlanta!$F$14*10^3)/Atlanta!$B$8</f>
        <v>0</v>
      </c>
      <c r="G200" s="46">
        <f>(LosAngeles!$F$14*10^3)/LosAngeles!$B$8</f>
        <v>0</v>
      </c>
      <c r="H200" s="46">
        <f>(LasVegas!$F$14*10^3)/LasVegas!$B$8</f>
        <v>0</v>
      </c>
      <c r="I200" s="46">
        <f>(SanFrancisco!$F$14*10^3)/SanFrancisco!$B$8</f>
        <v>0</v>
      </c>
      <c r="J200" s="46">
        <f>(Baltimore!$F$14*10^3)/Baltimore!$B$8</f>
        <v>0</v>
      </c>
      <c r="K200" s="46">
        <f>(Albuquerque!$F$14*10^3)/Albuquerque!$B$8</f>
        <v>0</v>
      </c>
      <c r="L200" s="46">
        <f>(Seattle!$F$14*10^3)/Seattle!$B$8</f>
        <v>0</v>
      </c>
      <c r="M200" s="46">
        <f>(Chicago!$F$14*10^3)/Chicago!$B$8</f>
        <v>0</v>
      </c>
      <c r="N200" s="46">
        <f>(Boulder!$F$14*10^3)/Boulder!$B$8</f>
        <v>0</v>
      </c>
      <c r="O200" s="46">
        <f>(Minneapolis!$F$14*10^3)/Minneapolis!$B$8</f>
        <v>0</v>
      </c>
      <c r="P200" s="46">
        <f>(Helena!$F$14*10^3)/Helena!$B$8</f>
        <v>0</v>
      </c>
      <c r="Q200" s="46">
        <f>(Duluth!$F$14*10^3)/Duluth!$B$8</f>
        <v>0</v>
      </c>
      <c r="R200" s="46">
        <f>(Fairbanks!$F$14*10^3)/Fairbanks!$B$8</f>
        <v>0</v>
      </c>
    </row>
    <row r="201" spans="1:18" s="61" customFormat="1">
      <c r="A201" s="64"/>
      <c r="B201" s="65" t="s">
        <v>79</v>
      </c>
      <c r="C201" s="46">
        <f>(Miami!$F$15*10^3)/Miami!$B$8</f>
        <v>0</v>
      </c>
      <c r="D201" s="46">
        <f>(Houston!$F$15*10^3)/Houston!$B$8</f>
        <v>0</v>
      </c>
      <c r="E201" s="46">
        <f>(Phoenix!$F$15*10^3)/Phoenix!$B$8</f>
        <v>0</v>
      </c>
      <c r="F201" s="46">
        <f>(Atlanta!$F$15*10^3)/Atlanta!$B$8</f>
        <v>0</v>
      </c>
      <c r="G201" s="46">
        <f>(LosAngeles!$F$15*10^3)/LosAngeles!$B$8</f>
        <v>0</v>
      </c>
      <c r="H201" s="46">
        <f>(LasVegas!$F$15*10^3)/LasVegas!$B$8</f>
        <v>0</v>
      </c>
      <c r="I201" s="46">
        <f>(SanFrancisco!$F$15*10^3)/SanFrancisco!$B$8</f>
        <v>0</v>
      </c>
      <c r="J201" s="46">
        <f>(Baltimore!$F$15*10^3)/Baltimore!$B$8</f>
        <v>0</v>
      </c>
      <c r="K201" s="46">
        <f>(Albuquerque!$F$15*10^3)/Albuquerque!$B$8</f>
        <v>0</v>
      </c>
      <c r="L201" s="46">
        <f>(Seattle!$F$15*10^3)/Seattle!$B$8</f>
        <v>0</v>
      </c>
      <c r="M201" s="46">
        <f>(Chicago!$F$15*10^3)/Chicago!$B$8</f>
        <v>0</v>
      </c>
      <c r="N201" s="46">
        <f>(Boulder!$F$15*10^3)/Boulder!$B$8</f>
        <v>0</v>
      </c>
      <c r="O201" s="46">
        <f>(Minneapolis!$F$15*10^3)/Minneapolis!$B$8</f>
        <v>0</v>
      </c>
      <c r="P201" s="46">
        <f>(Helena!$F$15*10^3)/Helena!$B$8</f>
        <v>0</v>
      </c>
      <c r="Q201" s="46">
        <f>(Duluth!$F$15*10^3)/Duluth!$B$8</f>
        <v>0</v>
      </c>
      <c r="R201" s="46">
        <f>(Fairbanks!$F$15*10^3)/Fairbanks!$B$8</f>
        <v>0</v>
      </c>
    </row>
    <row r="202" spans="1:18" s="61" customFormat="1">
      <c r="A202" s="64"/>
      <c r="B202" s="65" t="s">
        <v>80</v>
      </c>
      <c r="C202" s="46">
        <f>(Miami!$F$16*10^3)/Miami!$B$8</f>
        <v>0</v>
      </c>
      <c r="D202" s="46">
        <f>(Houston!$F$16*10^3)/Houston!$B$8</f>
        <v>0</v>
      </c>
      <c r="E202" s="46">
        <f>(Phoenix!$F$16*10^3)/Phoenix!$B$8</f>
        <v>0</v>
      </c>
      <c r="F202" s="46">
        <f>(Atlanta!$F$16*10^3)/Atlanta!$B$8</f>
        <v>0</v>
      </c>
      <c r="G202" s="46">
        <f>(LosAngeles!$F$16*10^3)/LosAngeles!$B$8</f>
        <v>0</v>
      </c>
      <c r="H202" s="46">
        <f>(LasVegas!$F$16*10^3)/LasVegas!$B$8</f>
        <v>0</v>
      </c>
      <c r="I202" s="46">
        <f>(SanFrancisco!$F$16*10^3)/SanFrancisco!$B$8</f>
        <v>0</v>
      </c>
      <c r="J202" s="46">
        <f>(Baltimore!$F$16*10^3)/Baltimore!$B$8</f>
        <v>0</v>
      </c>
      <c r="K202" s="46">
        <f>(Albuquerque!$F$16*10^3)/Albuquerque!$B$8</f>
        <v>0</v>
      </c>
      <c r="L202" s="46">
        <f>(Seattle!$F$16*10^3)/Seattle!$B$8</f>
        <v>0</v>
      </c>
      <c r="M202" s="46">
        <f>(Chicago!$F$16*10^3)/Chicago!$B$8</f>
        <v>0</v>
      </c>
      <c r="N202" s="46">
        <f>(Boulder!$F$16*10^3)/Boulder!$B$8</f>
        <v>0</v>
      </c>
      <c r="O202" s="46">
        <f>(Minneapolis!$F$16*10^3)/Minneapolis!$B$8</f>
        <v>0</v>
      </c>
      <c r="P202" s="46">
        <f>(Helena!$F$16*10^3)/Helena!$B$8</f>
        <v>0</v>
      </c>
      <c r="Q202" s="46">
        <f>(Duluth!$F$16*10^3)/Duluth!$B$8</f>
        <v>0</v>
      </c>
      <c r="R202" s="46">
        <f>(Fairbanks!$F$16*10^3)/Fairbanks!$B$8</f>
        <v>0</v>
      </c>
    </row>
    <row r="203" spans="1:18" s="61" customFormat="1">
      <c r="A203" s="64"/>
      <c r="B203" s="65" t="s">
        <v>81</v>
      </c>
      <c r="C203" s="46">
        <f>(Miami!$F$17*10^3)/Miami!$B$8</f>
        <v>0</v>
      </c>
      <c r="D203" s="46">
        <f>(Houston!$F$17*10^3)/Houston!$B$8</f>
        <v>0</v>
      </c>
      <c r="E203" s="46">
        <f>(Phoenix!$F$17*10^3)/Phoenix!$B$8</f>
        <v>0</v>
      </c>
      <c r="F203" s="46">
        <f>(Atlanta!$F$17*10^3)/Atlanta!$B$8</f>
        <v>0</v>
      </c>
      <c r="G203" s="46">
        <f>(LosAngeles!$F$17*10^3)/LosAngeles!$B$8</f>
        <v>0</v>
      </c>
      <c r="H203" s="46">
        <f>(LasVegas!$F$17*10^3)/LasVegas!$B$8</f>
        <v>0</v>
      </c>
      <c r="I203" s="46">
        <f>(SanFrancisco!$F$17*10^3)/SanFrancisco!$B$8</f>
        <v>0</v>
      </c>
      <c r="J203" s="46">
        <f>(Baltimore!$F$17*10^3)/Baltimore!$B$8</f>
        <v>0</v>
      </c>
      <c r="K203" s="46">
        <f>(Albuquerque!$F$17*10^3)/Albuquerque!$B$8</f>
        <v>0</v>
      </c>
      <c r="L203" s="46">
        <f>(Seattle!$F$17*10^3)/Seattle!$B$8</f>
        <v>0</v>
      </c>
      <c r="M203" s="46">
        <f>(Chicago!$F$17*10^3)/Chicago!$B$8</f>
        <v>0</v>
      </c>
      <c r="N203" s="46">
        <f>(Boulder!$F$17*10^3)/Boulder!$B$8</f>
        <v>0</v>
      </c>
      <c r="O203" s="46">
        <f>(Minneapolis!$F$17*10^3)/Minneapolis!$B$8</f>
        <v>0</v>
      </c>
      <c r="P203" s="46">
        <f>(Helena!$F$17*10^3)/Helena!$B$8</f>
        <v>0</v>
      </c>
      <c r="Q203" s="46">
        <f>(Duluth!$F$17*10^3)/Duluth!$B$8</f>
        <v>0</v>
      </c>
      <c r="R203" s="46">
        <f>(Fairbanks!$F$17*10^3)/Fairbanks!$B$8</f>
        <v>0</v>
      </c>
    </row>
    <row r="204" spans="1:18" s="61" customFormat="1">
      <c r="A204" s="64"/>
      <c r="B204" s="65" t="s">
        <v>82</v>
      </c>
      <c r="C204" s="46">
        <f>(Miami!$F$18*10^3)/Miami!$B$8</f>
        <v>0</v>
      </c>
      <c r="D204" s="46">
        <f>(Houston!$F$18*10^3)/Houston!$B$8</f>
        <v>0</v>
      </c>
      <c r="E204" s="46">
        <f>(Phoenix!$F$18*10^3)/Phoenix!$B$8</f>
        <v>0</v>
      </c>
      <c r="F204" s="46">
        <f>(Atlanta!$F$18*10^3)/Atlanta!$B$8</f>
        <v>0</v>
      </c>
      <c r="G204" s="46">
        <f>(LosAngeles!$F$18*10^3)/LosAngeles!$B$8</f>
        <v>0</v>
      </c>
      <c r="H204" s="46">
        <f>(LasVegas!$F$18*10^3)/LasVegas!$B$8</f>
        <v>0</v>
      </c>
      <c r="I204" s="46">
        <f>(SanFrancisco!$F$18*10^3)/SanFrancisco!$B$8</f>
        <v>0</v>
      </c>
      <c r="J204" s="46">
        <f>(Baltimore!$F$18*10^3)/Baltimore!$B$8</f>
        <v>0</v>
      </c>
      <c r="K204" s="46">
        <f>(Albuquerque!$F$18*10^3)/Albuquerque!$B$8</f>
        <v>0</v>
      </c>
      <c r="L204" s="46">
        <f>(Seattle!$F$18*10^3)/Seattle!$B$8</f>
        <v>0</v>
      </c>
      <c r="M204" s="46">
        <f>(Chicago!$F$18*10^3)/Chicago!$B$8</f>
        <v>0</v>
      </c>
      <c r="N204" s="46">
        <f>(Boulder!$F$18*10^3)/Boulder!$B$8</f>
        <v>0</v>
      </c>
      <c r="O204" s="46">
        <f>(Minneapolis!$F$18*10^3)/Minneapolis!$B$8</f>
        <v>0</v>
      </c>
      <c r="P204" s="46">
        <f>(Helena!$F$18*10^3)/Helena!$B$8</f>
        <v>0</v>
      </c>
      <c r="Q204" s="46">
        <f>(Duluth!$F$18*10^3)/Duluth!$B$8</f>
        <v>0</v>
      </c>
      <c r="R204" s="46">
        <f>(Fairbanks!$F$18*10^3)/Fairbanks!$B$8</f>
        <v>0</v>
      </c>
    </row>
    <row r="205" spans="1:18" s="61" customFormat="1">
      <c r="A205" s="64"/>
      <c r="B205" s="65" t="s">
        <v>83</v>
      </c>
      <c r="C205" s="46">
        <f>(Miami!$F$19*10^3)/Miami!$B$8</f>
        <v>0</v>
      </c>
      <c r="D205" s="46">
        <f>(Houston!$F$19*10^3)/Houston!$B$8</f>
        <v>0</v>
      </c>
      <c r="E205" s="46">
        <f>(Phoenix!$F$19*10^3)/Phoenix!$B$8</f>
        <v>0</v>
      </c>
      <c r="F205" s="46">
        <f>(Atlanta!$F$19*10^3)/Atlanta!$B$8</f>
        <v>0</v>
      </c>
      <c r="G205" s="46">
        <f>(LosAngeles!$F$19*10^3)/LosAngeles!$B$8</f>
        <v>0</v>
      </c>
      <c r="H205" s="46">
        <f>(LasVegas!$F$19*10^3)/LasVegas!$B$8</f>
        <v>0</v>
      </c>
      <c r="I205" s="46">
        <f>(SanFrancisco!$F$19*10^3)/SanFrancisco!$B$8</f>
        <v>0</v>
      </c>
      <c r="J205" s="46">
        <f>(Baltimore!$F$19*10^3)/Baltimore!$B$8</f>
        <v>0</v>
      </c>
      <c r="K205" s="46">
        <f>(Albuquerque!$F$19*10^3)/Albuquerque!$B$8</f>
        <v>0</v>
      </c>
      <c r="L205" s="46">
        <f>(Seattle!$F$19*10^3)/Seattle!$B$8</f>
        <v>0</v>
      </c>
      <c r="M205" s="46">
        <f>(Chicago!$F$19*10^3)/Chicago!$B$8</f>
        <v>0</v>
      </c>
      <c r="N205" s="46">
        <f>(Boulder!$F$19*10^3)/Boulder!$B$8</f>
        <v>0</v>
      </c>
      <c r="O205" s="46">
        <f>(Minneapolis!$F$19*10^3)/Minneapolis!$B$8</f>
        <v>0</v>
      </c>
      <c r="P205" s="46">
        <f>(Helena!$F$19*10^3)/Helena!$B$8</f>
        <v>0</v>
      </c>
      <c r="Q205" s="46">
        <f>(Duluth!$F$19*10^3)/Duluth!$B$8</f>
        <v>0</v>
      </c>
      <c r="R205" s="46">
        <f>(Fairbanks!$F$19*10^3)/Fairbanks!$B$8</f>
        <v>0</v>
      </c>
    </row>
    <row r="206" spans="1:18" s="61" customFormat="1">
      <c r="A206" s="64"/>
      <c r="B206" s="65" t="s">
        <v>84</v>
      </c>
      <c r="C206" s="46">
        <f>(Miami!$F$20*10^3)/Miami!$B$8</f>
        <v>0</v>
      </c>
      <c r="D206" s="46">
        <f>(Houston!$F$20*10^3)/Houston!$B$8</f>
        <v>0</v>
      </c>
      <c r="E206" s="46">
        <f>(Phoenix!$F$20*10^3)/Phoenix!$B$8</f>
        <v>0</v>
      </c>
      <c r="F206" s="46">
        <f>(Atlanta!$F$20*10^3)/Atlanta!$B$8</f>
        <v>0</v>
      </c>
      <c r="G206" s="46">
        <f>(LosAngeles!$F$20*10^3)/LosAngeles!$B$8</f>
        <v>0</v>
      </c>
      <c r="H206" s="46">
        <f>(LasVegas!$F$20*10^3)/LasVegas!$B$8</f>
        <v>0</v>
      </c>
      <c r="I206" s="46">
        <f>(SanFrancisco!$F$20*10^3)/SanFrancisco!$B$8</f>
        <v>0</v>
      </c>
      <c r="J206" s="46">
        <f>(Baltimore!$F$20*10^3)/Baltimore!$B$8</f>
        <v>0</v>
      </c>
      <c r="K206" s="46">
        <f>(Albuquerque!$F$20*10^3)/Albuquerque!$B$8</f>
        <v>0</v>
      </c>
      <c r="L206" s="46">
        <f>(Seattle!$F$20*10^3)/Seattle!$B$8</f>
        <v>0</v>
      </c>
      <c r="M206" s="46">
        <f>(Chicago!$F$20*10^3)/Chicago!$B$8</f>
        <v>0</v>
      </c>
      <c r="N206" s="46">
        <f>(Boulder!$F$20*10^3)/Boulder!$B$8</f>
        <v>0</v>
      </c>
      <c r="O206" s="46">
        <f>(Minneapolis!$F$20*10^3)/Minneapolis!$B$8</f>
        <v>0</v>
      </c>
      <c r="P206" s="46">
        <f>(Helena!$F$20*10^3)/Helena!$B$8</f>
        <v>0</v>
      </c>
      <c r="Q206" s="46">
        <f>(Duluth!$F$20*10^3)/Duluth!$B$8</f>
        <v>0</v>
      </c>
      <c r="R206" s="46">
        <f>(Fairbanks!$F$20*10^3)/Fairbanks!$B$8</f>
        <v>0</v>
      </c>
    </row>
    <row r="207" spans="1:18" s="61" customFormat="1">
      <c r="A207" s="64"/>
      <c r="B207" s="65" t="s">
        <v>85</v>
      </c>
      <c r="C207" s="46">
        <f>(Miami!$F$21*10^3)/Miami!$B$8</f>
        <v>0</v>
      </c>
      <c r="D207" s="46">
        <f>(Houston!$F$21*10^3)/Houston!$B$8</f>
        <v>0</v>
      </c>
      <c r="E207" s="46">
        <f>(Phoenix!$F$21*10^3)/Phoenix!$B$8</f>
        <v>0</v>
      </c>
      <c r="F207" s="46">
        <f>(Atlanta!$F$21*10^3)/Atlanta!$B$8</f>
        <v>0</v>
      </c>
      <c r="G207" s="46">
        <f>(LosAngeles!$F$21*10^3)/LosAngeles!$B$8</f>
        <v>0</v>
      </c>
      <c r="H207" s="46">
        <f>(LasVegas!$F$21*10^3)/LasVegas!$B$8</f>
        <v>0</v>
      </c>
      <c r="I207" s="46">
        <f>(SanFrancisco!$F$21*10^3)/SanFrancisco!$B$8</f>
        <v>0</v>
      </c>
      <c r="J207" s="46">
        <f>(Baltimore!$F$21*10^3)/Baltimore!$B$8</f>
        <v>0</v>
      </c>
      <c r="K207" s="46">
        <f>(Albuquerque!$F$21*10^3)/Albuquerque!$B$8</f>
        <v>0</v>
      </c>
      <c r="L207" s="46">
        <f>(Seattle!$F$21*10^3)/Seattle!$B$8</f>
        <v>0</v>
      </c>
      <c r="M207" s="46">
        <f>(Chicago!$F$21*10^3)/Chicago!$B$8</f>
        <v>0</v>
      </c>
      <c r="N207" s="46">
        <f>(Boulder!$F$21*10^3)/Boulder!$B$8</f>
        <v>0</v>
      </c>
      <c r="O207" s="46">
        <f>(Minneapolis!$F$21*10^3)/Minneapolis!$B$8</f>
        <v>0</v>
      </c>
      <c r="P207" s="46">
        <f>(Helena!$F$21*10^3)/Helena!$B$8</f>
        <v>0</v>
      </c>
      <c r="Q207" s="46">
        <f>(Duluth!$F$21*10^3)/Duluth!$B$8</f>
        <v>0</v>
      </c>
      <c r="R207" s="46">
        <f>(Fairbanks!$F$21*10^3)/Fairbanks!$B$8</f>
        <v>0</v>
      </c>
    </row>
    <row r="208" spans="1:18" s="61" customFormat="1">
      <c r="A208" s="64"/>
      <c r="B208" s="65" t="s">
        <v>86</v>
      </c>
      <c r="C208" s="46">
        <f>(Miami!$F$22*10^3)/Miami!$B$8</f>
        <v>0</v>
      </c>
      <c r="D208" s="46">
        <f>(Houston!$F$22*10^3)/Houston!$B$8</f>
        <v>0</v>
      </c>
      <c r="E208" s="46">
        <f>(Phoenix!$F$22*10^3)/Phoenix!$B$8</f>
        <v>0</v>
      </c>
      <c r="F208" s="46">
        <f>(Atlanta!$F$22*10^3)/Atlanta!$B$8</f>
        <v>0</v>
      </c>
      <c r="G208" s="46">
        <f>(LosAngeles!$F$22*10^3)/LosAngeles!$B$8</f>
        <v>0</v>
      </c>
      <c r="H208" s="46">
        <f>(LasVegas!$F$22*10^3)/LasVegas!$B$8</f>
        <v>0</v>
      </c>
      <c r="I208" s="46">
        <f>(SanFrancisco!$F$22*10^3)/SanFrancisco!$B$8</f>
        <v>0</v>
      </c>
      <c r="J208" s="46">
        <f>(Baltimore!$F$22*10^3)/Baltimore!$B$8</f>
        <v>0</v>
      </c>
      <c r="K208" s="46">
        <f>(Albuquerque!$F$22*10^3)/Albuquerque!$B$8</f>
        <v>0</v>
      </c>
      <c r="L208" s="46">
        <f>(Seattle!$F$22*10^3)/Seattle!$B$8</f>
        <v>0</v>
      </c>
      <c r="M208" s="46">
        <f>(Chicago!$F$22*10^3)/Chicago!$B$8</f>
        <v>0</v>
      </c>
      <c r="N208" s="46">
        <f>(Boulder!$F$22*10^3)/Boulder!$B$8</f>
        <v>0</v>
      </c>
      <c r="O208" s="46">
        <f>(Minneapolis!$F$22*10^3)/Minneapolis!$B$8</f>
        <v>0</v>
      </c>
      <c r="P208" s="46">
        <f>(Helena!$F$22*10^3)/Helena!$B$8</f>
        <v>0</v>
      </c>
      <c r="Q208" s="46">
        <f>(Duluth!$F$22*10^3)/Duluth!$B$8</f>
        <v>0</v>
      </c>
      <c r="R208" s="46">
        <f>(Fairbanks!$F$22*10^3)/Fairbanks!$B$8</f>
        <v>0</v>
      </c>
    </row>
    <row r="209" spans="1:18" s="61" customFormat="1">
      <c r="A209" s="64"/>
      <c r="B209" s="65" t="s">
        <v>65</v>
      </c>
      <c r="C209" s="46">
        <f>(Miami!$F$23*10^3)/Miami!$B$8</f>
        <v>0</v>
      </c>
      <c r="D209" s="46">
        <f>(Houston!$F$23*10^3)/Houston!$B$8</f>
        <v>0</v>
      </c>
      <c r="E209" s="46">
        <f>(Phoenix!$F$23*10^3)/Phoenix!$B$8</f>
        <v>0</v>
      </c>
      <c r="F209" s="46">
        <f>(Atlanta!$F$23*10^3)/Atlanta!$B$8</f>
        <v>0</v>
      </c>
      <c r="G209" s="46">
        <f>(LosAngeles!$F$23*10^3)/LosAngeles!$B$8</f>
        <v>0</v>
      </c>
      <c r="H209" s="46">
        <f>(LasVegas!$F$23*10^3)/LasVegas!$B$8</f>
        <v>0</v>
      </c>
      <c r="I209" s="46">
        <f>(SanFrancisco!$F$23*10^3)/SanFrancisco!$B$8</f>
        <v>0</v>
      </c>
      <c r="J209" s="46">
        <f>(Baltimore!$F$23*10^3)/Baltimore!$B$8</f>
        <v>0</v>
      </c>
      <c r="K209" s="46">
        <f>(Albuquerque!$F$23*10^3)/Albuquerque!$B$8</f>
        <v>0</v>
      </c>
      <c r="L209" s="46">
        <f>(Seattle!$F$23*10^3)/Seattle!$B$8</f>
        <v>0</v>
      </c>
      <c r="M209" s="46">
        <f>(Chicago!$F$23*10^3)/Chicago!$B$8</f>
        <v>0</v>
      </c>
      <c r="N209" s="46">
        <f>(Boulder!$F$23*10^3)/Boulder!$B$8</f>
        <v>0</v>
      </c>
      <c r="O209" s="46">
        <f>(Minneapolis!$F$23*10^3)/Minneapolis!$B$8</f>
        <v>0</v>
      </c>
      <c r="P209" s="46">
        <f>(Helena!$F$23*10^3)/Helena!$B$8</f>
        <v>0</v>
      </c>
      <c r="Q209" s="46">
        <f>(Duluth!$F$23*10^3)/Duluth!$B$8</f>
        <v>0</v>
      </c>
      <c r="R209" s="46">
        <f>(Fairbanks!$F$23*10^3)/Fairbanks!$B$8</f>
        <v>0</v>
      </c>
    </row>
    <row r="210" spans="1:18" s="61" customFormat="1">
      <c r="A210" s="64"/>
      <c r="B210" s="65" t="s">
        <v>87</v>
      </c>
      <c r="C210" s="46">
        <f>(Miami!$F$24*10^3)/Miami!$B$8</f>
        <v>0</v>
      </c>
      <c r="D210" s="46">
        <f>(Houston!$F$24*10^3)/Houston!$B$8</f>
        <v>0</v>
      </c>
      <c r="E210" s="46">
        <f>(Phoenix!$F$24*10^3)/Phoenix!$B$8</f>
        <v>0</v>
      </c>
      <c r="F210" s="46">
        <f>(Atlanta!$F$24*10^3)/Atlanta!$B$8</f>
        <v>0</v>
      </c>
      <c r="G210" s="46">
        <f>(LosAngeles!$F$24*10^3)/LosAngeles!$B$8</f>
        <v>0</v>
      </c>
      <c r="H210" s="46">
        <f>(LasVegas!$F$24*10^3)/LasVegas!$B$8</f>
        <v>0</v>
      </c>
      <c r="I210" s="46">
        <f>(SanFrancisco!$F$24*10^3)/SanFrancisco!$B$8</f>
        <v>0</v>
      </c>
      <c r="J210" s="46">
        <f>(Baltimore!$F$24*10^3)/Baltimore!$B$8</f>
        <v>0</v>
      </c>
      <c r="K210" s="46">
        <f>(Albuquerque!$F$24*10^3)/Albuquerque!$B$8</f>
        <v>0</v>
      </c>
      <c r="L210" s="46">
        <f>(Seattle!$F$24*10^3)/Seattle!$B$8</f>
        <v>0</v>
      </c>
      <c r="M210" s="46">
        <f>(Chicago!$F$24*10^3)/Chicago!$B$8</f>
        <v>0</v>
      </c>
      <c r="N210" s="46">
        <f>(Boulder!$F$24*10^3)/Boulder!$B$8</f>
        <v>0</v>
      </c>
      <c r="O210" s="46">
        <f>(Minneapolis!$F$24*10^3)/Minneapolis!$B$8</f>
        <v>0</v>
      </c>
      <c r="P210" s="46">
        <f>(Helena!$F$24*10^3)/Helena!$B$8</f>
        <v>0</v>
      </c>
      <c r="Q210" s="46">
        <f>(Duluth!$F$24*10^3)/Duluth!$B$8</f>
        <v>0</v>
      </c>
      <c r="R210" s="46">
        <f>(Fairbanks!$F$24*10^3)/Fairbanks!$B$8</f>
        <v>0</v>
      </c>
    </row>
    <row r="211" spans="1:18" s="61" customFormat="1">
      <c r="A211" s="64"/>
      <c r="B211" s="65" t="s">
        <v>88</v>
      </c>
      <c r="C211" s="46">
        <f>(Miami!$F$25*10^3)/Miami!$B$8</f>
        <v>0</v>
      </c>
      <c r="D211" s="46">
        <f>(Houston!$F$25*10^3)/Houston!$B$8</f>
        <v>0</v>
      </c>
      <c r="E211" s="46">
        <f>(Phoenix!$F$25*10^3)/Phoenix!$B$8</f>
        <v>0</v>
      </c>
      <c r="F211" s="46">
        <f>(Atlanta!$F$25*10^3)/Atlanta!$B$8</f>
        <v>0</v>
      </c>
      <c r="G211" s="46">
        <f>(LosAngeles!$F$25*10^3)/LosAngeles!$B$8</f>
        <v>0</v>
      </c>
      <c r="H211" s="46">
        <f>(LasVegas!$F$25*10^3)/LasVegas!$B$8</f>
        <v>0</v>
      </c>
      <c r="I211" s="46">
        <f>(SanFrancisco!$F$25*10^3)/SanFrancisco!$B$8</f>
        <v>0</v>
      </c>
      <c r="J211" s="46">
        <f>(Baltimore!$F$25*10^3)/Baltimore!$B$8</f>
        <v>0</v>
      </c>
      <c r="K211" s="46">
        <f>(Albuquerque!$F$25*10^3)/Albuquerque!$B$8</f>
        <v>0</v>
      </c>
      <c r="L211" s="46">
        <f>(Seattle!$F$25*10^3)/Seattle!$B$8</f>
        <v>0</v>
      </c>
      <c r="M211" s="46">
        <f>(Chicago!$F$25*10^3)/Chicago!$B$8</f>
        <v>0</v>
      </c>
      <c r="N211" s="46">
        <f>(Boulder!$F$25*10^3)/Boulder!$B$8</f>
        <v>0</v>
      </c>
      <c r="O211" s="46">
        <f>(Minneapolis!$F$25*10^3)/Minneapolis!$B$8</f>
        <v>0</v>
      </c>
      <c r="P211" s="46">
        <f>(Helena!$F$25*10^3)/Helena!$B$8</f>
        <v>0</v>
      </c>
      <c r="Q211" s="46">
        <f>(Duluth!$F$25*10^3)/Duluth!$B$8</f>
        <v>0</v>
      </c>
      <c r="R211" s="46">
        <f>(Fairbanks!$F$25*10^3)/Fairbanks!$B$8</f>
        <v>0</v>
      </c>
    </row>
    <row r="212" spans="1:18" s="61" customFormat="1">
      <c r="A212" s="64"/>
      <c r="B212" s="65" t="s">
        <v>89</v>
      </c>
      <c r="C212" s="46">
        <f>(Miami!$F$26*10^3)/Miami!$B$8</f>
        <v>0</v>
      </c>
      <c r="D212" s="46">
        <f>(Houston!$F$26*10^3)/Houston!$B$8</f>
        <v>0</v>
      </c>
      <c r="E212" s="46">
        <f>(Phoenix!$F$26*10^3)/Phoenix!$B$8</f>
        <v>0</v>
      </c>
      <c r="F212" s="46">
        <f>(Atlanta!$F$26*10^3)/Atlanta!$B$8</f>
        <v>0</v>
      </c>
      <c r="G212" s="46">
        <f>(LosAngeles!$F$26*10^3)/LosAngeles!$B$8</f>
        <v>0</v>
      </c>
      <c r="H212" s="46">
        <f>(LasVegas!$F$26*10^3)/LasVegas!$B$8</f>
        <v>0</v>
      </c>
      <c r="I212" s="46">
        <f>(SanFrancisco!$F$26*10^3)/SanFrancisco!$B$8</f>
        <v>0</v>
      </c>
      <c r="J212" s="46">
        <f>(Baltimore!$F$26*10^3)/Baltimore!$B$8</f>
        <v>0</v>
      </c>
      <c r="K212" s="46">
        <f>(Albuquerque!$F$26*10^3)/Albuquerque!$B$8</f>
        <v>0</v>
      </c>
      <c r="L212" s="46">
        <f>(Seattle!$F$26*10^3)/Seattle!$B$8</f>
        <v>0</v>
      </c>
      <c r="M212" s="46">
        <f>(Chicago!$F$26*10^3)/Chicago!$B$8</f>
        <v>0</v>
      </c>
      <c r="N212" s="46">
        <f>(Boulder!$F$26*10^3)/Boulder!$B$8</f>
        <v>0</v>
      </c>
      <c r="O212" s="46">
        <f>(Minneapolis!$F$26*10^3)/Minneapolis!$B$8</f>
        <v>0</v>
      </c>
      <c r="P212" s="46">
        <f>(Helena!$F$26*10^3)/Helena!$B$8</f>
        <v>0</v>
      </c>
      <c r="Q212" s="46">
        <f>(Duluth!$F$26*10^3)/Duluth!$B$8</f>
        <v>0</v>
      </c>
      <c r="R212" s="46">
        <f>(Fairbanks!$F$26*10^3)/Fairbanks!$B$8</f>
        <v>0</v>
      </c>
    </row>
    <row r="213" spans="1:18" s="61" customFormat="1">
      <c r="A213" s="64"/>
      <c r="B213" s="65" t="s">
        <v>90</v>
      </c>
      <c r="C213" s="46">
        <f>(Miami!$F$28*10^3)/Miami!$B$8</f>
        <v>0</v>
      </c>
      <c r="D213" s="46">
        <f>(Houston!$F$28*10^3)/Houston!$B$8</f>
        <v>0</v>
      </c>
      <c r="E213" s="46">
        <f>(Phoenix!$F$28*10^3)/Phoenix!$B$8</f>
        <v>0</v>
      </c>
      <c r="F213" s="46">
        <f>(Atlanta!$F$28*10^3)/Atlanta!$B$8</f>
        <v>0</v>
      </c>
      <c r="G213" s="46">
        <f>(LosAngeles!$F$28*10^3)/LosAngeles!$B$8</f>
        <v>0</v>
      </c>
      <c r="H213" s="46">
        <f>(LasVegas!$F$28*10^3)/LasVegas!$B$8</f>
        <v>0</v>
      </c>
      <c r="I213" s="46">
        <f>(SanFrancisco!$F$28*10^3)/SanFrancisco!$B$8</f>
        <v>0</v>
      </c>
      <c r="J213" s="46">
        <f>(Baltimore!$F$28*10^3)/Baltimore!$B$8</f>
        <v>0</v>
      </c>
      <c r="K213" s="46">
        <f>(Albuquerque!$F$28*10^3)/Albuquerque!$B$8</f>
        <v>0</v>
      </c>
      <c r="L213" s="46">
        <f>(Seattle!$F$28*10^3)/Seattle!$B$8</f>
        <v>0</v>
      </c>
      <c r="M213" s="46">
        <f>(Chicago!$F$28*10^3)/Chicago!$B$8</f>
        <v>0</v>
      </c>
      <c r="N213" s="46">
        <f>(Boulder!$F$28*10^3)/Boulder!$B$8</f>
        <v>0</v>
      </c>
      <c r="O213" s="46">
        <f>(Minneapolis!$F$28*10^3)/Minneapolis!$B$8</f>
        <v>0</v>
      </c>
      <c r="P213" s="46">
        <f>(Helena!$F$28*10^3)/Helena!$B$8</f>
        <v>0</v>
      </c>
      <c r="Q213" s="46">
        <f>(Duluth!$F$28*10^3)/Duluth!$B$8</f>
        <v>0</v>
      </c>
      <c r="R213" s="46">
        <f>(Fairbanks!$F$28*10^3)/Fairbanks!$B$8</f>
        <v>0</v>
      </c>
    </row>
    <row r="214" spans="1:18" s="61" customFormat="1">
      <c r="A214" s="64"/>
      <c r="B214" s="62" t="s">
        <v>268</v>
      </c>
      <c r="C214" s="46">
        <f>(Miami!$B$2*10^3)/Miami!$B$8</f>
        <v>650.9285402415951</v>
      </c>
      <c r="D214" s="46">
        <f>(Houston!$B$2*10^3)/Houston!$B$8</f>
        <v>646.04569931596563</v>
      </c>
      <c r="E214" s="46">
        <f>(Phoenix!$B$2*10^3)/Phoenix!$B$8</f>
        <v>625.06185416969879</v>
      </c>
      <c r="F214" s="46">
        <f>(Atlanta!$B$2*10^3)/Atlanta!$B$8</f>
        <v>623.74326881094453</v>
      </c>
      <c r="G214" s="46">
        <f>(LosAngeles!$B$2*10^3)/LosAngeles!$B$8</f>
        <v>519.01178867704846</v>
      </c>
      <c r="H214" s="46">
        <f>(LasVegas!$B$2*10^3)/LasVegas!$B$8</f>
        <v>594.73148013389607</v>
      </c>
      <c r="I214" s="46">
        <f>(SanFrancisco!$B$2*10^3)/SanFrancisco!$B$8</f>
        <v>577.65827390481729</v>
      </c>
      <c r="J214" s="46">
        <f>(Baltimore!$B$2*10^3)/Baltimore!$B$8</f>
        <v>694.84500072769606</v>
      </c>
      <c r="K214" s="46">
        <f>(Albuquerque!$B$2*10^3)/Albuquerque!$B$8</f>
        <v>616.60311453936833</v>
      </c>
      <c r="L214" s="46">
        <f>(Seattle!$B$2*10^3)/Seattle!$B$8</f>
        <v>613.24698006112646</v>
      </c>
      <c r="M214" s="46">
        <f>(Chicago!$B$2*10^3)/Chicago!$B$8</f>
        <v>743.63120360937273</v>
      </c>
      <c r="N214" s="46">
        <f>(Boulder!$B$2*10^3)/Boulder!$B$8</f>
        <v>658.46165041478673</v>
      </c>
      <c r="O214" s="46">
        <f>(Minneapolis!$B$2*10^3)/Minneapolis!$B$8</f>
        <v>847.61024596128652</v>
      </c>
      <c r="P214" s="46">
        <f>(Helena!$B$2*10^3)/Helena!$B$8</f>
        <v>748.54315237956632</v>
      </c>
      <c r="Q214" s="46">
        <f>(Duluth!$B$2*10^3)/Duluth!$B$8</f>
        <v>897.68592635715322</v>
      </c>
      <c r="R214" s="46">
        <f>(Fairbanks!$B$2*10^3)/Fairbanks!$B$8</f>
        <v>1278.2913695240868</v>
      </c>
    </row>
    <row r="215" spans="1:18" s="61" customFormat="1">
      <c r="A215" s="62" t="s">
        <v>347</v>
      </c>
      <c r="B215" s="6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</row>
    <row r="216" spans="1:18" s="61" customFormat="1">
      <c r="A216" s="64"/>
      <c r="B216" s="62" t="s">
        <v>346</v>
      </c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</row>
    <row r="217" spans="1:18" s="61" customFormat="1">
      <c r="A217" s="64"/>
      <c r="B217" s="65" t="s">
        <v>344</v>
      </c>
      <c r="C217" s="75">
        <f>10^(-3)*Miami!$C273</f>
        <v>313.805995</v>
      </c>
      <c r="D217" s="75">
        <f>10^(-3)*Houston!$C273</f>
        <v>281.89109400000001</v>
      </c>
      <c r="E217" s="75">
        <f>10^(-3)*Phoenix!$C273</f>
        <v>225.06918200000001</v>
      </c>
      <c r="F217" s="75">
        <f>10^(-3)*Atlanta!$C273</f>
        <v>199.00383300000001</v>
      </c>
      <c r="G217" s="75">
        <f>10^(-3)*LosAngeles!$C273</f>
        <v>239.21779500000002</v>
      </c>
      <c r="H217" s="75">
        <f>10^(-3)*LasVegas!$C273</f>
        <v>196.04799299999999</v>
      </c>
      <c r="I217" s="75">
        <f>10^(-3)*SanFrancisco!$C273</f>
        <v>182.36583100000001</v>
      </c>
      <c r="J217" s="75">
        <f>10^(-3)*Baltimore!$C273</f>
        <v>183.67489499999999</v>
      </c>
      <c r="K217" s="75">
        <f>10^(-3)*Albuquerque!$C273</f>
        <v>184.496948</v>
      </c>
      <c r="L217" s="75">
        <f>10^(-3)*Seattle!$C273</f>
        <v>169.94215400000002</v>
      </c>
      <c r="M217" s="75">
        <f>10^(-3)*Chicago!$C273</f>
        <v>171.35526400000001</v>
      </c>
      <c r="N217" s="75">
        <f>10^(-3)*Boulder!$C273</f>
        <v>186.666641</v>
      </c>
      <c r="O217" s="75">
        <f>10^(-3)*Minneapolis!$C273</f>
        <v>172.03058600000003</v>
      </c>
      <c r="P217" s="75">
        <f>10^(-3)*Helena!$C273</f>
        <v>172.49041200000002</v>
      </c>
      <c r="Q217" s="75">
        <f>10^(-3)*Duluth!$C273</f>
        <v>171.567576</v>
      </c>
      <c r="R217" s="75">
        <f>10^(-3)*Fairbanks!$C273</f>
        <v>180.143044</v>
      </c>
    </row>
    <row r="218" spans="1:18" s="61" customFormat="1">
      <c r="A218" s="64"/>
      <c r="B218" s="65" t="s">
        <v>343</v>
      </c>
      <c r="C218" s="75">
        <f>10^(-3)*Miami!$C274</f>
        <v>322.813086</v>
      </c>
      <c r="D218" s="75">
        <f>10^(-3)*Houston!$C274</f>
        <v>266.02838299999996</v>
      </c>
      <c r="E218" s="75">
        <f>10^(-3)*Phoenix!$C274</f>
        <v>245.741668</v>
      </c>
      <c r="F218" s="75">
        <f>10^(-3)*Atlanta!$C274</f>
        <v>193.542508</v>
      </c>
      <c r="G218" s="75">
        <f>10^(-3)*LosAngeles!$C274</f>
        <v>231.49476300000001</v>
      </c>
      <c r="H218" s="75">
        <f>10^(-3)*LasVegas!$C274</f>
        <v>205.2655</v>
      </c>
      <c r="I218" s="75">
        <f>10^(-3)*SanFrancisco!$C274</f>
        <v>213.13256099999998</v>
      </c>
      <c r="J218" s="75">
        <f>10^(-3)*Baltimore!$C274</f>
        <v>178.90225700000002</v>
      </c>
      <c r="K218" s="75">
        <f>10^(-3)*Albuquerque!$C274</f>
        <v>203.38713100000001</v>
      </c>
      <c r="L218" s="75">
        <f>10^(-3)*Seattle!$C274</f>
        <v>181.60908900000001</v>
      </c>
      <c r="M218" s="75">
        <f>10^(-3)*Chicago!$C274</f>
        <v>171.28229000000002</v>
      </c>
      <c r="N218" s="75">
        <f>10^(-3)*Boulder!$C274</f>
        <v>180.11158499999999</v>
      </c>
      <c r="O218" s="75">
        <f>10^(-3)*Minneapolis!$C274</f>
        <v>171.30462100000003</v>
      </c>
      <c r="P218" s="75">
        <f>10^(-3)*Helena!$C274</f>
        <v>182.84931400000002</v>
      </c>
      <c r="Q218" s="75">
        <f>10^(-3)*Duluth!$C274</f>
        <v>171.51140799999999</v>
      </c>
      <c r="R218" s="75">
        <f>10^(-3)*Fairbanks!$C274</f>
        <v>174.94248400000001</v>
      </c>
    </row>
    <row r="219" spans="1:18" s="61" customFormat="1">
      <c r="A219" s="64"/>
      <c r="B219" s="76" t="s">
        <v>342</v>
      </c>
      <c r="C219" s="75">
        <f>10^(-3)*Miami!$C275</f>
        <v>322.82460100000003</v>
      </c>
      <c r="D219" s="75">
        <f>10^(-3)*Houston!$C275</f>
        <v>276.72926100000001</v>
      </c>
      <c r="E219" s="75">
        <f>10^(-3)*Phoenix!$C275</f>
        <v>291.34003999999999</v>
      </c>
      <c r="F219" s="75">
        <f>10^(-3)*Atlanta!$C275</f>
        <v>226.35302900000002</v>
      </c>
      <c r="G219" s="75">
        <f>10^(-3)*LosAngeles!$C275</f>
        <v>226.71972399999999</v>
      </c>
      <c r="H219" s="75">
        <f>10^(-3)*LasVegas!$C275</f>
        <v>226.899598</v>
      </c>
      <c r="I219" s="75">
        <f>10^(-3)*SanFrancisco!$C275</f>
        <v>199.632926</v>
      </c>
      <c r="J219" s="75">
        <f>10^(-3)*Baltimore!$C275</f>
        <v>229.762068</v>
      </c>
      <c r="K219" s="75">
        <f>10^(-3)*Albuquerque!$C275</f>
        <v>208.112843</v>
      </c>
      <c r="L219" s="75">
        <f>10^(-3)*Seattle!$C275</f>
        <v>197.365478</v>
      </c>
      <c r="M219" s="75">
        <f>10^(-3)*Chicago!$C275</f>
        <v>200.68480499999998</v>
      </c>
      <c r="N219" s="75">
        <f>10^(-3)*Boulder!$C275</f>
        <v>210.501194</v>
      </c>
      <c r="O219" s="75">
        <f>10^(-3)*Minneapolis!$C275</f>
        <v>183.08503400000001</v>
      </c>
      <c r="P219" s="75">
        <f>10^(-3)*Helena!$C275</f>
        <v>196.22979800000002</v>
      </c>
      <c r="Q219" s="75">
        <f>10^(-3)*Duluth!$C275</f>
        <v>170.25320199999999</v>
      </c>
      <c r="R219" s="75">
        <f>10^(-3)*Fairbanks!$C275</f>
        <v>174.79225200000002</v>
      </c>
    </row>
    <row r="220" spans="1:18" s="61" customFormat="1">
      <c r="A220" s="64"/>
      <c r="B220" s="76" t="s">
        <v>341</v>
      </c>
      <c r="C220" s="75">
        <f>10^(-3)*Miami!$C276</f>
        <v>332.90296899999998</v>
      </c>
      <c r="D220" s="75">
        <f>10^(-3)*Houston!$C276</f>
        <v>308.528728</v>
      </c>
      <c r="E220" s="75">
        <f>10^(-3)*Phoenix!$C276</f>
        <v>302.45378299999999</v>
      </c>
      <c r="F220" s="75">
        <f>10^(-3)*Atlanta!$C276</f>
        <v>265.6687</v>
      </c>
      <c r="G220" s="75">
        <f>10^(-3)*LosAngeles!$C276</f>
        <v>237.68730500000001</v>
      </c>
      <c r="H220" s="75">
        <f>10^(-3)*LasVegas!$C276</f>
        <v>286.09470899999997</v>
      </c>
      <c r="I220" s="75">
        <f>10^(-3)*SanFrancisco!$C276</f>
        <v>213.37571599999998</v>
      </c>
      <c r="J220" s="75">
        <f>10^(-3)*Baltimore!$C276</f>
        <v>229.20251199999998</v>
      </c>
      <c r="K220" s="75">
        <f>10^(-3)*Albuquerque!$C276</f>
        <v>237.357224</v>
      </c>
      <c r="L220" s="75">
        <f>10^(-3)*Seattle!$C276</f>
        <v>188.88928400000003</v>
      </c>
      <c r="M220" s="75">
        <f>10^(-3)*Chicago!$C276</f>
        <v>208.000576</v>
      </c>
      <c r="N220" s="75">
        <f>10^(-3)*Boulder!$C276</f>
        <v>226.01873600000002</v>
      </c>
      <c r="O220" s="75">
        <f>10^(-3)*Minneapolis!$C276</f>
        <v>201.21060300000002</v>
      </c>
      <c r="P220" s="75">
        <f>10^(-3)*Helena!$C276</f>
        <v>187.74731800000001</v>
      </c>
      <c r="Q220" s="75">
        <f>10^(-3)*Duluth!$C276</f>
        <v>187.450164</v>
      </c>
      <c r="R220" s="75">
        <f>10^(-3)*Fairbanks!$C276</f>
        <v>173.73252100000002</v>
      </c>
    </row>
    <row r="221" spans="1:18" s="61" customFormat="1">
      <c r="A221" s="64"/>
      <c r="B221" s="76" t="s">
        <v>324</v>
      </c>
      <c r="C221" s="75">
        <f>10^(-3)*Miami!$C277</f>
        <v>346.11424</v>
      </c>
      <c r="D221" s="75">
        <f>10^(-3)*Houston!$C277</f>
        <v>352.08466600000003</v>
      </c>
      <c r="E221" s="75">
        <f>10^(-3)*Phoenix!$C277</f>
        <v>342.39304499999997</v>
      </c>
      <c r="F221" s="75">
        <f>10^(-3)*Atlanta!$C277</f>
        <v>312.46838900000006</v>
      </c>
      <c r="G221" s="75">
        <f>10^(-3)*LosAngeles!$C277</f>
        <v>258.05207300000001</v>
      </c>
      <c r="H221" s="75">
        <f>10^(-3)*LasVegas!$C277</f>
        <v>312.645914</v>
      </c>
      <c r="I221" s="75">
        <f>10^(-3)*SanFrancisco!$C277</f>
        <v>229.48693100000003</v>
      </c>
      <c r="J221" s="75">
        <f>10^(-3)*Baltimore!$C277</f>
        <v>297.84591799999998</v>
      </c>
      <c r="K221" s="75">
        <f>10^(-3)*Albuquerque!$C277</f>
        <v>262.31833500000005</v>
      </c>
      <c r="L221" s="75">
        <f>10^(-3)*Seattle!$C277</f>
        <v>226.49700300000001</v>
      </c>
      <c r="M221" s="75">
        <f>10^(-3)*Chicago!$C277</f>
        <v>274.016505</v>
      </c>
      <c r="N221" s="75">
        <f>10^(-3)*Boulder!$C277</f>
        <v>245.43017900000001</v>
      </c>
      <c r="O221" s="75">
        <f>10^(-3)*Minneapolis!$C277</f>
        <v>288.70041600000002</v>
      </c>
      <c r="P221" s="75">
        <f>10^(-3)*Helena!$C277</f>
        <v>219.60600500000001</v>
      </c>
      <c r="Q221" s="75">
        <f>10^(-3)*Duluth!$C277</f>
        <v>220.29167699999999</v>
      </c>
      <c r="R221" s="75">
        <f>10^(-3)*Fairbanks!$C277</f>
        <v>209.96678700000001</v>
      </c>
    </row>
    <row r="222" spans="1:18" s="61" customFormat="1">
      <c r="A222" s="64"/>
      <c r="B222" s="76" t="s">
        <v>340</v>
      </c>
      <c r="C222" s="75">
        <f>10^(-3)*Miami!$C278</f>
        <v>352.20207600000003</v>
      </c>
      <c r="D222" s="75">
        <f>10^(-3)*Houston!$C278</f>
        <v>353.37584600000002</v>
      </c>
      <c r="E222" s="75">
        <f>10^(-3)*Phoenix!$C278</f>
        <v>401.21562300000005</v>
      </c>
      <c r="F222" s="75">
        <f>10^(-3)*Atlanta!$C278</f>
        <v>330.52202899999997</v>
      </c>
      <c r="G222" s="75">
        <f>10^(-3)*LosAngeles!$C278</f>
        <v>253.562242</v>
      </c>
      <c r="H222" s="75">
        <f>10^(-3)*LasVegas!$C278</f>
        <v>359.50778400000002</v>
      </c>
      <c r="I222" s="75">
        <f>10^(-3)*SanFrancisco!$C278</f>
        <v>232.31621700000002</v>
      </c>
      <c r="J222" s="75">
        <f>10^(-3)*Baltimore!$C278</f>
        <v>347.30543900000004</v>
      </c>
      <c r="K222" s="75">
        <f>10^(-3)*Albuquerque!$C278</f>
        <v>284.78258899999997</v>
      </c>
      <c r="L222" s="75">
        <f>10^(-3)*Seattle!$C278</f>
        <v>239.17765400000002</v>
      </c>
      <c r="M222" s="75">
        <f>10^(-3)*Chicago!$C278</f>
        <v>334.90342900000002</v>
      </c>
      <c r="N222" s="75">
        <f>10^(-3)*Boulder!$C278</f>
        <v>277.66555800000003</v>
      </c>
      <c r="O222" s="75">
        <f>10^(-3)*Minneapolis!$C278</f>
        <v>327.70892099999998</v>
      </c>
      <c r="P222" s="75">
        <f>10^(-3)*Helena!$C278</f>
        <v>265.57453200000003</v>
      </c>
      <c r="Q222" s="75">
        <f>10^(-3)*Duluth!$C278</f>
        <v>293.49017300000003</v>
      </c>
      <c r="R222" s="75">
        <f>10^(-3)*Fairbanks!$C278</f>
        <v>240.850313</v>
      </c>
    </row>
    <row r="223" spans="1:18" s="61" customFormat="1">
      <c r="A223" s="64"/>
      <c r="B223" s="76" t="s">
        <v>339</v>
      </c>
      <c r="C223" s="75">
        <f>10^(-3)*Miami!$C279</f>
        <v>268.84584899999999</v>
      </c>
      <c r="D223" s="75">
        <f>10^(-3)*Houston!$C279</f>
        <v>285.53526500000004</v>
      </c>
      <c r="E223" s="75">
        <f>10^(-3)*Phoenix!$C279</f>
        <v>316.44954000000001</v>
      </c>
      <c r="F223" s="75">
        <f>10^(-3)*Atlanta!$C279</f>
        <v>270.17085200000002</v>
      </c>
      <c r="G223" s="75">
        <f>10^(-3)*LosAngeles!$C279</f>
        <v>157.26115300000001</v>
      </c>
      <c r="H223" s="75">
        <f>10^(-3)*LasVegas!$C279</f>
        <v>277.66332799999998</v>
      </c>
      <c r="I223" s="75">
        <f>10^(-3)*SanFrancisco!$C279</f>
        <v>160.33879800000003</v>
      </c>
      <c r="J223" s="75">
        <f>10^(-3)*Baltimore!$C279</f>
        <v>278.05111399999998</v>
      </c>
      <c r="K223" s="75">
        <f>10^(-3)*Albuquerque!$C279</f>
        <v>213.028198</v>
      </c>
      <c r="L223" s="75">
        <f>10^(-3)*Seattle!$C279</f>
        <v>164.995801</v>
      </c>
      <c r="M223" s="75">
        <f>10^(-3)*Chicago!$C279</f>
        <v>250.50309300000001</v>
      </c>
      <c r="N223" s="75">
        <f>10^(-3)*Boulder!$C279</f>
        <v>202.042878</v>
      </c>
      <c r="O223" s="75">
        <f>10^(-3)*Minneapolis!$C279</f>
        <v>240.49696599999999</v>
      </c>
      <c r="P223" s="75">
        <f>10^(-3)*Helena!$C279</f>
        <v>188.65733</v>
      </c>
      <c r="Q223" s="75">
        <f>10^(-3)*Duluth!$C279</f>
        <v>213.40663000000001</v>
      </c>
      <c r="R223" s="75">
        <f>10^(-3)*Fairbanks!$C279</f>
        <v>140.23470499999999</v>
      </c>
    </row>
    <row r="224" spans="1:18" s="61" customFormat="1">
      <c r="A224" s="64"/>
      <c r="B224" s="76" t="s">
        <v>338</v>
      </c>
      <c r="C224" s="75">
        <f>10^(-3)*Miami!$C280</f>
        <v>277.226269</v>
      </c>
      <c r="D224" s="75">
        <f>10^(-3)*Houston!$C280</f>
        <v>279.650328</v>
      </c>
      <c r="E224" s="75">
        <f>10^(-3)*Phoenix!$C280</f>
        <v>318.30091999999996</v>
      </c>
      <c r="F224" s="75">
        <f>10^(-3)*Atlanta!$C280</f>
        <v>245.919217</v>
      </c>
      <c r="G224" s="75">
        <f>10^(-3)*LosAngeles!$C280</f>
        <v>188.79154399999999</v>
      </c>
      <c r="H224" s="75">
        <f>10^(-3)*LasVegas!$C280</f>
        <v>270.03108600000002</v>
      </c>
      <c r="I224" s="75">
        <f>10^(-3)*SanFrancisco!$C280</f>
        <v>157.31755699999999</v>
      </c>
      <c r="J224" s="75">
        <f>10^(-3)*Baltimore!$C280</f>
        <v>274.05708100000004</v>
      </c>
      <c r="K224" s="75">
        <f>10^(-3)*Albuquerque!$C280</f>
        <v>208.015479</v>
      </c>
      <c r="L224" s="75">
        <f>10^(-3)*Seattle!$C280</f>
        <v>154.01549400000002</v>
      </c>
      <c r="M224" s="75">
        <f>10^(-3)*Chicago!$C280</f>
        <v>255.38423</v>
      </c>
      <c r="N224" s="75">
        <f>10^(-3)*Boulder!$C280</f>
        <v>203.08390199999999</v>
      </c>
      <c r="O224" s="75">
        <f>10^(-3)*Minneapolis!$C280</f>
        <v>240.641516</v>
      </c>
      <c r="P224" s="75">
        <f>10^(-3)*Helena!$C280</f>
        <v>167.429294</v>
      </c>
      <c r="Q224" s="75">
        <f>10^(-3)*Duluth!$C280</f>
        <v>194.14935399999999</v>
      </c>
      <c r="R224" s="75">
        <f>10^(-3)*Fairbanks!$C280</f>
        <v>140.53260600000002</v>
      </c>
    </row>
    <row r="225" spans="1:18" s="61" customFormat="1">
      <c r="A225" s="64"/>
      <c r="B225" s="76" t="s">
        <v>337</v>
      </c>
      <c r="C225" s="75">
        <f>10^(-3)*Miami!$C281</f>
        <v>350.85970000000003</v>
      </c>
      <c r="D225" s="75">
        <f>10^(-3)*Houston!$C281</f>
        <v>357.20779800000003</v>
      </c>
      <c r="E225" s="75">
        <f>10^(-3)*Phoenix!$C281</f>
        <v>368.10936400000003</v>
      </c>
      <c r="F225" s="75">
        <f>10^(-3)*Atlanta!$C281</f>
        <v>325.91940399999999</v>
      </c>
      <c r="G225" s="75">
        <f>10^(-3)*LosAngeles!$C281</f>
        <v>279.90184199999999</v>
      </c>
      <c r="H225" s="75">
        <f>10^(-3)*LasVegas!$C281</f>
        <v>316.65831500000002</v>
      </c>
      <c r="I225" s="75">
        <f>10^(-3)*SanFrancisco!$C281</f>
        <v>292.58021600000001</v>
      </c>
      <c r="J225" s="75">
        <f>10^(-3)*Baltimore!$C281</f>
        <v>314.58917099999996</v>
      </c>
      <c r="K225" s="75">
        <f>10^(-3)*Albuquerque!$C281</f>
        <v>258.41926100000001</v>
      </c>
      <c r="L225" s="75">
        <f>10^(-3)*Seattle!$C281</f>
        <v>253.57125300000001</v>
      </c>
      <c r="M225" s="75">
        <f>10^(-3)*Chicago!$C281</f>
        <v>302.27525700000001</v>
      </c>
      <c r="N225" s="75">
        <f>10^(-3)*Boulder!$C281</f>
        <v>260.95263599999998</v>
      </c>
      <c r="O225" s="75">
        <f>10^(-3)*Minneapolis!$C281</f>
        <v>288.896703</v>
      </c>
      <c r="P225" s="75">
        <f>10^(-3)*Helena!$C281</f>
        <v>240.269161</v>
      </c>
      <c r="Q225" s="75">
        <f>10^(-3)*Duluth!$C281</f>
        <v>268.56424699999997</v>
      </c>
      <c r="R225" s="75">
        <f>10^(-3)*Fairbanks!$C281</f>
        <v>182.401195</v>
      </c>
    </row>
    <row r="226" spans="1:18" s="61" customFormat="1">
      <c r="A226" s="64"/>
      <c r="B226" s="76" t="s">
        <v>336</v>
      </c>
      <c r="C226" s="75">
        <f>10^(-3)*Miami!$C282</f>
        <v>346.85555399999998</v>
      </c>
      <c r="D226" s="75">
        <f>10^(-3)*Houston!$C282</f>
        <v>334.927055</v>
      </c>
      <c r="E226" s="75">
        <f>10^(-3)*Phoenix!$C282</f>
        <v>305.49274500000001</v>
      </c>
      <c r="F226" s="75">
        <f>10^(-3)*Atlanta!$C282</f>
        <v>273.61359700000003</v>
      </c>
      <c r="G226" s="75">
        <f>10^(-3)*LosAngeles!$C282</f>
        <v>264.98082799999997</v>
      </c>
      <c r="H226" s="75">
        <f>10^(-3)*LasVegas!$C282</f>
        <v>287.10449800000004</v>
      </c>
      <c r="I226" s="75">
        <f>10^(-3)*SanFrancisco!$C282</f>
        <v>232.45537100000001</v>
      </c>
      <c r="J226" s="75">
        <f>10^(-3)*Baltimore!$C282</f>
        <v>276.65495299999998</v>
      </c>
      <c r="K226" s="75">
        <f>10^(-3)*Albuquerque!$C282</f>
        <v>237.697959</v>
      </c>
      <c r="L226" s="75">
        <f>10^(-3)*Seattle!$C282</f>
        <v>206.55199100000002</v>
      </c>
      <c r="M226" s="75">
        <f>10^(-3)*Chicago!$C282</f>
        <v>245.00578200000001</v>
      </c>
      <c r="N226" s="75">
        <f>10^(-3)*Boulder!$C282</f>
        <v>243.39965000000001</v>
      </c>
      <c r="O226" s="75">
        <f>10^(-3)*Minneapolis!$C282</f>
        <v>213.92032</v>
      </c>
      <c r="P226" s="75">
        <f>10^(-3)*Helena!$C282</f>
        <v>209.08288300000001</v>
      </c>
      <c r="Q226" s="75">
        <f>10^(-3)*Duluth!$C282</f>
        <v>192.72521400000002</v>
      </c>
      <c r="R226" s="75">
        <f>10^(-3)*Fairbanks!$C282</f>
        <v>172.60545400000001</v>
      </c>
    </row>
    <row r="227" spans="1:18" s="61" customFormat="1">
      <c r="A227" s="64"/>
      <c r="B227" s="76" t="s">
        <v>335</v>
      </c>
      <c r="C227" s="75">
        <f>10^(-3)*Miami!$C283</f>
        <v>334.12799000000001</v>
      </c>
      <c r="D227" s="75">
        <f>10^(-3)*Houston!$C283</f>
        <v>301.38883700000002</v>
      </c>
      <c r="E227" s="75">
        <f>10^(-3)*Phoenix!$C283</f>
        <v>273.20345899999995</v>
      </c>
      <c r="F227" s="75">
        <f>10^(-3)*Atlanta!$C283</f>
        <v>217.47421400000002</v>
      </c>
      <c r="G227" s="75">
        <f>10^(-3)*LosAngeles!$C283</f>
        <v>242.60951700000001</v>
      </c>
      <c r="H227" s="75">
        <f>10^(-3)*LasVegas!$C283</f>
        <v>213.61773400000001</v>
      </c>
      <c r="I227" s="75">
        <f>10^(-3)*SanFrancisco!$C283</f>
        <v>196.66599500000001</v>
      </c>
      <c r="J227" s="75">
        <f>10^(-3)*Baltimore!$C283</f>
        <v>247.93043700000001</v>
      </c>
      <c r="K227" s="75">
        <f>10^(-3)*Albuquerque!$C283</f>
        <v>198.740565</v>
      </c>
      <c r="L227" s="75">
        <f>10^(-3)*Seattle!$C283</f>
        <v>181.357283</v>
      </c>
      <c r="M227" s="75">
        <f>10^(-3)*Chicago!$C283</f>
        <v>237.99597200000002</v>
      </c>
      <c r="N227" s="75">
        <f>10^(-3)*Boulder!$C283</f>
        <v>198.63530400000002</v>
      </c>
      <c r="O227" s="75">
        <f>10^(-3)*Minneapolis!$C283</f>
        <v>195.06229099999999</v>
      </c>
      <c r="P227" s="75">
        <f>10^(-3)*Helena!$C283</f>
        <v>175.02360300000001</v>
      </c>
      <c r="Q227" s="75">
        <f>10^(-3)*Duluth!$C283</f>
        <v>171.09704300000001</v>
      </c>
      <c r="R227" s="75">
        <f>10^(-3)*Fairbanks!$C283</f>
        <v>176.44374200000001</v>
      </c>
    </row>
    <row r="228" spans="1:18" s="61" customFormat="1">
      <c r="A228" s="64"/>
      <c r="B228" s="76" t="s">
        <v>334</v>
      </c>
      <c r="C228" s="75">
        <f>10^(-3)*Miami!$C284</f>
        <v>303.19849900000003</v>
      </c>
      <c r="D228" s="75">
        <f>10^(-3)*Houston!$C284</f>
        <v>278.91639399999997</v>
      </c>
      <c r="E228" s="75">
        <f>10^(-3)*Phoenix!$C284</f>
        <v>220.309327</v>
      </c>
      <c r="F228" s="75">
        <f>10^(-3)*Atlanta!$C284</f>
        <v>197.53917800000002</v>
      </c>
      <c r="G228" s="75">
        <f>10^(-3)*LosAngeles!$C284</f>
        <v>242.66952700000002</v>
      </c>
      <c r="H228" s="75">
        <f>10^(-3)*LasVegas!$C284</f>
        <v>207.136517</v>
      </c>
      <c r="I228" s="75">
        <f>10^(-3)*SanFrancisco!$C284</f>
        <v>185.90670000000003</v>
      </c>
      <c r="J228" s="75">
        <f>10^(-3)*Baltimore!$C284</f>
        <v>171.761585</v>
      </c>
      <c r="K228" s="75">
        <f>10^(-3)*Albuquerque!$C284</f>
        <v>180.93536499999999</v>
      </c>
      <c r="L228" s="75">
        <f>10^(-3)*Seattle!$C284</f>
        <v>169.94158100000001</v>
      </c>
      <c r="M228" s="75">
        <f>10^(-3)*Chicago!$C284</f>
        <v>170.79090200000002</v>
      </c>
      <c r="N228" s="75">
        <f>10^(-3)*Boulder!$C284</f>
        <v>176.64432300000001</v>
      </c>
      <c r="O228" s="75">
        <f>10^(-3)*Minneapolis!$C284</f>
        <v>170.90604199999999</v>
      </c>
      <c r="P228" s="75">
        <f>10^(-3)*Helena!$C284</f>
        <v>172.31273100000001</v>
      </c>
      <c r="Q228" s="75">
        <f>10^(-3)*Duluth!$C284</f>
        <v>170.48247800000001</v>
      </c>
      <c r="R228" s="75">
        <f>10^(-3)*Fairbanks!$C284</f>
        <v>180.00256200000001</v>
      </c>
    </row>
    <row r="229" spans="1:18" s="61" customFormat="1">
      <c r="A229" s="64"/>
      <c r="B229" s="76" t="s">
        <v>345</v>
      </c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</row>
    <row r="230" spans="1:18" s="61" customFormat="1">
      <c r="A230" s="64"/>
      <c r="B230" s="65" t="s">
        <v>344</v>
      </c>
      <c r="C230" s="75" t="str">
        <f>Miami!$D273</f>
        <v>06-JAN-12:00</v>
      </c>
      <c r="D230" s="75" t="str">
        <f>Houston!$D273</f>
        <v>03-JAN-12:39</v>
      </c>
      <c r="E230" s="75" t="str">
        <f>Phoenix!$D273</f>
        <v>26-JAN-15:00</v>
      </c>
      <c r="F230" s="75" t="str">
        <f>Atlanta!$D273</f>
        <v>23-JAN-15:00</v>
      </c>
      <c r="G230" s="75" t="str">
        <f>LosAngeles!$D273</f>
        <v>26-JAN-12:00</v>
      </c>
      <c r="H230" s="75" t="str">
        <f>LasVegas!$D273</f>
        <v>18-JAN-14:00</v>
      </c>
      <c r="I230" s="75" t="str">
        <f>SanFrancisco!$D273</f>
        <v>27-JAN-14:00</v>
      </c>
      <c r="J230" s="75" t="str">
        <f>Baltimore!$D273</f>
        <v>09-JAN-11:50</v>
      </c>
      <c r="K230" s="75" t="str">
        <f>Albuquerque!$D273</f>
        <v>25-JAN-14:00</v>
      </c>
      <c r="L230" s="75" t="str">
        <f>Seattle!$D273</f>
        <v>17-JAN-11:20</v>
      </c>
      <c r="M230" s="75" t="str">
        <f>Chicago!$D273</f>
        <v>27-JAN-11:09</v>
      </c>
      <c r="N230" s="75" t="str">
        <f>Boulder!$D273</f>
        <v>24-JAN-12:00</v>
      </c>
      <c r="O230" s="75" t="str">
        <f>Minneapolis!$D273</f>
        <v>05-JAN-11:09</v>
      </c>
      <c r="P230" s="75" t="str">
        <f>Helena!$D273</f>
        <v>05-JAN-08:09</v>
      </c>
      <c r="Q230" s="75" t="str">
        <f>Duluth!$D273</f>
        <v>09-JAN-11:09</v>
      </c>
      <c r="R230" s="75" t="str">
        <f>Fairbanks!$D273</f>
        <v>02-JAN-11:09</v>
      </c>
    </row>
    <row r="231" spans="1:18" s="61" customFormat="1">
      <c r="A231" s="64"/>
      <c r="B231" s="65" t="s">
        <v>343</v>
      </c>
      <c r="C231" s="75" t="str">
        <f>Miami!$D274</f>
        <v>23-FEB-12:00</v>
      </c>
      <c r="D231" s="75" t="str">
        <f>Houston!$D274</f>
        <v>23-FEB-14:00</v>
      </c>
      <c r="E231" s="75" t="str">
        <f>Phoenix!$D274</f>
        <v>28-FEB-15:00</v>
      </c>
      <c r="F231" s="75" t="str">
        <f>Atlanta!$D274</f>
        <v>17-FEB-12:00</v>
      </c>
      <c r="G231" s="75" t="str">
        <f>LosAngeles!$D274</f>
        <v>13-FEB-11:00</v>
      </c>
      <c r="H231" s="75" t="str">
        <f>LasVegas!$D274</f>
        <v>08-FEB-14:00</v>
      </c>
      <c r="I231" s="75" t="str">
        <f>SanFrancisco!$D274</f>
        <v>15-FEB-15:00</v>
      </c>
      <c r="J231" s="75" t="str">
        <f>Baltimore!$D274</f>
        <v>15-FEB-12:00</v>
      </c>
      <c r="K231" s="75" t="str">
        <f>Albuquerque!$D274</f>
        <v>14-FEB-15:00</v>
      </c>
      <c r="L231" s="75" t="str">
        <f>Seattle!$D274</f>
        <v>21-FEB-12:00</v>
      </c>
      <c r="M231" s="75" t="str">
        <f>Chicago!$D274</f>
        <v>28-FEB-11:20</v>
      </c>
      <c r="N231" s="75" t="str">
        <f>Boulder!$D274</f>
        <v>07-FEB-14:00</v>
      </c>
      <c r="O231" s="75" t="str">
        <f>Minneapolis!$D274</f>
        <v>03-FEB-11:09</v>
      </c>
      <c r="P231" s="75" t="str">
        <f>Helena!$D274</f>
        <v>02-FEB-14:00</v>
      </c>
      <c r="Q231" s="75" t="str">
        <f>Duluth!$D274</f>
        <v>01-FEB-11:09</v>
      </c>
      <c r="R231" s="75" t="str">
        <f>Fairbanks!$D274</f>
        <v>03-FEB-09:09</v>
      </c>
    </row>
    <row r="232" spans="1:18" s="61" customFormat="1">
      <c r="A232" s="64"/>
      <c r="B232" s="76" t="s">
        <v>342</v>
      </c>
      <c r="C232" s="75" t="str">
        <f>Miami!$D275</f>
        <v>13-MAR-14:00</v>
      </c>
      <c r="D232" s="75" t="str">
        <f>Houston!$D275</f>
        <v>29-MAR-11:00</v>
      </c>
      <c r="E232" s="75" t="str">
        <f>Phoenix!$D275</f>
        <v>17-MAR-14:00</v>
      </c>
      <c r="F232" s="75" t="str">
        <f>Atlanta!$D275</f>
        <v>28-MAR-14:00</v>
      </c>
      <c r="G232" s="75" t="str">
        <f>LosAngeles!$D275</f>
        <v>30-MAR-11:00</v>
      </c>
      <c r="H232" s="75" t="str">
        <f>LasVegas!$D275</f>
        <v>31-MAR-14:00</v>
      </c>
      <c r="I232" s="75" t="str">
        <f>SanFrancisco!$D275</f>
        <v>01-MAR-12:00</v>
      </c>
      <c r="J232" s="75" t="str">
        <f>Baltimore!$D275</f>
        <v>09-MAR-15:00</v>
      </c>
      <c r="K232" s="75" t="str">
        <f>Albuquerque!$D275</f>
        <v>02-MAR-14:00</v>
      </c>
      <c r="L232" s="75" t="str">
        <f>Seattle!$D275</f>
        <v>29-MAR-14:00</v>
      </c>
      <c r="M232" s="75" t="str">
        <f>Chicago!$D275</f>
        <v>31-MAR-14:00</v>
      </c>
      <c r="N232" s="75" t="str">
        <f>Boulder!$D275</f>
        <v>30-MAR-14:00</v>
      </c>
      <c r="O232" s="75" t="str">
        <f>Minneapolis!$D275</f>
        <v>23-MAR-14:00</v>
      </c>
      <c r="P232" s="75" t="str">
        <f>Helena!$D275</f>
        <v>30-MAR-14:00</v>
      </c>
      <c r="Q232" s="75" t="str">
        <f>Duluth!$D275</f>
        <v>01-MAR-11:20</v>
      </c>
      <c r="R232" s="75" t="str">
        <f>Fairbanks!$D275</f>
        <v>14-MAR-07:10</v>
      </c>
    </row>
    <row r="233" spans="1:18" s="61" customFormat="1">
      <c r="A233" s="64"/>
      <c r="B233" s="76" t="s">
        <v>341</v>
      </c>
      <c r="C233" s="75" t="str">
        <f>Miami!$D276</f>
        <v>03-APR-13:00</v>
      </c>
      <c r="D233" s="75" t="str">
        <f>Houston!$D276</f>
        <v>21-APR-14:00</v>
      </c>
      <c r="E233" s="75" t="str">
        <f>Phoenix!$D276</f>
        <v>26-APR-14:00</v>
      </c>
      <c r="F233" s="75" t="str">
        <f>Atlanta!$D276</f>
        <v>21-APR-13:00</v>
      </c>
      <c r="G233" s="75" t="str">
        <f>LosAngeles!$D276</f>
        <v>11-APR-15:00</v>
      </c>
      <c r="H233" s="75" t="str">
        <f>LasVegas!$D276</f>
        <v>21-APR-14:00</v>
      </c>
      <c r="I233" s="75" t="str">
        <f>SanFrancisco!$D276</f>
        <v>14-APR-13:00</v>
      </c>
      <c r="J233" s="75" t="str">
        <f>Baltimore!$D276</f>
        <v>04-APR-14:00</v>
      </c>
      <c r="K233" s="75" t="str">
        <f>Albuquerque!$D276</f>
        <v>21-APR-14:00</v>
      </c>
      <c r="L233" s="75" t="str">
        <f>Seattle!$D276</f>
        <v>18-APR-13:00</v>
      </c>
      <c r="M233" s="75" t="str">
        <f>Chicago!$D276</f>
        <v>07-APR-13:00</v>
      </c>
      <c r="N233" s="75" t="str">
        <f>Boulder!$D276</f>
        <v>25-APR-14:00</v>
      </c>
      <c r="O233" s="75" t="str">
        <f>Minneapolis!$D276</f>
        <v>14-APR-14:00</v>
      </c>
      <c r="P233" s="75" t="str">
        <f>Helena!$D276</f>
        <v>06-APR-14:00</v>
      </c>
      <c r="Q233" s="75" t="str">
        <f>Duluth!$D276</f>
        <v>04-APR-14:00</v>
      </c>
      <c r="R233" s="75" t="str">
        <f>Fairbanks!$D276</f>
        <v>24-APR-11:00</v>
      </c>
    </row>
    <row r="234" spans="1:18" s="61" customFormat="1">
      <c r="A234" s="64"/>
      <c r="B234" s="76" t="s">
        <v>324</v>
      </c>
      <c r="C234" s="75" t="str">
        <f>Miami!$D277</f>
        <v>24-MAY-14:00</v>
      </c>
      <c r="D234" s="75" t="str">
        <f>Houston!$D277</f>
        <v>18-MAY-11:00</v>
      </c>
      <c r="E234" s="75" t="str">
        <f>Phoenix!$D277</f>
        <v>30-MAY-14:00</v>
      </c>
      <c r="F234" s="75" t="str">
        <f>Atlanta!$D277</f>
        <v>15-MAY-14:00</v>
      </c>
      <c r="G234" s="75" t="str">
        <f>LosAngeles!$D277</f>
        <v>30-MAY-11:00</v>
      </c>
      <c r="H234" s="75" t="str">
        <f>LasVegas!$D277</f>
        <v>31-MAY-15:00</v>
      </c>
      <c r="I234" s="75" t="str">
        <f>SanFrancisco!$D277</f>
        <v>17-MAY-13:00</v>
      </c>
      <c r="J234" s="75" t="str">
        <f>Baltimore!$D277</f>
        <v>15-MAY-14:00</v>
      </c>
      <c r="K234" s="75" t="str">
        <f>Albuquerque!$D277</f>
        <v>31-MAY-14:00</v>
      </c>
      <c r="L234" s="75" t="str">
        <f>Seattle!$D277</f>
        <v>04-MAY-13:00</v>
      </c>
      <c r="M234" s="75" t="str">
        <f>Chicago!$D277</f>
        <v>30-MAY-14:00</v>
      </c>
      <c r="N234" s="75" t="str">
        <f>Boulder!$D277</f>
        <v>23-MAY-15:00</v>
      </c>
      <c r="O234" s="75" t="str">
        <f>Minneapolis!$D277</f>
        <v>31-MAY-11:00</v>
      </c>
      <c r="P234" s="75" t="str">
        <f>Helena!$D277</f>
        <v>16-MAY-14:00</v>
      </c>
      <c r="Q234" s="75" t="str">
        <f>Duluth!$D277</f>
        <v>31-MAY-13:00</v>
      </c>
      <c r="R234" s="75" t="str">
        <f>Fairbanks!$D277</f>
        <v>24-MAY-14:00</v>
      </c>
    </row>
    <row r="235" spans="1:18" s="61" customFormat="1">
      <c r="A235" s="64"/>
      <c r="B235" s="76" t="s">
        <v>340</v>
      </c>
      <c r="C235" s="75" t="str">
        <f>Miami!$D278</f>
        <v>28-JUN-11:00</v>
      </c>
      <c r="D235" s="75" t="str">
        <f>Houston!$D278</f>
        <v>13-JUN-14:00</v>
      </c>
      <c r="E235" s="75" t="str">
        <f>Phoenix!$D278</f>
        <v>28-JUN-15:00</v>
      </c>
      <c r="F235" s="75" t="str">
        <f>Atlanta!$D278</f>
        <v>19-JUN-14:00</v>
      </c>
      <c r="G235" s="75" t="str">
        <f>LosAngeles!$D278</f>
        <v>28-JUN-13:50</v>
      </c>
      <c r="H235" s="75" t="str">
        <f>LasVegas!$D278</f>
        <v>27-JUN-15:00</v>
      </c>
      <c r="I235" s="75" t="str">
        <f>SanFrancisco!$D278</f>
        <v>15-JUN-13:09</v>
      </c>
      <c r="J235" s="75" t="str">
        <f>Baltimore!$D278</f>
        <v>30-JUN-11:00</v>
      </c>
      <c r="K235" s="75" t="str">
        <f>Albuquerque!$D278</f>
        <v>29-JUN-13:00</v>
      </c>
      <c r="L235" s="75" t="str">
        <f>Seattle!$D278</f>
        <v>28-JUN-13:00</v>
      </c>
      <c r="M235" s="75" t="str">
        <f>Chicago!$D278</f>
        <v>08-JUN-11:00</v>
      </c>
      <c r="N235" s="75" t="str">
        <f>Boulder!$D278</f>
        <v>28-JUN-11:00</v>
      </c>
      <c r="O235" s="75" t="str">
        <f>Minneapolis!$D278</f>
        <v>29-JUN-11:00</v>
      </c>
      <c r="P235" s="75" t="str">
        <f>Helena!$D278</f>
        <v>30-JUN-12:00</v>
      </c>
      <c r="Q235" s="75" t="str">
        <f>Duluth!$D278</f>
        <v>14-JUN-14:00</v>
      </c>
      <c r="R235" s="75" t="str">
        <f>Fairbanks!$D278</f>
        <v>20-JUN-14:00</v>
      </c>
    </row>
    <row r="236" spans="1:18" s="61" customFormat="1">
      <c r="A236" s="64"/>
      <c r="B236" s="76" t="s">
        <v>339</v>
      </c>
      <c r="C236" s="75" t="str">
        <f>Miami!$D279</f>
        <v>13-JUL-15:09</v>
      </c>
      <c r="D236" s="75" t="str">
        <f>Houston!$D279</f>
        <v>18-JUL-11:00</v>
      </c>
      <c r="E236" s="75" t="str">
        <f>Phoenix!$D279</f>
        <v>11-JUL-15:00</v>
      </c>
      <c r="F236" s="75" t="str">
        <f>Atlanta!$D279</f>
        <v>03-JUL-15:00</v>
      </c>
      <c r="G236" s="75" t="str">
        <f>LosAngeles!$D279</f>
        <v>10-JUL-15:50</v>
      </c>
      <c r="H236" s="75" t="str">
        <f>LasVegas!$D279</f>
        <v>24-JUL-15:00</v>
      </c>
      <c r="I236" s="75" t="str">
        <f>SanFrancisco!$D279</f>
        <v>03-JUL-12:00</v>
      </c>
      <c r="J236" s="75" t="str">
        <f>Baltimore!$D279</f>
        <v>25-JUL-11:00</v>
      </c>
      <c r="K236" s="75" t="str">
        <f>Albuquerque!$D279</f>
        <v>31-JUL-15:20</v>
      </c>
      <c r="L236" s="75" t="str">
        <f>Seattle!$D279</f>
        <v>24-JUL-14:00</v>
      </c>
      <c r="M236" s="75" t="str">
        <f>Chicago!$D279</f>
        <v>13-JUL-14:00</v>
      </c>
      <c r="N236" s="75" t="str">
        <f>Boulder!$D279</f>
        <v>17-JUL-15:30</v>
      </c>
      <c r="O236" s="75" t="str">
        <f>Minneapolis!$D279</f>
        <v>13-JUL-15:00</v>
      </c>
      <c r="P236" s="75" t="str">
        <f>Helena!$D279</f>
        <v>21-JUL-15:00</v>
      </c>
      <c r="Q236" s="75" t="str">
        <f>Duluth!$D279</f>
        <v>06-JUL-15:00</v>
      </c>
      <c r="R236" s="75" t="str">
        <f>Fairbanks!$D279</f>
        <v>21-JUL-15:00</v>
      </c>
    </row>
    <row r="237" spans="1:18" s="61" customFormat="1">
      <c r="A237" s="64"/>
      <c r="B237" s="76" t="s">
        <v>338</v>
      </c>
      <c r="C237" s="75" t="str">
        <f>Miami!$D280</f>
        <v>21-AUG-13:00</v>
      </c>
      <c r="D237" s="75" t="str">
        <f>Houston!$D280</f>
        <v>31-AUG-15:00</v>
      </c>
      <c r="E237" s="75" t="str">
        <f>Phoenix!$D280</f>
        <v>01-AUG-15:00</v>
      </c>
      <c r="F237" s="75" t="str">
        <f>Atlanta!$D280</f>
        <v>17-AUG-13:00</v>
      </c>
      <c r="G237" s="75" t="str">
        <f>LosAngeles!$D280</f>
        <v>08-AUG-15:09</v>
      </c>
      <c r="H237" s="75" t="str">
        <f>LasVegas!$D280</f>
        <v>04-AUG-15:00</v>
      </c>
      <c r="I237" s="75" t="str">
        <f>SanFrancisco!$D280</f>
        <v>15-AUG-11:00</v>
      </c>
      <c r="J237" s="75" t="str">
        <f>Baltimore!$D280</f>
        <v>17-AUG-13:00</v>
      </c>
      <c r="K237" s="75" t="str">
        <f>Albuquerque!$D280</f>
        <v>01-AUG-15:20</v>
      </c>
      <c r="L237" s="75" t="str">
        <f>Seattle!$D280</f>
        <v>07-AUG-14:00</v>
      </c>
      <c r="M237" s="75" t="str">
        <f>Chicago!$D280</f>
        <v>04-AUG-15:00</v>
      </c>
      <c r="N237" s="75" t="str">
        <f>Boulder!$D280</f>
        <v>30-AUG-13:00</v>
      </c>
      <c r="O237" s="75" t="str">
        <f>Minneapolis!$D280</f>
        <v>25-AUG-15:00</v>
      </c>
      <c r="P237" s="75" t="str">
        <f>Helena!$D280</f>
        <v>09-AUG-15:00</v>
      </c>
      <c r="Q237" s="75" t="str">
        <f>Duluth!$D280</f>
        <v>11-AUG-15:39</v>
      </c>
      <c r="R237" s="75" t="str">
        <f>Fairbanks!$D280</f>
        <v>15-AUG-13:00</v>
      </c>
    </row>
    <row r="238" spans="1:18" s="61" customFormat="1">
      <c r="A238" s="64"/>
      <c r="B238" s="76" t="s">
        <v>337</v>
      </c>
      <c r="C238" s="75" t="str">
        <f>Miami!$D281</f>
        <v>06-SEP-11:00</v>
      </c>
      <c r="D238" s="75" t="str">
        <f>Houston!$D281</f>
        <v>20-SEP-11:00</v>
      </c>
      <c r="E238" s="75" t="str">
        <f>Phoenix!$D281</f>
        <v>08-SEP-13:00</v>
      </c>
      <c r="F238" s="75" t="str">
        <f>Atlanta!$D281</f>
        <v>11-SEP-13:00</v>
      </c>
      <c r="G238" s="75" t="str">
        <f>LosAngeles!$D281</f>
        <v>25-SEP-14:00</v>
      </c>
      <c r="H238" s="75" t="str">
        <f>LasVegas!$D281</f>
        <v>08-SEP-14:00</v>
      </c>
      <c r="I238" s="75" t="str">
        <f>SanFrancisco!$D281</f>
        <v>28-SEP-14:00</v>
      </c>
      <c r="J238" s="75" t="str">
        <f>Baltimore!$D281</f>
        <v>08-SEP-14:00</v>
      </c>
      <c r="K238" s="75" t="str">
        <f>Albuquerque!$D281</f>
        <v>05-SEP-13:00</v>
      </c>
      <c r="L238" s="75" t="str">
        <f>Seattle!$D281</f>
        <v>13-SEP-14:00</v>
      </c>
      <c r="M238" s="75" t="str">
        <f>Chicago!$D281</f>
        <v>06-SEP-11:00</v>
      </c>
      <c r="N238" s="75" t="str">
        <f>Boulder!$D281</f>
        <v>05-SEP-13:00</v>
      </c>
      <c r="O238" s="75" t="str">
        <f>Minneapolis!$D281</f>
        <v>14-SEP-14:00</v>
      </c>
      <c r="P238" s="75" t="str">
        <f>Helena!$D281</f>
        <v>12-SEP-13:00</v>
      </c>
      <c r="Q238" s="75" t="str">
        <f>Duluth!$D281</f>
        <v>07-SEP-14:00</v>
      </c>
      <c r="R238" s="75" t="str">
        <f>Fairbanks!$D281</f>
        <v>07-SEP-14:00</v>
      </c>
    </row>
    <row r="239" spans="1:18" s="61" customFormat="1">
      <c r="A239" s="64"/>
      <c r="B239" s="76" t="s">
        <v>336</v>
      </c>
      <c r="C239" s="75" t="str">
        <f>Miami!$D282</f>
        <v>06-OCT-11:00</v>
      </c>
      <c r="D239" s="75" t="str">
        <f>Houston!$D282</f>
        <v>30-OCT-10:50</v>
      </c>
      <c r="E239" s="75" t="str">
        <f>Phoenix!$D282</f>
        <v>02-OCT-14:00</v>
      </c>
      <c r="F239" s="75" t="str">
        <f>Atlanta!$D282</f>
        <v>12-OCT-15:00</v>
      </c>
      <c r="G239" s="75" t="str">
        <f>LosAngeles!$D282</f>
        <v>19-OCT-11:00</v>
      </c>
      <c r="H239" s="75" t="str">
        <f>LasVegas!$D282</f>
        <v>03-OCT-14:00</v>
      </c>
      <c r="I239" s="75" t="str">
        <f>SanFrancisco!$D282</f>
        <v>31-OCT-12:00</v>
      </c>
      <c r="J239" s="75" t="str">
        <f>Baltimore!$D282</f>
        <v>03-OCT-11:00</v>
      </c>
      <c r="K239" s="75" t="str">
        <f>Albuquerque!$D282</f>
        <v>13-OCT-14:00</v>
      </c>
      <c r="L239" s="75" t="str">
        <f>Seattle!$D282</f>
        <v>17-OCT-14:00</v>
      </c>
      <c r="M239" s="75" t="str">
        <f>Chicago!$D282</f>
        <v>31-OCT-11:00</v>
      </c>
      <c r="N239" s="75" t="str">
        <f>Boulder!$D282</f>
        <v>05-OCT-14:00</v>
      </c>
      <c r="O239" s="75" t="str">
        <f>Minneapolis!$D282</f>
        <v>06-OCT-14:00</v>
      </c>
      <c r="P239" s="75" t="str">
        <f>Helena!$D282</f>
        <v>06-OCT-14:00</v>
      </c>
      <c r="Q239" s="75" t="str">
        <f>Duluth!$D282</f>
        <v>06-OCT-14:00</v>
      </c>
      <c r="R239" s="75" t="str">
        <f>Fairbanks!$D282</f>
        <v>31-OCT-07:10</v>
      </c>
    </row>
    <row r="240" spans="1:18" s="61" customFormat="1">
      <c r="A240" s="64"/>
      <c r="B240" s="76" t="s">
        <v>335</v>
      </c>
      <c r="C240" s="75" t="str">
        <f>Miami!$D283</f>
        <v>01-NOV-11:00</v>
      </c>
      <c r="D240" s="75" t="str">
        <f>Houston!$D283</f>
        <v>27-NOV-12:00</v>
      </c>
      <c r="E240" s="75" t="str">
        <f>Phoenix!$D283</f>
        <v>13-NOV-14:00</v>
      </c>
      <c r="F240" s="75" t="str">
        <f>Atlanta!$D283</f>
        <v>22-NOV-14:00</v>
      </c>
      <c r="G240" s="75" t="str">
        <f>LosAngeles!$D283</f>
        <v>20-NOV-12:00</v>
      </c>
      <c r="H240" s="75" t="str">
        <f>LasVegas!$D283</f>
        <v>10-NOV-12:00</v>
      </c>
      <c r="I240" s="75" t="str">
        <f>SanFrancisco!$D283</f>
        <v>08-NOV-12:00</v>
      </c>
      <c r="J240" s="75" t="str">
        <f>Baltimore!$D283</f>
        <v>03-NOV-13:00</v>
      </c>
      <c r="K240" s="75" t="str">
        <f>Albuquerque!$D283</f>
        <v>08-NOV-14:00</v>
      </c>
      <c r="L240" s="75" t="str">
        <f>Seattle!$D283</f>
        <v>03-NOV-11:00</v>
      </c>
      <c r="M240" s="75" t="str">
        <f>Chicago!$D283</f>
        <v>02-NOV-11:00</v>
      </c>
      <c r="N240" s="75" t="str">
        <f>Boulder!$D283</f>
        <v>10-NOV-13:00</v>
      </c>
      <c r="O240" s="75" t="str">
        <f>Minneapolis!$D283</f>
        <v>02-NOV-14:00</v>
      </c>
      <c r="P240" s="75" t="str">
        <f>Helena!$D283</f>
        <v>21-NOV-11:50</v>
      </c>
      <c r="Q240" s="75" t="str">
        <f>Duluth!$D283</f>
        <v>09-NOV-11:50</v>
      </c>
      <c r="R240" s="75" t="str">
        <f>Fairbanks!$D283</f>
        <v>30-NOV-10:20</v>
      </c>
    </row>
    <row r="241" spans="1:18" s="61" customFormat="1">
      <c r="A241" s="64"/>
      <c r="B241" s="76" t="s">
        <v>334</v>
      </c>
      <c r="C241" s="75" t="str">
        <f>Miami!$D284</f>
        <v>15-DEC-14:00</v>
      </c>
      <c r="D241" s="75" t="str">
        <f>Houston!$D284</f>
        <v>19-DEC-14:00</v>
      </c>
      <c r="E241" s="75" t="str">
        <f>Phoenix!$D284</f>
        <v>13-DEC-12:00</v>
      </c>
      <c r="F241" s="75" t="str">
        <f>Atlanta!$D284</f>
        <v>13-DEC-12:00</v>
      </c>
      <c r="G241" s="75" t="str">
        <f>LosAngeles!$D284</f>
        <v>19-DEC-12:00</v>
      </c>
      <c r="H241" s="75" t="str">
        <f>LasVegas!$D284</f>
        <v>05-DEC-12:00</v>
      </c>
      <c r="I241" s="75" t="str">
        <f>SanFrancisco!$D284</f>
        <v>07-DEC-14:00</v>
      </c>
      <c r="J241" s="75" t="str">
        <f>Baltimore!$D284</f>
        <v>06-DEC-11:20</v>
      </c>
      <c r="K241" s="75" t="str">
        <f>Albuquerque!$D284</f>
        <v>08-DEC-14:00</v>
      </c>
      <c r="L241" s="75" t="str">
        <f>Seattle!$D284</f>
        <v>01-DEC-11:09</v>
      </c>
      <c r="M241" s="75" t="str">
        <f>Chicago!$D284</f>
        <v>05-DEC-11:20</v>
      </c>
      <c r="N241" s="75" t="str">
        <f>Boulder!$D284</f>
        <v>21-DEC-14:00</v>
      </c>
      <c r="O241" s="75" t="str">
        <f>Minneapolis!$D284</f>
        <v>20-DEC-11:09</v>
      </c>
      <c r="P241" s="75" t="str">
        <f>Helena!$D284</f>
        <v>18-DEC-08:09</v>
      </c>
      <c r="Q241" s="75" t="str">
        <f>Duluth!$D284</f>
        <v>20-DEC-11:09</v>
      </c>
      <c r="R241" s="75" t="str">
        <f>Fairbanks!$D284</f>
        <v>29-DEC-11:09</v>
      </c>
    </row>
    <row r="242" spans="1:18" s="43" customFormat="1">
      <c r="A242" s="101" t="s">
        <v>754</v>
      </c>
      <c r="B242" s="9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</row>
    <row r="243" spans="1:18" s="43" customFormat="1">
      <c r="A243" s="103"/>
      <c r="B243" s="104" t="s">
        <v>755</v>
      </c>
      <c r="C243" s="91">
        <f>Miami!$B$4</f>
        <v>14099.05</v>
      </c>
      <c r="D243" s="91">
        <f>Houston!$B$4</f>
        <v>14361.21</v>
      </c>
      <c r="E243" s="91">
        <f>Phoenix!$B$4</f>
        <v>12384.95</v>
      </c>
      <c r="F243" s="91">
        <f>Atlanta!$B$4</f>
        <v>12137.27</v>
      </c>
      <c r="G243" s="91">
        <f>LosAngeles!$B$4</f>
        <v>10028.5</v>
      </c>
      <c r="H243" s="91">
        <f>LasVegas!$B$4</f>
        <v>12870.62</v>
      </c>
      <c r="I243" s="91">
        <f>SanFrancisco!$B$4</f>
        <v>10178.969999999999</v>
      </c>
      <c r="J243" s="91">
        <f>Baltimore!$B$4</f>
        <v>13096.2</v>
      </c>
      <c r="K243" s="91">
        <f>Albuquerque!$B$4</f>
        <v>11462.27</v>
      </c>
      <c r="L243" s="91">
        <f>Seattle!$B$4</f>
        <v>6437.38</v>
      </c>
      <c r="M243" s="91">
        <f>Chicago!$B$4</f>
        <v>13076.37</v>
      </c>
      <c r="N243" s="91">
        <f>Boulder!$B$4</f>
        <v>11487.26</v>
      </c>
      <c r="O243" s="91">
        <f>Minneapolis!$B$4</f>
        <v>13396.37</v>
      </c>
      <c r="P243" s="91">
        <f>Helena!$B$4</f>
        <v>12426.98</v>
      </c>
      <c r="Q243" s="91">
        <f>Duluth!$B$4</f>
        <v>13423.17</v>
      </c>
      <c r="R243" s="91">
        <f>Fairbanks!$B$4</f>
        <v>16623.72</v>
      </c>
    </row>
    <row r="244" spans="1:18" s="43" customFormat="1">
      <c r="A244" s="103"/>
      <c r="B244" s="105" t="s">
        <v>756</v>
      </c>
      <c r="C244" s="91">
        <f>Miami!$C$4</f>
        <v>2051.96</v>
      </c>
      <c r="D244" s="91">
        <f>Houston!$C$4</f>
        <v>2090.12</v>
      </c>
      <c r="E244" s="91">
        <f>Phoenix!$C$4</f>
        <v>1802.5</v>
      </c>
      <c r="F244" s="91">
        <f>Atlanta!$C$4</f>
        <v>1766.45</v>
      </c>
      <c r="G244" s="91">
        <f>LosAngeles!$C$4</f>
        <v>1459.54</v>
      </c>
      <c r="H244" s="91">
        <f>LasVegas!$C$4</f>
        <v>1873.18</v>
      </c>
      <c r="I244" s="91">
        <f>SanFrancisco!$C$4</f>
        <v>1481.44</v>
      </c>
      <c r="J244" s="91">
        <f>Baltimore!$C$4</f>
        <v>1906.01</v>
      </c>
      <c r="K244" s="91">
        <f>Albuquerque!$C$4</f>
        <v>1668.21</v>
      </c>
      <c r="L244" s="91">
        <f>Seattle!$C$4</f>
        <v>936.89</v>
      </c>
      <c r="M244" s="91">
        <f>Chicago!$C$4</f>
        <v>1903.12</v>
      </c>
      <c r="N244" s="91">
        <f>Boulder!$C$4</f>
        <v>1671.85</v>
      </c>
      <c r="O244" s="91">
        <f>Minneapolis!$C$4</f>
        <v>1949.7</v>
      </c>
      <c r="P244" s="91">
        <f>Helena!$C$4</f>
        <v>1808.61</v>
      </c>
      <c r="Q244" s="91">
        <f>Duluth!$C$4</f>
        <v>1953.6</v>
      </c>
      <c r="R244" s="91">
        <f>Fairbanks!$C$4</f>
        <v>2419.4</v>
      </c>
    </row>
    <row r="245" spans="1:18" s="61" customFormat="1">
      <c r="A245" s="78" t="s">
        <v>333</v>
      </c>
      <c r="B245" s="79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</row>
    <row r="246" spans="1:18" s="61" customFormat="1">
      <c r="A246" s="78"/>
      <c r="B246" s="80" t="s">
        <v>71</v>
      </c>
      <c r="C246" s="47">
        <f>Miami!$G$14</f>
        <v>0</v>
      </c>
      <c r="D246" s="47">
        <f>Houston!$G$14</f>
        <v>0</v>
      </c>
      <c r="E246" s="47">
        <f>Phoenix!$G$14</f>
        <v>0</v>
      </c>
      <c r="F246" s="47">
        <f>Atlanta!$G$14</f>
        <v>0</v>
      </c>
      <c r="G246" s="47">
        <f>LosAngeles!$G$14</f>
        <v>0</v>
      </c>
      <c r="H246" s="47">
        <f>LasVegas!$G$14</f>
        <v>0</v>
      </c>
      <c r="I246" s="47">
        <f>SanFrancisco!$G$14</f>
        <v>0</v>
      </c>
      <c r="J246" s="47">
        <f>Baltimore!$G$14</f>
        <v>0</v>
      </c>
      <c r="K246" s="47">
        <f>Albuquerque!$G$14</f>
        <v>0</v>
      </c>
      <c r="L246" s="47">
        <f>Seattle!$G$14</f>
        <v>0</v>
      </c>
      <c r="M246" s="47">
        <f>Chicago!$G$14</f>
        <v>0</v>
      </c>
      <c r="N246" s="47">
        <f>Boulder!$G$14</f>
        <v>0</v>
      </c>
      <c r="O246" s="47">
        <f>Minneapolis!$G$14</f>
        <v>0</v>
      </c>
      <c r="P246" s="47">
        <f>Helena!$G$14</f>
        <v>0</v>
      </c>
      <c r="Q246" s="47">
        <f>Duluth!$G$14</f>
        <v>0</v>
      </c>
      <c r="R246" s="47">
        <f>Fairbanks!$G$14</f>
        <v>0</v>
      </c>
    </row>
    <row r="247" spans="1:18" s="61" customFormat="1">
      <c r="A247" s="78"/>
      <c r="B247" s="80" t="s">
        <v>85</v>
      </c>
      <c r="C247" s="47">
        <f>Miami!$G$21</f>
        <v>0</v>
      </c>
      <c r="D247" s="47">
        <f>Houston!$G$21</f>
        <v>0</v>
      </c>
      <c r="E247" s="47">
        <f>Phoenix!$G$21</f>
        <v>0</v>
      </c>
      <c r="F247" s="47">
        <f>Atlanta!$G$21</f>
        <v>0</v>
      </c>
      <c r="G247" s="47">
        <f>LosAngeles!$G$21</f>
        <v>0</v>
      </c>
      <c r="H247" s="47">
        <f>LasVegas!$G$21</f>
        <v>0</v>
      </c>
      <c r="I247" s="47">
        <f>SanFrancisco!$G$21</f>
        <v>0</v>
      </c>
      <c r="J247" s="47">
        <f>Baltimore!$G$21</f>
        <v>0</v>
      </c>
      <c r="K247" s="47">
        <f>Albuquerque!$G$21</f>
        <v>0</v>
      </c>
      <c r="L247" s="47">
        <f>Seattle!$G$21</f>
        <v>0</v>
      </c>
      <c r="M247" s="47">
        <f>Chicago!$G$21</f>
        <v>0</v>
      </c>
      <c r="N247" s="47">
        <f>Boulder!$G$21</f>
        <v>0</v>
      </c>
      <c r="O247" s="47">
        <f>Minneapolis!$G$21</f>
        <v>0</v>
      </c>
      <c r="P247" s="47">
        <f>Helena!$G$21</f>
        <v>0</v>
      </c>
      <c r="Q247" s="47">
        <f>Duluth!$G$21</f>
        <v>0</v>
      </c>
      <c r="R247" s="47">
        <f>Fairbanks!$G$21</f>
        <v>0</v>
      </c>
    </row>
    <row r="248" spans="1:18" s="61" customFormat="1">
      <c r="A248" s="78"/>
      <c r="B248" s="80" t="s">
        <v>87</v>
      </c>
      <c r="C248" s="47">
        <f>Miami!$G$24</f>
        <v>971.75</v>
      </c>
      <c r="D248" s="47">
        <f>Houston!$G$24</f>
        <v>971.75</v>
      </c>
      <c r="E248" s="47">
        <f>Phoenix!$G$24</f>
        <v>971.75</v>
      </c>
      <c r="F248" s="47">
        <f>Atlanta!$G$24</f>
        <v>971.75</v>
      </c>
      <c r="G248" s="47">
        <f>LosAngeles!$G$24</f>
        <v>971.75</v>
      </c>
      <c r="H248" s="47">
        <f>LasVegas!$G$24</f>
        <v>971.75</v>
      </c>
      <c r="I248" s="47">
        <f>SanFrancisco!$G$24</f>
        <v>971.75</v>
      </c>
      <c r="J248" s="47">
        <f>Baltimore!$G$24</f>
        <v>971.75</v>
      </c>
      <c r="K248" s="47">
        <f>Albuquerque!$G$24</f>
        <v>971.75</v>
      </c>
      <c r="L248" s="47">
        <f>Seattle!$G$24</f>
        <v>971.75</v>
      </c>
      <c r="M248" s="47">
        <f>Chicago!$G$24</f>
        <v>971.75</v>
      </c>
      <c r="N248" s="47">
        <f>Boulder!$G$24</f>
        <v>971.75</v>
      </c>
      <c r="O248" s="47">
        <f>Minneapolis!$G$24</f>
        <v>971.75</v>
      </c>
      <c r="P248" s="47">
        <f>Helena!$G$24</f>
        <v>971.75</v>
      </c>
      <c r="Q248" s="47">
        <f>Duluth!$G$24</f>
        <v>971.75</v>
      </c>
      <c r="R248" s="47">
        <f>Fairbanks!$G$24</f>
        <v>971.75</v>
      </c>
    </row>
    <row r="249" spans="1:18" s="61" customFormat="1">
      <c r="A249" s="78"/>
      <c r="B249" s="79" t="s">
        <v>332</v>
      </c>
      <c r="C249" s="47">
        <f>Miami!$G$28</f>
        <v>971.75</v>
      </c>
      <c r="D249" s="47">
        <f>Houston!$G$28</f>
        <v>971.75</v>
      </c>
      <c r="E249" s="47">
        <f>Phoenix!$G$28</f>
        <v>971.75</v>
      </c>
      <c r="F249" s="47">
        <f>Atlanta!$G$28</f>
        <v>971.75</v>
      </c>
      <c r="G249" s="47">
        <f>LosAngeles!$G$28</f>
        <v>971.75</v>
      </c>
      <c r="H249" s="47">
        <f>LasVegas!$G$28</f>
        <v>971.75</v>
      </c>
      <c r="I249" s="47">
        <f>SanFrancisco!$G$28</f>
        <v>971.75</v>
      </c>
      <c r="J249" s="47">
        <f>Baltimore!$G$28</f>
        <v>971.75</v>
      </c>
      <c r="K249" s="47">
        <f>Albuquerque!$G$28</f>
        <v>971.75</v>
      </c>
      <c r="L249" s="47">
        <f>Seattle!$G$28</f>
        <v>971.75</v>
      </c>
      <c r="M249" s="47">
        <f>Chicago!$G$28</f>
        <v>971.75</v>
      </c>
      <c r="N249" s="47">
        <f>Boulder!$G$28</f>
        <v>971.75</v>
      </c>
      <c r="O249" s="47">
        <f>Minneapolis!$G$28</f>
        <v>971.75</v>
      </c>
      <c r="P249" s="47">
        <f>Helena!$G$28</f>
        <v>971.75</v>
      </c>
      <c r="Q249" s="47">
        <f>Duluth!$G$28</f>
        <v>971.75</v>
      </c>
      <c r="R249" s="47">
        <f>Fairbanks!$G$28</f>
        <v>971.75</v>
      </c>
    </row>
    <row r="250" spans="1:18" s="61" customFormat="1">
      <c r="A250" s="78" t="s">
        <v>331</v>
      </c>
      <c r="B250" s="80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</row>
    <row r="251" spans="1:18" s="61" customFormat="1">
      <c r="A251" s="64"/>
      <c r="B251" s="76" t="s">
        <v>330</v>
      </c>
      <c r="C251" s="69">
        <f>Miami!$H$268</f>
        <v>321476.18709999998</v>
      </c>
      <c r="D251" s="69">
        <f>Houston!$H$268</f>
        <v>359555.82020000002</v>
      </c>
      <c r="E251" s="69">
        <f>Phoenix!$H$268</f>
        <v>322014.2009</v>
      </c>
      <c r="F251" s="69">
        <f>Atlanta!$H$268</f>
        <v>298942.8162</v>
      </c>
      <c r="G251" s="69">
        <f>LosAngeles!$H$268</f>
        <v>108499.5932</v>
      </c>
      <c r="H251" s="69">
        <f>LasVegas!$H$268</f>
        <v>329675.30219999998</v>
      </c>
      <c r="I251" s="69">
        <f>SanFrancisco!$H$268</f>
        <v>113679.9532</v>
      </c>
      <c r="J251" s="69">
        <f>Baltimore!$H$268</f>
        <v>266744.90720000002</v>
      </c>
      <c r="K251" s="69">
        <f>Albuquerque!$H$268</f>
        <v>369482.08510000003</v>
      </c>
      <c r="L251" s="69">
        <f>Seattle!$H$268</f>
        <v>82194.703399999999</v>
      </c>
      <c r="M251" s="69">
        <f>Chicago!$H$268</f>
        <v>489475.71490000002</v>
      </c>
      <c r="N251" s="69">
        <f>Boulder!$H$268</f>
        <v>362274.11670000001</v>
      </c>
      <c r="O251" s="69">
        <f>Minneapolis!$H$268</f>
        <v>336221.10519999999</v>
      </c>
      <c r="P251" s="69">
        <f>Helena!$H$268</f>
        <v>331224.00809999998</v>
      </c>
      <c r="Q251" s="69">
        <f>Duluth!$H$268</f>
        <v>330961.22279999999</v>
      </c>
      <c r="R251" s="69">
        <f>Fairbanks!$H$268</f>
        <v>328895.58889999997</v>
      </c>
    </row>
    <row r="252" spans="1:18" s="61" customFormat="1">
      <c r="A252" s="64"/>
      <c r="B252" s="65" t="s">
        <v>329</v>
      </c>
      <c r="C252" s="69">
        <f>Miami!$B$268</f>
        <v>747818.71239999996</v>
      </c>
      <c r="D252" s="69">
        <f>Houston!$B$268</f>
        <v>906978.74300000002</v>
      </c>
      <c r="E252" s="69">
        <f>Phoenix!$B$268</f>
        <v>762894.0159</v>
      </c>
      <c r="F252" s="69">
        <f>Atlanta!$B$268</f>
        <v>689692.75650000002</v>
      </c>
      <c r="G252" s="69">
        <f>LosAngeles!$B$268</f>
        <v>291667.6128</v>
      </c>
      <c r="H252" s="69">
        <f>LasVegas!$B$268</f>
        <v>787438.7058</v>
      </c>
      <c r="I252" s="69">
        <f>SanFrancisco!$B$268</f>
        <v>307664.1459</v>
      </c>
      <c r="J252" s="69">
        <f>Baltimore!$B$268</f>
        <v>616852.53410000005</v>
      </c>
      <c r="K252" s="69">
        <f>Albuquerque!$B$268</f>
        <v>872682.52289999998</v>
      </c>
      <c r="L252" s="69">
        <f>Seattle!$B$268</f>
        <v>208117.7818</v>
      </c>
      <c r="M252" s="69">
        <f>Chicago!$B$268</f>
        <v>1150910</v>
      </c>
      <c r="N252" s="69">
        <f>Boulder!$B$268</f>
        <v>860096.38650000002</v>
      </c>
      <c r="O252" s="69">
        <f>Minneapolis!$B$268</f>
        <v>804843.54</v>
      </c>
      <c r="P252" s="69">
        <f>Helena!$B$268</f>
        <v>793610.41410000005</v>
      </c>
      <c r="Q252" s="69">
        <f>Duluth!$B$268</f>
        <v>797906.05929999996</v>
      </c>
      <c r="R252" s="69">
        <f>Fairbanks!$B$268</f>
        <v>865091.38919999998</v>
      </c>
    </row>
    <row r="253" spans="1:18" s="61" customFormat="1">
      <c r="A253" s="64"/>
      <c r="B253" s="76" t="s">
        <v>328</v>
      </c>
      <c r="C253" s="69">
        <f>Miami!$C$268</f>
        <v>1304.1026999999999</v>
      </c>
      <c r="D253" s="69">
        <f>Houston!$C$268</f>
        <v>1177.4545000000001</v>
      </c>
      <c r="E253" s="69">
        <f>Phoenix!$C$268</f>
        <v>1265.8085000000001</v>
      </c>
      <c r="F253" s="69">
        <f>Atlanta!$C$268</f>
        <v>1278.3040000000001</v>
      </c>
      <c r="G253" s="69">
        <f>LosAngeles!$C$268</f>
        <v>250.96860000000001</v>
      </c>
      <c r="H253" s="69">
        <f>LasVegas!$C$268</f>
        <v>1264.538</v>
      </c>
      <c r="I253" s="69">
        <f>SanFrancisco!$C$268</f>
        <v>266.14409999999998</v>
      </c>
      <c r="J253" s="69">
        <f>Baltimore!$C$268</f>
        <v>1142.2971</v>
      </c>
      <c r="K253" s="69">
        <f>Albuquerque!$C$268</f>
        <v>1479.731</v>
      </c>
      <c r="L253" s="69">
        <f>Seattle!$C$268</f>
        <v>283.82150000000001</v>
      </c>
      <c r="M253" s="69">
        <f>Chicago!$C$268</f>
        <v>1997.9599000000001</v>
      </c>
      <c r="N253" s="69">
        <f>Boulder!$C$268</f>
        <v>1439.2320999999999</v>
      </c>
      <c r="O253" s="69">
        <f>Minneapolis!$C$268</f>
        <v>1333.8182999999999</v>
      </c>
      <c r="P253" s="69">
        <f>Helena!$C$268</f>
        <v>1305.4260999999999</v>
      </c>
      <c r="Q253" s="69">
        <f>Duluth!$C$268</f>
        <v>1297.6131</v>
      </c>
      <c r="R253" s="69">
        <f>Fairbanks!$C$268</f>
        <v>976.91079999999999</v>
      </c>
    </row>
    <row r="254" spans="1:18" s="61" customFormat="1">
      <c r="A254" s="64"/>
      <c r="B254" s="76" t="s">
        <v>327</v>
      </c>
      <c r="C254" s="69">
        <f>Miami!$D$268</f>
        <v>4924.4417000000003</v>
      </c>
      <c r="D254" s="69">
        <f>Houston!$D$268</f>
        <v>4963.1165000000001</v>
      </c>
      <c r="E254" s="69">
        <f>Phoenix!$D$268</f>
        <v>4150.4922999999999</v>
      </c>
      <c r="F254" s="69">
        <f>Atlanta!$D$268</f>
        <v>3200.4477999999999</v>
      </c>
      <c r="G254" s="69">
        <f>LosAngeles!$D$268</f>
        <v>2475.5949000000001</v>
      </c>
      <c r="H254" s="69">
        <f>LasVegas!$D$268</f>
        <v>5170.3454000000002</v>
      </c>
      <c r="I254" s="69">
        <f>SanFrancisco!$D$268</f>
        <v>2358.8883000000001</v>
      </c>
      <c r="J254" s="69">
        <f>Baltimore!$D$268</f>
        <v>3218.2420999999999</v>
      </c>
      <c r="K254" s="69">
        <f>Albuquerque!$D$268</f>
        <v>3725.3123000000001</v>
      </c>
      <c r="L254" s="69">
        <f>Seattle!$D$268</f>
        <v>606.8501</v>
      </c>
      <c r="M254" s="69">
        <f>Chicago!$D$268</f>
        <v>5719.3849</v>
      </c>
      <c r="N254" s="69">
        <f>Boulder!$D$268</f>
        <v>3567.8933999999999</v>
      </c>
      <c r="O254" s="69">
        <f>Minneapolis!$D$268</f>
        <v>1968.0145</v>
      </c>
      <c r="P254" s="69">
        <f>Helena!$D$268</f>
        <v>2119.4861999999998</v>
      </c>
      <c r="Q254" s="69">
        <f>Duluth!$D$268</f>
        <v>1870.5971</v>
      </c>
      <c r="R254" s="69">
        <f>Fairbanks!$D$268</f>
        <v>4011.2716</v>
      </c>
    </row>
    <row r="255" spans="1:18" s="61" customFormat="1">
      <c r="A255" s="64"/>
      <c r="B255" s="76" t="s">
        <v>326</v>
      </c>
      <c r="C255" s="69">
        <f>Miami!$E$268</f>
        <v>0</v>
      </c>
      <c r="D255" s="69">
        <f>Houston!$E$268</f>
        <v>0</v>
      </c>
      <c r="E255" s="69">
        <f>Phoenix!$E$268</f>
        <v>0</v>
      </c>
      <c r="F255" s="69">
        <f>Atlanta!$E$268</f>
        <v>0</v>
      </c>
      <c r="G255" s="69">
        <f>LosAngeles!$E$268</f>
        <v>0</v>
      </c>
      <c r="H255" s="69">
        <f>LasVegas!$E$268</f>
        <v>0</v>
      </c>
      <c r="I255" s="69">
        <f>SanFrancisco!$E$268</f>
        <v>0</v>
      </c>
      <c r="J255" s="69">
        <f>Baltimore!$E$268</f>
        <v>0</v>
      </c>
      <c r="K255" s="69">
        <f>Albuquerque!$E$268</f>
        <v>0</v>
      </c>
      <c r="L255" s="69">
        <f>Seattle!$E$268</f>
        <v>0</v>
      </c>
      <c r="M255" s="69">
        <f>Chicago!$E$268</f>
        <v>0</v>
      </c>
      <c r="N255" s="69">
        <f>Boulder!$E$268</f>
        <v>0</v>
      </c>
      <c r="O255" s="69">
        <f>Minneapolis!$E$268</f>
        <v>0</v>
      </c>
      <c r="P255" s="69">
        <f>Helena!$E$268</f>
        <v>0</v>
      </c>
      <c r="Q255" s="69">
        <f>Duluth!$E$268</f>
        <v>0</v>
      </c>
      <c r="R255" s="69">
        <f>Fairbanks!$E$268</f>
        <v>0</v>
      </c>
    </row>
    <row r="256" spans="1:18" s="61" customFormat="1">
      <c r="A256" s="64"/>
      <c r="B256" s="76" t="s">
        <v>325</v>
      </c>
      <c r="C256" s="81">
        <f>Miami!$F$268</f>
        <v>2.2499999999999999E-2</v>
      </c>
      <c r="D256" s="81">
        <f>Houston!$F$268</f>
        <v>1.4E-2</v>
      </c>
      <c r="E256" s="81">
        <f>Phoenix!$F$268</f>
        <v>1.1299999999999999E-2</v>
      </c>
      <c r="F256" s="81">
        <f>Atlanta!$F$268</f>
        <v>1.18E-2</v>
      </c>
      <c r="G256" s="81">
        <f>LosAngeles!$F$268</f>
        <v>1.1999999999999999E-3</v>
      </c>
      <c r="H256" s="81">
        <f>LasVegas!$F$268</f>
        <v>9.7999999999999997E-3</v>
      </c>
      <c r="I256" s="81">
        <f>SanFrancisco!$F$268</f>
        <v>1.1999999999999999E-3</v>
      </c>
      <c r="J256" s="81">
        <f>Baltimore!$F$268</f>
        <v>1.3100000000000001E-2</v>
      </c>
      <c r="K256" s="81">
        <f>Albuquerque!$F$268</f>
        <v>1.46E-2</v>
      </c>
      <c r="L256" s="81">
        <f>Seattle!$F$268</f>
        <v>2.5000000000000001E-3</v>
      </c>
      <c r="M256" s="81">
        <f>Chicago!$F$268</f>
        <v>1.7500000000000002E-2</v>
      </c>
      <c r="N256" s="81">
        <f>Boulder!$F$268</f>
        <v>1.41E-2</v>
      </c>
      <c r="O256" s="81">
        <f>Minneapolis!$F$268</f>
        <v>1.47E-2</v>
      </c>
      <c r="P256" s="81">
        <f>Helena!$F$268</f>
        <v>1.49E-2</v>
      </c>
      <c r="Q256" s="81">
        <f>Duluth!$F$268</f>
        <v>1.4E-2</v>
      </c>
      <c r="R256" s="81">
        <f>Fairbanks!$F$268</f>
        <v>1.4200000000000001E-2</v>
      </c>
    </row>
    <row r="257" spans="1:18" s="61" customFormat="1">
      <c r="A257" s="64"/>
      <c r="B257" s="93" t="s">
        <v>359</v>
      </c>
      <c r="C257" s="69">
        <f>10^(-3)*Miami!$G$268</f>
        <v>609.45598410000002</v>
      </c>
      <c r="D257" s="69">
        <f>10^(-3)*Houston!$G$268</f>
        <v>1692.93</v>
      </c>
      <c r="E257" s="69">
        <f>10^(-3)*Phoenix!$G$268</f>
        <v>30658.3</v>
      </c>
      <c r="F257" s="69">
        <f>10^(-3)*Atlanta!$G$268</f>
        <v>5692.49</v>
      </c>
      <c r="G257" s="69">
        <f>10^(-3)*LosAngeles!$G$268</f>
        <v>14936.5</v>
      </c>
      <c r="H257" s="69">
        <f>10^(-3)*LasVegas!$G$268</f>
        <v>25785</v>
      </c>
      <c r="I257" s="69">
        <f>10^(-3)*SanFrancisco!$G$268</f>
        <v>14231.5</v>
      </c>
      <c r="J257" s="69">
        <f>10^(-3)*Baltimore!$G$268</f>
        <v>200.1327412</v>
      </c>
      <c r="K257" s="69">
        <f>10^(-3)*Albuquerque!$G$268</f>
        <v>3873.4300000000003</v>
      </c>
      <c r="L257" s="69">
        <f>10^(-3)*Seattle!$G$268</f>
        <v>8016.6900000000005</v>
      </c>
      <c r="M257" s="69">
        <f>10^(-3)*Chicago!$G$268</f>
        <v>1316.54</v>
      </c>
      <c r="N257" s="69">
        <f>10^(-3)*Boulder!$G$268</f>
        <v>3709.62</v>
      </c>
      <c r="O257" s="69">
        <f>10^(-3)*Minneapolis!$G$268</f>
        <v>1293.17</v>
      </c>
      <c r="P257" s="69">
        <f>10^(-3)*Helena!$G$268</f>
        <v>50266.8</v>
      </c>
      <c r="Q257" s="69">
        <f>10^(-3)*Duluth!$G$268</f>
        <v>1229.04</v>
      </c>
      <c r="R257" s="69">
        <f>10^(-3)*Fairbanks!$G$268</f>
        <v>804.77122800000006</v>
      </c>
    </row>
    <row r="258" spans="1:18">
      <c r="B258" s="83"/>
      <c r="C258" s="84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</row>
    <row r="259" spans="1:18">
      <c r="B259" s="83"/>
      <c r="C259" s="84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</row>
    <row r="260" spans="1:18">
      <c r="B260" s="83"/>
      <c r="C260" s="84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</row>
    <row r="261" spans="1:18">
      <c r="B261" s="83"/>
      <c r="C261" s="84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</row>
    <row r="262" spans="1:18">
      <c r="B262" s="83"/>
      <c r="C262" s="84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</row>
    <row r="263" spans="1:18">
      <c r="B263" s="83"/>
      <c r="C263" s="84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</row>
    <row r="264" spans="1:18">
      <c r="B264" s="83"/>
      <c r="C264" s="84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</row>
    <row r="265" spans="1:18">
      <c r="B265" s="83"/>
      <c r="C265" s="84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</row>
    <row r="266" spans="1:18">
      <c r="B266" s="83"/>
      <c r="C266" s="84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</row>
    <row r="267" spans="1:18">
      <c r="B267" s="83"/>
      <c r="C267" s="84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</row>
    <row r="268" spans="1:18">
      <c r="B268" s="83"/>
      <c r="C268" s="86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</row>
    <row r="269" spans="1:18">
      <c r="B269" s="83"/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</row>
    <row r="270" spans="1:18">
      <c r="B270" s="83"/>
      <c r="C270" s="84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</row>
    <row r="271" spans="1:18">
      <c r="B271" s="83"/>
      <c r="C271" s="84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</row>
    <row r="272" spans="1:18">
      <c r="B272" s="83"/>
      <c r="C272" s="84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</row>
    <row r="273" spans="2:18">
      <c r="B273" s="83"/>
      <c r="C273" s="84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</row>
    <row r="274" spans="2:18">
      <c r="B274" s="83"/>
      <c r="C274" s="84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</row>
    <row r="275" spans="2:18">
      <c r="B275" s="83"/>
      <c r="C275" s="84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</row>
    <row r="276" spans="2:18">
      <c r="B276" s="83"/>
      <c r="C276" s="84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</row>
    <row r="277" spans="2:18">
      <c r="B277" s="83"/>
      <c r="C277" s="88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</row>
    <row r="278" spans="2:18">
      <c r="B278" s="83"/>
      <c r="C278" s="84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</row>
    <row r="279" spans="2:18">
      <c r="B279" s="83"/>
      <c r="C279" s="84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</row>
    <row r="281" spans="2:18">
      <c r="B281" s="90"/>
    </row>
    <row r="282" spans="2:18">
      <c r="B282" s="83"/>
      <c r="C282" s="84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</row>
    <row r="283" spans="2:18">
      <c r="B283" s="83"/>
      <c r="C283" s="86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</row>
    <row r="284" spans="2:18">
      <c r="B284" s="83"/>
      <c r="C284" s="84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</row>
    <row r="285" spans="2:18">
      <c r="B285" s="83"/>
      <c r="C285" s="84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</row>
    <row r="286" spans="2:18">
      <c r="B286" s="83"/>
      <c r="C286" s="84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</row>
    <row r="287" spans="2:18">
      <c r="B287" s="83"/>
      <c r="C287" s="84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</row>
    <row r="288" spans="2:18">
      <c r="B288" s="83"/>
      <c r="C288" s="84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</row>
    <row r="289" spans="2:18">
      <c r="B289" s="83"/>
      <c r="C289" s="84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</row>
    <row r="290" spans="2:18">
      <c r="B290" s="83"/>
      <c r="C290" s="84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</row>
    <row r="291" spans="2:18">
      <c r="B291" s="83"/>
      <c r="C291" s="84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</row>
    <row r="292" spans="2:18">
      <c r="B292" s="83"/>
      <c r="C292" s="84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</row>
    <row r="293" spans="2:18">
      <c r="B293" s="83"/>
      <c r="C293" s="84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</row>
    <row r="294" spans="2:18">
      <c r="B294" s="83"/>
      <c r="C294" s="84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</row>
    <row r="295" spans="2:18">
      <c r="B295" s="83"/>
      <c r="C295" s="84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</row>
    <row r="296" spans="2:18">
      <c r="B296" s="83"/>
      <c r="C296" s="84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</row>
    <row r="297" spans="2:18">
      <c r="B297" s="83"/>
      <c r="C297" s="84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</row>
    <row r="298" spans="2:18">
      <c r="B298" s="83"/>
      <c r="C298" s="84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</row>
    <row r="299" spans="2:18">
      <c r="B299" s="83"/>
      <c r="C299" s="86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</row>
    <row r="300" spans="2:18">
      <c r="B300" s="83"/>
      <c r="C300" s="84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</row>
    <row r="301" spans="2:18">
      <c r="B301" s="83"/>
      <c r="C301" s="84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</row>
    <row r="302" spans="2:18">
      <c r="B302" s="83"/>
      <c r="C302" s="84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</row>
    <row r="303" spans="2:18">
      <c r="B303" s="83"/>
      <c r="C303" s="84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</row>
    <row r="304" spans="2:18">
      <c r="B304" s="83"/>
      <c r="C304" s="84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</row>
    <row r="305" spans="2:18">
      <c r="B305" s="83"/>
      <c r="C305" s="84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</row>
    <row r="306" spans="2:18">
      <c r="B306" s="83"/>
      <c r="C306" s="84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</row>
    <row r="307" spans="2:18">
      <c r="B307" s="83"/>
      <c r="C307" s="84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</row>
    <row r="308" spans="2:18">
      <c r="B308" s="83"/>
      <c r="C308" s="88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</row>
    <row r="309" spans="2:18">
      <c r="B309" s="83"/>
      <c r="C309" s="84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</row>
    <row r="310" spans="2:18">
      <c r="B310" s="83"/>
      <c r="C310" s="84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</row>
    <row r="312" spans="2:18">
      <c r="B312" s="90"/>
    </row>
    <row r="313" spans="2:18">
      <c r="B313" s="83"/>
      <c r="C313" s="84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</row>
    <row r="314" spans="2:18">
      <c r="B314" s="83"/>
      <c r="C314" s="86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</row>
    <row r="315" spans="2:18">
      <c r="B315" s="83"/>
      <c r="C315" s="84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</row>
    <row r="316" spans="2:18">
      <c r="B316" s="83"/>
      <c r="C316" s="84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</row>
    <row r="317" spans="2:18">
      <c r="B317" s="83"/>
      <c r="C317" s="84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</row>
    <row r="318" spans="2:18">
      <c r="B318" s="83"/>
      <c r="C318" s="84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</row>
    <row r="319" spans="2:18">
      <c r="B319" s="83"/>
      <c r="C319" s="84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</row>
    <row r="320" spans="2:18">
      <c r="B320" s="83"/>
      <c r="C320" s="84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</row>
    <row r="321" spans="2:18">
      <c r="B321" s="83"/>
      <c r="C321" s="84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</row>
    <row r="322" spans="2:18">
      <c r="B322" s="83"/>
      <c r="C322" s="84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</row>
    <row r="323" spans="2:18">
      <c r="B323" s="83"/>
      <c r="C323" s="84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</row>
    <row r="324" spans="2:18">
      <c r="B324" s="83"/>
      <c r="C324" s="84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</row>
    <row r="325" spans="2:18">
      <c r="B325" s="83"/>
      <c r="C325" s="84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</row>
    <row r="326" spans="2:18">
      <c r="B326" s="83"/>
      <c r="C326" s="84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</row>
    <row r="327" spans="2:18">
      <c r="B327" s="83"/>
      <c r="C327" s="84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</row>
    <row r="328" spans="2:18">
      <c r="B328" s="83"/>
      <c r="C328" s="84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</row>
    <row r="329" spans="2:18">
      <c r="B329" s="83"/>
      <c r="C329" s="84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</row>
    <row r="330" spans="2:18">
      <c r="B330" s="83"/>
      <c r="C330" s="86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</row>
    <row r="331" spans="2:18">
      <c r="B331" s="83"/>
      <c r="C331" s="84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</row>
    <row r="332" spans="2:18">
      <c r="B332" s="83"/>
      <c r="C332" s="84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</row>
    <row r="333" spans="2:18">
      <c r="B333" s="83"/>
      <c r="C333" s="84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</row>
    <row r="334" spans="2:18">
      <c r="B334" s="8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</row>
    <row r="335" spans="2:18">
      <c r="B335" s="83"/>
      <c r="C335" s="84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</row>
    <row r="336" spans="2:18">
      <c r="B336" s="83"/>
      <c r="C336" s="84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</row>
    <row r="337" spans="2:18">
      <c r="B337" s="83"/>
      <c r="C337" s="84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</row>
    <row r="338" spans="2:18">
      <c r="B338" s="83"/>
      <c r="C338" s="84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</row>
    <row r="339" spans="2:18">
      <c r="B339" s="83"/>
      <c r="C339" s="88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</row>
    <row r="340" spans="2:18">
      <c r="B340" s="83"/>
      <c r="C340" s="84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</row>
    <row r="341" spans="2:18">
      <c r="B341" s="83"/>
      <c r="C341" s="84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</row>
    <row r="343" spans="2:18">
      <c r="B343" s="90"/>
    </row>
    <row r="344" spans="2:18">
      <c r="B344" s="83"/>
      <c r="C344" s="84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</row>
    <row r="345" spans="2:18">
      <c r="B345" s="83"/>
      <c r="C345" s="86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</row>
    <row r="346" spans="2:18">
      <c r="B346" s="83"/>
      <c r="C346" s="84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</row>
    <row r="347" spans="2:18">
      <c r="B347" s="83"/>
      <c r="C347" s="84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</row>
    <row r="348" spans="2:18">
      <c r="B348" s="83"/>
      <c r="C348" s="84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</row>
    <row r="349" spans="2:18">
      <c r="B349" s="83"/>
      <c r="C349" s="84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</row>
    <row r="350" spans="2:18">
      <c r="B350" s="83"/>
      <c r="C350" s="84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</row>
    <row r="351" spans="2:18">
      <c r="B351" s="83"/>
      <c r="C351" s="84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</row>
    <row r="352" spans="2:18">
      <c r="B352" s="83"/>
      <c r="C352" s="84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</row>
    <row r="353" spans="2:18">
      <c r="B353" s="83"/>
      <c r="C353" s="84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</row>
    <row r="354" spans="2:18">
      <c r="B354" s="83"/>
      <c r="C354" s="84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</row>
    <row r="355" spans="2:18">
      <c r="B355" s="83"/>
      <c r="C355" s="84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</row>
    <row r="356" spans="2:18">
      <c r="B356" s="83"/>
      <c r="C356" s="84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</row>
    <row r="357" spans="2:18">
      <c r="B357" s="83"/>
      <c r="C357" s="84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</row>
    <row r="358" spans="2:18">
      <c r="B358" s="83"/>
      <c r="C358" s="84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</row>
    <row r="359" spans="2:18">
      <c r="B359" s="83"/>
      <c r="C359" s="84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</row>
    <row r="360" spans="2:18">
      <c r="B360" s="83"/>
      <c r="C360" s="84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</row>
    <row r="361" spans="2:18">
      <c r="B361" s="83"/>
      <c r="C361" s="86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</row>
    <row r="362" spans="2:18">
      <c r="B362" s="83"/>
      <c r="C362" s="84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</row>
    <row r="363" spans="2:18">
      <c r="B363" s="83"/>
      <c r="C363" s="84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</row>
    <row r="364" spans="2:18">
      <c r="B364" s="83"/>
      <c r="C364" s="84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</row>
    <row r="365" spans="2:18">
      <c r="B365" s="83"/>
      <c r="C365" s="84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</row>
    <row r="366" spans="2:18">
      <c r="B366" s="83"/>
      <c r="C366" s="84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</row>
    <row r="367" spans="2:18">
      <c r="B367" s="83"/>
      <c r="C367" s="84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</row>
    <row r="368" spans="2:18">
      <c r="B368" s="83"/>
      <c r="C368" s="84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</row>
    <row r="369" spans="2:18">
      <c r="B369" s="83"/>
      <c r="C369" s="84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</row>
    <row r="370" spans="2:18">
      <c r="B370" s="83"/>
      <c r="C370" s="88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</row>
    <row r="371" spans="2:18">
      <c r="B371" s="83"/>
      <c r="C371" s="84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</row>
    <row r="372" spans="2:18">
      <c r="B372" s="83"/>
      <c r="C372" s="84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</row>
    <row r="374" spans="2:18">
      <c r="B374" s="90"/>
    </row>
    <row r="375" spans="2:18">
      <c r="B375" s="83"/>
      <c r="C375" s="84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</row>
    <row r="376" spans="2:18">
      <c r="B376" s="83"/>
      <c r="C376" s="86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</row>
    <row r="377" spans="2:18">
      <c r="B377" s="83"/>
      <c r="C377" s="84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</row>
    <row r="378" spans="2:18">
      <c r="B378" s="83"/>
      <c r="C378" s="84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</row>
    <row r="379" spans="2:18">
      <c r="B379" s="83"/>
      <c r="C379" s="84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</row>
    <row r="380" spans="2:18">
      <c r="B380" s="83"/>
      <c r="C380" s="84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</row>
    <row r="381" spans="2:18">
      <c r="B381" s="83"/>
      <c r="C381" s="84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</row>
    <row r="382" spans="2:18">
      <c r="B382" s="83"/>
      <c r="C382" s="84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</row>
    <row r="383" spans="2:18">
      <c r="B383" s="83"/>
      <c r="C383" s="84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</row>
    <row r="384" spans="2:18">
      <c r="B384" s="83"/>
      <c r="C384" s="84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</row>
    <row r="385" spans="2:18">
      <c r="B385" s="83"/>
      <c r="C385" s="84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</row>
    <row r="386" spans="2:18">
      <c r="B386" s="83"/>
      <c r="C386" s="84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</row>
    <row r="387" spans="2:18">
      <c r="B387" s="83"/>
      <c r="C387" s="84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</row>
    <row r="388" spans="2:18">
      <c r="B388" s="83"/>
      <c r="C388" s="84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</row>
    <row r="389" spans="2:18">
      <c r="B389" s="83"/>
      <c r="C389" s="84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</row>
    <row r="390" spans="2:18">
      <c r="B390" s="83"/>
      <c r="C390" s="84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</row>
    <row r="391" spans="2:18">
      <c r="B391" s="83"/>
      <c r="C391" s="84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</row>
    <row r="392" spans="2:18">
      <c r="B392" s="83"/>
      <c r="C392" s="86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</row>
    <row r="393" spans="2:18">
      <c r="B393" s="83"/>
      <c r="C393" s="84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</row>
    <row r="394" spans="2:18">
      <c r="B394" s="83"/>
      <c r="C394" s="84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</row>
    <row r="395" spans="2:18">
      <c r="B395" s="83"/>
      <c r="C395" s="84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</row>
    <row r="396" spans="2:18">
      <c r="B396" s="83"/>
      <c r="C396" s="84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</row>
    <row r="397" spans="2:18">
      <c r="B397" s="83"/>
      <c r="C397" s="84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</row>
    <row r="398" spans="2:18">
      <c r="B398" s="83"/>
      <c r="C398" s="84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</row>
    <row r="399" spans="2:18">
      <c r="B399" s="83"/>
      <c r="C399" s="84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</row>
    <row r="400" spans="2:18">
      <c r="B400" s="83"/>
      <c r="C400" s="84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</row>
    <row r="401" spans="2:18">
      <c r="B401" s="83"/>
      <c r="C401" s="88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</row>
    <row r="402" spans="2:18">
      <c r="B402" s="83"/>
      <c r="C402" s="84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</row>
    <row r="403" spans="2:18">
      <c r="B403" s="83"/>
      <c r="C403" s="84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</row>
    <row r="405" spans="2:18">
      <c r="B405" s="90"/>
    </row>
    <row r="406" spans="2:18">
      <c r="B406" s="83"/>
      <c r="C406" s="84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</row>
    <row r="407" spans="2:18">
      <c r="B407" s="83"/>
      <c r="C407" s="86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</row>
    <row r="408" spans="2:18">
      <c r="B408" s="83"/>
      <c r="C408" s="84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</row>
    <row r="409" spans="2:18">
      <c r="B409" s="83"/>
      <c r="C409" s="84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</row>
    <row r="410" spans="2:18">
      <c r="B410" s="83"/>
      <c r="C410" s="84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</row>
    <row r="411" spans="2:18">
      <c r="B411" s="83"/>
      <c r="C411" s="84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</row>
    <row r="412" spans="2:18">
      <c r="B412" s="83"/>
      <c r="C412" s="84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</row>
    <row r="413" spans="2:18">
      <c r="B413" s="83"/>
      <c r="C413" s="84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</row>
    <row r="414" spans="2:18">
      <c r="B414" s="83"/>
      <c r="C414" s="84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</row>
    <row r="415" spans="2:18">
      <c r="B415" s="83"/>
      <c r="C415" s="84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</row>
    <row r="416" spans="2:18">
      <c r="B416" s="83"/>
      <c r="C416" s="84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</row>
    <row r="417" spans="2:18">
      <c r="B417" s="83"/>
      <c r="C417" s="84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</row>
    <row r="418" spans="2:18">
      <c r="B418" s="83"/>
      <c r="C418" s="84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</row>
    <row r="419" spans="2:18">
      <c r="B419" s="83"/>
      <c r="C419" s="84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</row>
    <row r="420" spans="2:18">
      <c r="B420" s="83"/>
      <c r="C420" s="84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</row>
    <row r="421" spans="2:18">
      <c r="B421" s="83"/>
      <c r="C421" s="84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</row>
    <row r="422" spans="2:18">
      <c r="B422" s="83"/>
      <c r="C422" s="84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</row>
    <row r="423" spans="2:18">
      <c r="B423" s="83"/>
      <c r="C423" s="86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</row>
    <row r="424" spans="2:18">
      <c r="B424" s="83"/>
      <c r="C424" s="84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</row>
    <row r="425" spans="2:18">
      <c r="B425" s="83"/>
      <c r="C425" s="84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</row>
    <row r="426" spans="2:18">
      <c r="B426" s="83"/>
      <c r="C426" s="84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</row>
    <row r="427" spans="2:18">
      <c r="B427" s="83"/>
      <c r="C427" s="84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</row>
    <row r="428" spans="2:18">
      <c r="B428" s="83"/>
      <c r="C428" s="84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</row>
    <row r="429" spans="2:18">
      <c r="B429" s="83"/>
      <c r="C429" s="84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</row>
    <row r="430" spans="2:18">
      <c r="B430" s="83"/>
      <c r="C430" s="84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</row>
    <row r="431" spans="2:18">
      <c r="B431" s="83"/>
      <c r="C431" s="84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</row>
    <row r="432" spans="2:18">
      <c r="B432" s="83"/>
      <c r="C432" s="88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</row>
    <row r="433" spans="2:18">
      <c r="B433" s="83"/>
      <c r="C433" s="84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</row>
    <row r="434" spans="2:18">
      <c r="B434" s="83"/>
      <c r="C434" s="84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</row>
    <row r="436" spans="2:18">
      <c r="B436" s="90"/>
    </row>
    <row r="437" spans="2:18">
      <c r="B437" s="83"/>
      <c r="C437" s="84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</row>
    <row r="438" spans="2:18">
      <c r="B438" s="83"/>
      <c r="C438" s="86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</row>
    <row r="439" spans="2:18">
      <c r="B439" s="83"/>
      <c r="C439" s="84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</row>
    <row r="440" spans="2:18">
      <c r="B440" s="83"/>
      <c r="C440" s="84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</row>
    <row r="441" spans="2:18">
      <c r="B441" s="83"/>
      <c r="C441" s="84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</row>
    <row r="442" spans="2:18">
      <c r="B442" s="83"/>
      <c r="C442" s="84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</row>
    <row r="443" spans="2:18">
      <c r="B443" s="83"/>
      <c r="C443" s="84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</row>
    <row r="444" spans="2:18">
      <c r="B444" s="83"/>
      <c r="C444" s="84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</row>
    <row r="445" spans="2:18">
      <c r="B445" s="83"/>
      <c r="C445" s="84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</row>
    <row r="446" spans="2:18">
      <c r="B446" s="83"/>
      <c r="C446" s="84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</row>
    <row r="447" spans="2:18">
      <c r="B447" s="83"/>
      <c r="C447" s="84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</row>
    <row r="448" spans="2:18">
      <c r="B448" s="83"/>
      <c r="C448" s="84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</row>
    <row r="449" spans="2:18">
      <c r="B449" s="83"/>
      <c r="C449" s="84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</row>
    <row r="450" spans="2:18">
      <c r="B450" s="83"/>
      <c r="C450" s="84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</row>
    <row r="451" spans="2:18">
      <c r="B451" s="83"/>
      <c r="C451" s="84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</row>
    <row r="452" spans="2:18">
      <c r="B452" s="83"/>
      <c r="C452" s="84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</row>
    <row r="453" spans="2:18">
      <c r="B453" s="83"/>
      <c r="C453" s="84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</row>
    <row r="454" spans="2:18">
      <c r="B454" s="83"/>
      <c r="C454" s="86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</row>
    <row r="455" spans="2:18">
      <c r="B455" s="83"/>
      <c r="C455" s="84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</row>
    <row r="456" spans="2:18">
      <c r="B456" s="83"/>
      <c r="C456" s="84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</row>
    <row r="457" spans="2:18">
      <c r="B457" s="83"/>
      <c r="C457" s="84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</row>
    <row r="458" spans="2:18">
      <c r="B458" s="83"/>
      <c r="C458" s="84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</row>
    <row r="459" spans="2:18">
      <c r="B459" s="83"/>
      <c r="C459" s="84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</row>
    <row r="460" spans="2:18">
      <c r="B460" s="83"/>
      <c r="C460" s="84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</row>
    <row r="461" spans="2:18">
      <c r="B461" s="83"/>
      <c r="C461" s="84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</row>
    <row r="462" spans="2:18">
      <c r="B462" s="83"/>
      <c r="C462" s="84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</row>
    <row r="463" spans="2:18">
      <c r="B463" s="83"/>
      <c r="C463" s="88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</row>
    <row r="464" spans="2:18">
      <c r="B464" s="83"/>
      <c r="C464" s="84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</row>
    <row r="465" spans="2:18">
      <c r="B465" s="83"/>
      <c r="C465" s="84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</row>
    <row r="467" spans="2:18">
      <c r="B467" s="90"/>
    </row>
    <row r="468" spans="2:18">
      <c r="B468" s="83"/>
      <c r="C468" s="84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</row>
    <row r="469" spans="2:18">
      <c r="B469" s="83"/>
      <c r="C469" s="86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</row>
    <row r="470" spans="2:18">
      <c r="B470" s="83"/>
      <c r="C470" s="84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</row>
    <row r="471" spans="2:18">
      <c r="B471" s="83"/>
      <c r="C471" s="84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</row>
    <row r="472" spans="2:18">
      <c r="B472" s="83"/>
      <c r="C472" s="84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</row>
    <row r="473" spans="2:18">
      <c r="B473" s="83"/>
      <c r="C473" s="84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</row>
    <row r="474" spans="2:18">
      <c r="B474" s="83"/>
      <c r="C474" s="84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</row>
    <row r="475" spans="2:18">
      <c r="B475" s="83"/>
      <c r="C475" s="84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</row>
    <row r="476" spans="2:18">
      <c r="B476" s="83"/>
      <c r="C476" s="84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</row>
    <row r="477" spans="2:18">
      <c r="B477" s="83"/>
      <c r="C477" s="84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</row>
    <row r="478" spans="2:18">
      <c r="B478" s="83"/>
      <c r="C478" s="84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</row>
    <row r="479" spans="2:18">
      <c r="B479" s="83"/>
      <c r="C479" s="84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</row>
    <row r="480" spans="2:18">
      <c r="B480" s="83"/>
      <c r="C480" s="84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</row>
    <row r="481" spans="2:18">
      <c r="B481" s="83"/>
      <c r="C481" s="84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</row>
    <row r="482" spans="2:18">
      <c r="B482" s="83"/>
      <c r="C482" s="84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</row>
    <row r="483" spans="2:18">
      <c r="B483" s="83"/>
      <c r="C483" s="84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</row>
    <row r="484" spans="2:18">
      <c r="B484" s="83"/>
      <c r="C484" s="84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</row>
    <row r="485" spans="2:18">
      <c r="B485" s="83"/>
      <c r="C485" s="86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</row>
    <row r="486" spans="2:18">
      <c r="B486" s="83"/>
      <c r="C486" s="84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</row>
    <row r="487" spans="2:18">
      <c r="B487" s="83"/>
      <c r="C487" s="84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</row>
    <row r="488" spans="2:18">
      <c r="B488" s="8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</row>
    <row r="489" spans="2:18">
      <c r="B489" s="83"/>
      <c r="C489" s="84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</row>
    <row r="490" spans="2:18">
      <c r="B490" s="83"/>
      <c r="C490" s="84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</row>
    <row r="491" spans="2:18">
      <c r="B491" s="83"/>
      <c r="C491" s="84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</row>
    <row r="492" spans="2:18">
      <c r="B492" s="83"/>
      <c r="C492" s="84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</row>
    <row r="493" spans="2:18">
      <c r="B493" s="83"/>
      <c r="C493" s="84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</row>
    <row r="494" spans="2:18">
      <c r="B494" s="83"/>
      <c r="C494" s="88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</row>
    <row r="495" spans="2:18">
      <c r="B495" s="83"/>
      <c r="C495" s="84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</row>
    <row r="496" spans="2:18">
      <c r="B496" s="83"/>
      <c r="C496" s="84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</row>
    <row r="498" spans="2:18">
      <c r="B498" s="90"/>
    </row>
    <row r="499" spans="2:18">
      <c r="B499" s="83"/>
      <c r="C499" s="84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</row>
    <row r="500" spans="2:18">
      <c r="B500" s="83"/>
      <c r="C500" s="86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</row>
    <row r="501" spans="2:18">
      <c r="B501" s="83"/>
      <c r="C501" s="84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</row>
    <row r="502" spans="2:18">
      <c r="B502" s="83"/>
      <c r="C502" s="84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</row>
    <row r="503" spans="2:18">
      <c r="B503" s="83"/>
      <c r="C503" s="84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</row>
    <row r="504" spans="2:18">
      <c r="B504" s="83"/>
      <c r="C504" s="84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</row>
    <row r="505" spans="2:18">
      <c r="B505" s="83"/>
      <c r="C505" s="84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</row>
    <row r="506" spans="2:18">
      <c r="B506" s="83"/>
      <c r="C506" s="84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</row>
    <row r="507" spans="2:18">
      <c r="B507" s="83"/>
      <c r="C507" s="84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</row>
    <row r="508" spans="2:18">
      <c r="B508" s="83"/>
      <c r="C508" s="84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</row>
    <row r="509" spans="2:18">
      <c r="B509" s="83"/>
      <c r="C509" s="84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</row>
    <row r="510" spans="2:18">
      <c r="B510" s="83"/>
      <c r="C510" s="84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</row>
    <row r="511" spans="2:18">
      <c r="B511" s="83"/>
      <c r="C511" s="84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</row>
    <row r="512" spans="2:18">
      <c r="B512" s="83"/>
      <c r="C512" s="84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</row>
    <row r="513" spans="2:18">
      <c r="B513" s="83"/>
      <c r="C513" s="84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</row>
    <row r="514" spans="2:18">
      <c r="B514" s="83"/>
      <c r="C514" s="84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</row>
    <row r="515" spans="2:18">
      <c r="B515" s="83"/>
      <c r="C515" s="84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</row>
    <row r="516" spans="2:18">
      <c r="B516" s="83"/>
      <c r="C516" s="86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</row>
    <row r="517" spans="2:18">
      <c r="B517" s="83"/>
      <c r="C517" s="84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</row>
    <row r="518" spans="2:18">
      <c r="B518" s="83"/>
      <c r="C518" s="84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</row>
    <row r="519" spans="2:18">
      <c r="B519" s="83"/>
      <c r="C519" s="84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</row>
    <row r="520" spans="2:18">
      <c r="B520" s="83"/>
      <c r="C520" s="84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</row>
    <row r="521" spans="2:18">
      <c r="B521" s="83"/>
      <c r="C521" s="84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</row>
    <row r="522" spans="2:18">
      <c r="B522" s="83"/>
      <c r="C522" s="84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</row>
    <row r="523" spans="2:18">
      <c r="B523" s="83"/>
      <c r="C523" s="84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</row>
    <row r="524" spans="2:18">
      <c r="B524" s="83"/>
      <c r="C524" s="84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</row>
    <row r="525" spans="2:18">
      <c r="B525" s="83"/>
      <c r="C525" s="88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</row>
    <row r="526" spans="2:18">
      <c r="B526" s="83"/>
      <c r="C526" s="84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</row>
    <row r="527" spans="2:18">
      <c r="B527" s="83"/>
      <c r="C527" s="84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</row>
    <row r="529" spans="2:18">
      <c r="B529" s="90"/>
    </row>
    <row r="530" spans="2:18">
      <c r="B530" s="83"/>
      <c r="C530" s="84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</row>
    <row r="531" spans="2:18">
      <c r="B531" s="83"/>
      <c r="C531" s="86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</row>
    <row r="532" spans="2:18">
      <c r="B532" s="83"/>
      <c r="C532" s="84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</row>
    <row r="533" spans="2:18">
      <c r="B533" s="83"/>
      <c r="C533" s="84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</row>
    <row r="534" spans="2:18">
      <c r="B534" s="83"/>
      <c r="C534" s="84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</row>
    <row r="535" spans="2:18">
      <c r="B535" s="83"/>
      <c r="C535" s="84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</row>
    <row r="536" spans="2:18">
      <c r="B536" s="83"/>
      <c r="C536" s="84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</row>
    <row r="537" spans="2:18">
      <c r="B537" s="83"/>
      <c r="C537" s="84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</row>
    <row r="538" spans="2:18">
      <c r="B538" s="83"/>
      <c r="C538" s="84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</row>
    <row r="539" spans="2:18">
      <c r="B539" s="83"/>
      <c r="C539" s="84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</row>
    <row r="540" spans="2:18">
      <c r="B540" s="83"/>
      <c r="C540" s="84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</row>
    <row r="541" spans="2:18">
      <c r="B541" s="83"/>
      <c r="C541" s="84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</row>
    <row r="542" spans="2:18">
      <c r="B542" s="83"/>
      <c r="C542" s="84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</row>
    <row r="543" spans="2:18">
      <c r="B543" s="83"/>
      <c r="C543" s="84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</row>
    <row r="544" spans="2:18">
      <c r="B544" s="83"/>
      <c r="C544" s="84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</row>
    <row r="545" spans="2:18">
      <c r="B545" s="83"/>
      <c r="C545" s="84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</row>
    <row r="546" spans="2:18">
      <c r="B546" s="83"/>
      <c r="C546" s="84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</row>
    <row r="547" spans="2:18">
      <c r="B547" s="83"/>
      <c r="C547" s="86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</row>
    <row r="548" spans="2:18">
      <c r="B548" s="83"/>
      <c r="C548" s="84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</row>
    <row r="549" spans="2:18">
      <c r="B549" s="83"/>
      <c r="C549" s="84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</row>
    <row r="550" spans="2:18">
      <c r="B550" s="83"/>
      <c r="C550" s="84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</row>
    <row r="551" spans="2:18">
      <c r="B551" s="83"/>
      <c r="C551" s="84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</row>
    <row r="552" spans="2:18">
      <c r="B552" s="83"/>
      <c r="C552" s="84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</row>
    <row r="553" spans="2:18">
      <c r="B553" s="83"/>
      <c r="C553" s="84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</row>
    <row r="554" spans="2:18">
      <c r="B554" s="83"/>
      <c r="C554" s="84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</row>
    <row r="555" spans="2:18">
      <c r="B555" s="83"/>
      <c r="C555" s="84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</row>
    <row r="556" spans="2:18">
      <c r="B556" s="83"/>
      <c r="C556" s="88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</row>
    <row r="557" spans="2:18">
      <c r="B557" s="83"/>
      <c r="C557" s="84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</row>
    <row r="558" spans="2:18">
      <c r="B558" s="83"/>
      <c r="C558" s="84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</row>
    <row r="560" spans="2:18">
      <c r="B560" s="90"/>
    </row>
    <row r="561" spans="2:18">
      <c r="B561" s="83"/>
      <c r="C561" s="84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</row>
    <row r="562" spans="2:18">
      <c r="B562" s="83"/>
      <c r="C562" s="86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</row>
    <row r="563" spans="2:18">
      <c r="B563" s="83"/>
      <c r="C563" s="84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</row>
    <row r="564" spans="2:18">
      <c r="B564" s="83"/>
      <c r="C564" s="84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</row>
    <row r="565" spans="2:18">
      <c r="B565" s="83"/>
      <c r="C565" s="84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</row>
    <row r="566" spans="2:18">
      <c r="B566" s="83"/>
      <c r="C566" s="84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</row>
    <row r="567" spans="2:18">
      <c r="B567" s="83"/>
      <c r="C567" s="84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</row>
    <row r="568" spans="2:18">
      <c r="B568" s="83"/>
      <c r="C568" s="84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</row>
    <row r="569" spans="2:18">
      <c r="B569" s="83"/>
      <c r="C569" s="84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</row>
    <row r="570" spans="2:18">
      <c r="B570" s="83"/>
      <c r="C570" s="84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</row>
    <row r="571" spans="2:18">
      <c r="B571" s="83"/>
      <c r="C571" s="84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</row>
    <row r="572" spans="2:18">
      <c r="B572" s="83"/>
      <c r="C572" s="84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</row>
    <row r="573" spans="2:18">
      <c r="B573" s="83"/>
      <c r="C573" s="84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</row>
    <row r="574" spans="2:18">
      <c r="B574" s="83"/>
      <c r="C574" s="84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</row>
    <row r="575" spans="2:18">
      <c r="B575" s="83"/>
      <c r="C575" s="84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</row>
    <row r="576" spans="2:18">
      <c r="B576" s="83"/>
      <c r="C576" s="84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</row>
    <row r="577" spans="2:18">
      <c r="B577" s="83"/>
      <c r="C577" s="84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</row>
    <row r="578" spans="2:18">
      <c r="B578" s="83"/>
      <c r="C578" s="86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</row>
    <row r="579" spans="2:18">
      <c r="B579" s="83"/>
      <c r="C579" s="84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</row>
    <row r="580" spans="2:18">
      <c r="B580" s="83"/>
      <c r="C580" s="84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</row>
    <row r="581" spans="2:18">
      <c r="B581" s="83"/>
      <c r="C581" s="84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</row>
    <row r="582" spans="2:18">
      <c r="B582" s="83"/>
      <c r="C582" s="84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</row>
    <row r="583" spans="2:18">
      <c r="B583" s="83"/>
      <c r="C583" s="84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</row>
    <row r="584" spans="2:18">
      <c r="B584" s="83"/>
      <c r="C584" s="84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</row>
    <row r="585" spans="2:18">
      <c r="B585" s="83"/>
      <c r="C585" s="84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</row>
    <row r="586" spans="2:18">
      <c r="B586" s="83"/>
      <c r="C586" s="84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</row>
    <row r="587" spans="2:18">
      <c r="B587" s="83"/>
      <c r="C587" s="88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</row>
    <row r="588" spans="2:18">
      <c r="B588" s="83"/>
      <c r="C588" s="84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</row>
    <row r="589" spans="2:18">
      <c r="B589" s="83"/>
      <c r="C589" s="84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</row>
    <row r="591" spans="2:18">
      <c r="B591" s="90"/>
    </row>
    <row r="592" spans="2:18">
      <c r="B592" s="83"/>
      <c r="C592" s="84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</row>
    <row r="593" spans="2:18">
      <c r="B593" s="83"/>
      <c r="C593" s="86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</row>
    <row r="594" spans="2:18">
      <c r="B594" s="83"/>
      <c r="C594" s="84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</row>
    <row r="595" spans="2:18">
      <c r="B595" s="83"/>
      <c r="C595" s="84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</row>
    <row r="596" spans="2:18">
      <c r="B596" s="83"/>
      <c r="C596" s="84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</row>
    <row r="597" spans="2:18">
      <c r="B597" s="83"/>
      <c r="C597" s="84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</row>
    <row r="598" spans="2:18">
      <c r="B598" s="83"/>
      <c r="C598" s="84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</row>
    <row r="599" spans="2:18">
      <c r="B599" s="83"/>
      <c r="C599" s="84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</row>
    <row r="600" spans="2:18">
      <c r="B600" s="83"/>
      <c r="C600" s="84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</row>
    <row r="601" spans="2:18">
      <c r="B601" s="83"/>
      <c r="C601" s="84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</row>
    <row r="602" spans="2:18">
      <c r="B602" s="83"/>
      <c r="C602" s="84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</row>
    <row r="603" spans="2:18">
      <c r="B603" s="83"/>
      <c r="C603" s="84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</row>
    <row r="604" spans="2:18">
      <c r="B604" s="83"/>
      <c r="C604" s="84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</row>
    <row r="605" spans="2:18">
      <c r="B605" s="83"/>
      <c r="C605" s="84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</row>
    <row r="606" spans="2:18">
      <c r="B606" s="83"/>
      <c r="C606" s="84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</row>
    <row r="607" spans="2:18">
      <c r="B607" s="83"/>
      <c r="C607" s="84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</row>
    <row r="608" spans="2:18">
      <c r="B608" s="83"/>
      <c r="C608" s="84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</row>
    <row r="609" spans="2:18">
      <c r="B609" s="83"/>
      <c r="C609" s="86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</row>
    <row r="610" spans="2:18">
      <c r="B610" s="83"/>
      <c r="C610" s="84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</row>
    <row r="611" spans="2:18">
      <c r="B611" s="83"/>
      <c r="C611" s="84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</row>
    <row r="612" spans="2:18">
      <c r="B612" s="83"/>
      <c r="C612" s="84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</row>
    <row r="613" spans="2:18">
      <c r="B613" s="83"/>
      <c r="C613" s="84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</row>
    <row r="614" spans="2:18">
      <c r="B614" s="83"/>
      <c r="C614" s="84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</row>
    <row r="615" spans="2:18">
      <c r="B615" s="83"/>
      <c r="C615" s="84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</row>
    <row r="616" spans="2:18">
      <c r="B616" s="83"/>
      <c r="C616" s="84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</row>
    <row r="617" spans="2:18">
      <c r="B617" s="83"/>
      <c r="C617" s="84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</row>
    <row r="618" spans="2:18">
      <c r="B618" s="83"/>
      <c r="C618" s="88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</row>
    <row r="619" spans="2:18">
      <c r="B619" s="83"/>
      <c r="C619" s="84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</row>
    <row r="620" spans="2:18">
      <c r="B620" s="83"/>
      <c r="C620" s="84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</row>
    <row r="622" spans="2:18">
      <c r="B622" s="90"/>
    </row>
    <row r="623" spans="2:18">
      <c r="B623" s="83"/>
      <c r="C623" s="84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</row>
    <row r="624" spans="2:18">
      <c r="B624" s="83"/>
      <c r="C624" s="86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</row>
    <row r="625" spans="2:18">
      <c r="B625" s="83"/>
      <c r="C625" s="84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</row>
    <row r="626" spans="2:18">
      <c r="B626" s="83"/>
      <c r="C626" s="84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</row>
    <row r="627" spans="2:18">
      <c r="B627" s="83"/>
      <c r="C627" s="84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</row>
    <row r="628" spans="2:18">
      <c r="B628" s="83"/>
      <c r="C628" s="84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</row>
    <row r="629" spans="2:18">
      <c r="B629" s="83"/>
      <c r="C629" s="84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</row>
    <row r="630" spans="2:18">
      <c r="B630" s="83"/>
      <c r="C630" s="84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</row>
    <row r="631" spans="2:18">
      <c r="B631" s="83"/>
      <c r="C631" s="84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</row>
    <row r="632" spans="2:18">
      <c r="B632" s="83"/>
      <c r="C632" s="84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</row>
    <row r="633" spans="2:18">
      <c r="B633" s="83"/>
      <c r="C633" s="84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</row>
    <row r="634" spans="2:18">
      <c r="B634" s="83"/>
      <c r="C634" s="84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</row>
    <row r="635" spans="2:18">
      <c r="B635" s="83"/>
      <c r="C635" s="84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</row>
    <row r="636" spans="2:18">
      <c r="B636" s="83"/>
      <c r="C636" s="84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</row>
    <row r="637" spans="2:18">
      <c r="B637" s="83"/>
      <c r="C637" s="84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</row>
    <row r="638" spans="2:18">
      <c r="B638" s="83"/>
      <c r="C638" s="84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</row>
    <row r="639" spans="2:18">
      <c r="B639" s="83"/>
      <c r="C639" s="84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</row>
    <row r="640" spans="2:18">
      <c r="B640" s="83"/>
      <c r="C640" s="86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</row>
    <row r="641" spans="2:18">
      <c r="B641" s="83"/>
      <c r="C641" s="84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</row>
    <row r="642" spans="2:18">
      <c r="B642" s="83"/>
      <c r="C642" s="84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</row>
    <row r="643" spans="2:18">
      <c r="B643" s="83"/>
      <c r="C643" s="84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</row>
    <row r="644" spans="2:18">
      <c r="B644" s="83"/>
      <c r="C644" s="84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</row>
    <row r="645" spans="2:18">
      <c r="B645" s="83"/>
      <c r="C645" s="84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</row>
    <row r="646" spans="2:18">
      <c r="B646" s="83"/>
      <c r="C646" s="84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</row>
    <row r="647" spans="2:18">
      <c r="B647" s="83"/>
      <c r="C647" s="84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</row>
    <row r="648" spans="2:18">
      <c r="B648" s="83"/>
      <c r="C648" s="84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</row>
    <row r="649" spans="2:18">
      <c r="B649" s="83"/>
      <c r="C649" s="88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</row>
    <row r="650" spans="2:18">
      <c r="B650" s="83"/>
      <c r="C650" s="84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</row>
    <row r="651" spans="2:18">
      <c r="B651" s="83"/>
      <c r="C651" s="84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</row>
    <row r="653" spans="2:18">
      <c r="B653" s="90"/>
    </row>
    <row r="654" spans="2:18">
      <c r="B654" s="83"/>
      <c r="C654" s="84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</row>
    <row r="655" spans="2:18">
      <c r="B655" s="83"/>
      <c r="C655" s="86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</row>
    <row r="656" spans="2:18">
      <c r="B656" s="83"/>
      <c r="C656" s="84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</row>
    <row r="657" spans="2:18">
      <c r="B657" s="83"/>
      <c r="C657" s="84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</row>
    <row r="658" spans="2:18">
      <c r="B658" s="83"/>
      <c r="C658" s="84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</row>
    <row r="659" spans="2:18">
      <c r="B659" s="83"/>
      <c r="C659" s="84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</row>
    <row r="660" spans="2:18">
      <c r="B660" s="83"/>
      <c r="C660" s="84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</row>
    <row r="661" spans="2:18">
      <c r="B661" s="83"/>
      <c r="C661" s="84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</row>
    <row r="662" spans="2:18">
      <c r="B662" s="83"/>
      <c r="C662" s="84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</row>
    <row r="663" spans="2:18">
      <c r="B663" s="83"/>
      <c r="C663" s="84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</row>
    <row r="664" spans="2:18">
      <c r="B664" s="83"/>
      <c r="C664" s="84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</row>
    <row r="665" spans="2:18">
      <c r="B665" s="83"/>
      <c r="C665" s="84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</row>
    <row r="666" spans="2:18">
      <c r="B666" s="83"/>
      <c r="C666" s="84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</row>
    <row r="667" spans="2:18">
      <c r="B667" s="83"/>
      <c r="C667" s="84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</row>
    <row r="668" spans="2:18">
      <c r="B668" s="83"/>
      <c r="C668" s="84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</row>
    <row r="669" spans="2:18">
      <c r="B669" s="83"/>
      <c r="C669" s="84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</row>
    <row r="670" spans="2:18">
      <c r="B670" s="83"/>
      <c r="C670" s="84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</row>
    <row r="671" spans="2:18">
      <c r="B671" s="83"/>
      <c r="C671" s="86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</row>
    <row r="672" spans="2:18">
      <c r="B672" s="83"/>
      <c r="C672" s="84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</row>
    <row r="673" spans="2:18">
      <c r="B673" s="83"/>
      <c r="C673" s="84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</row>
    <row r="674" spans="2:18">
      <c r="B674" s="83"/>
      <c r="C674" s="84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</row>
    <row r="675" spans="2:18">
      <c r="B675" s="83"/>
      <c r="C675" s="84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</row>
    <row r="676" spans="2:18">
      <c r="B676" s="83"/>
      <c r="C676" s="84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</row>
    <row r="677" spans="2:18">
      <c r="B677" s="83"/>
      <c r="C677" s="84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</row>
    <row r="678" spans="2:18">
      <c r="B678" s="83"/>
      <c r="C678" s="84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</row>
    <row r="679" spans="2:18">
      <c r="B679" s="83"/>
      <c r="C679" s="84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</row>
    <row r="680" spans="2:18">
      <c r="B680" s="83"/>
      <c r="C680" s="88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</row>
    <row r="681" spans="2:18">
      <c r="B681" s="83"/>
      <c r="C681" s="84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</row>
    <row r="682" spans="2:18">
      <c r="B682" s="83"/>
      <c r="C682" s="84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ignoredErrors>
    <ignoredError sqref="C257:F25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6"/>
  <dimension ref="A1:S306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4472.53</v>
      </c>
      <c r="C2" s="108">
        <v>650.92999999999995</v>
      </c>
      <c r="D2" s="108">
        <v>650.92999999999995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4472.53</v>
      </c>
      <c r="C3" s="108">
        <v>650.92999999999995</v>
      </c>
      <c r="D3" s="108">
        <v>650.92999999999995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14099.05</v>
      </c>
      <c r="C4" s="108">
        <v>2051.96</v>
      </c>
      <c r="D4" s="108">
        <v>2051.96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14099.05</v>
      </c>
      <c r="C5" s="108">
        <v>2051.96</v>
      </c>
      <c r="D5" s="108">
        <v>2051.96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23.66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1288.02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100.2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211.63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0.01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72.94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78.44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4141.59</v>
      </c>
      <c r="C28" s="108">
        <v>330.94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5.835</v>
      </c>
      <c r="F146" s="108">
        <v>0.251</v>
      </c>
      <c r="G146" s="108">
        <v>0.11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5.835</v>
      </c>
      <c r="F147" s="108">
        <v>0.251</v>
      </c>
      <c r="G147" s="108">
        <v>0.11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5.835</v>
      </c>
      <c r="F148" s="108">
        <v>0.251</v>
      </c>
      <c r="G148" s="108">
        <v>0.11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5.835</v>
      </c>
      <c r="F149" s="108">
        <v>0.251</v>
      </c>
      <c r="G149" s="108">
        <v>0.11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5.835</v>
      </c>
      <c r="F150" s="108">
        <v>0.251</v>
      </c>
      <c r="G150" s="108">
        <v>0.11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5.835</v>
      </c>
      <c r="F151" s="108">
        <v>0.251</v>
      </c>
      <c r="G151" s="108">
        <v>0.11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5.835</v>
      </c>
      <c r="F152" s="108">
        <v>0.251</v>
      </c>
      <c r="G152" s="108">
        <v>0.11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5.835</v>
      </c>
      <c r="F153" s="108">
        <v>0.251</v>
      </c>
      <c r="G153" s="108">
        <v>0.11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5.835</v>
      </c>
      <c r="F154" s="108">
        <v>0.251</v>
      </c>
      <c r="G154" s="108">
        <v>0.11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5.835</v>
      </c>
      <c r="F155" s="108">
        <v>0.251</v>
      </c>
      <c r="G155" s="108">
        <v>0.11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5.835</v>
      </c>
      <c r="F156" s="108">
        <v>0.251</v>
      </c>
      <c r="G156" s="108">
        <v>0.11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5.835</v>
      </c>
      <c r="F157" s="108">
        <v>0.251</v>
      </c>
      <c r="G157" s="108">
        <v>0.11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5.835</v>
      </c>
      <c r="F158" s="108">
        <v>0.251</v>
      </c>
      <c r="G158" s="108">
        <v>0.11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5.835</v>
      </c>
      <c r="F159" s="108">
        <v>0.251</v>
      </c>
      <c r="G159" s="108">
        <v>0.11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5.835</v>
      </c>
      <c r="F160" s="108">
        <v>0.251</v>
      </c>
      <c r="G160" s="108">
        <v>0.11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5.835</v>
      </c>
      <c r="F161" s="108">
        <v>0.251</v>
      </c>
      <c r="G161" s="108">
        <v>0.11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5.835</v>
      </c>
      <c r="F162" s="108">
        <v>0.251</v>
      </c>
      <c r="G162" s="108">
        <v>0.11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5.835</v>
      </c>
      <c r="F163" s="108">
        <v>0.251</v>
      </c>
      <c r="G163" s="108">
        <v>0.11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5.835</v>
      </c>
      <c r="F164" s="108">
        <v>0.251</v>
      </c>
      <c r="G164" s="108">
        <v>0.11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5.835</v>
      </c>
      <c r="F165" s="108">
        <v>0.251</v>
      </c>
      <c r="G165" s="108">
        <v>0.11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758</v>
      </c>
      <c r="C166" s="108">
        <v>1.78</v>
      </c>
      <c r="D166" s="108">
        <v>1.78</v>
      </c>
      <c r="E166" s="108">
        <v>5.7649999999999997</v>
      </c>
      <c r="F166" s="108">
        <v>0.17399999999999999</v>
      </c>
      <c r="G166" s="108">
        <v>2.9000000000000001E-2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758</v>
      </c>
      <c r="C167" s="108">
        <v>1.78</v>
      </c>
      <c r="D167" s="108">
        <v>1.78</v>
      </c>
      <c r="E167" s="108">
        <v>5.7649999999999997</v>
      </c>
      <c r="F167" s="108">
        <v>0.17399999999999999</v>
      </c>
      <c r="G167" s="108">
        <v>2.9000000000000001E-2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758</v>
      </c>
      <c r="C168" s="108">
        <v>1.78</v>
      </c>
      <c r="D168" s="108">
        <v>1.78</v>
      </c>
      <c r="E168" s="108">
        <v>5.7649999999999997</v>
      </c>
      <c r="F168" s="108">
        <v>0.17399999999999999</v>
      </c>
      <c r="G168" s="108">
        <v>2.9000000000000001E-2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758</v>
      </c>
      <c r="C169" s="108">
        <v>1.78</v>
      </c>
      <c r="D169" s="108">
        <v>1.78</v>
      </c>
      <c r="E169" s="108">
        <v>5.7649999999999997</v>
      </c>
      <c r="F169" s="108">
        <v>0.17399999999999999</v>
      </c>
      <c r="G169" s="108">
        <v>2.9000000000000001E-2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758</v>
      </c>
      <c r="C170" s="108">
        <v>1.78</v>
      </c>
      <c r="D170" s="108">
        <v>1.78</v>
      </c>
      <c r="E170" s="108">
        <v>5.7649999999999997</v>
      </c>
      <c r="F170" s="108">
        <v>0.17399999999999999</v>
      </c>
      <c r="G170" s="108">
        <v>2.9000000000000001E-2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758</v>
      </c>
      <c r="C171" s="108">
        <v>1.78</v>
      </c>
      <c r="D171" s="108">
        <v>1.78</v>
      </c>
      <c r="E171" s="108">
        <v>5.7649999999999997</v>
      </c>
      <c r="F171" s="108">
        <v>0.17399999999999999</v>
      </c>
      <c r="G171" s="108">
        <v>2.9000000000000001E-2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758</v>
      </c>
      <c r="C172" s="108">
        <v>1.78</v>
      </c>
      <c r="D172" s="108">
        <v>1.78</v>
      </c>
      <c r="E172" s="108">
        <v>5.7649999999999997</v>
      </c>
      <c r="F172" s="108">
        <v>0.17399999999999999</v>
      </c>
      <c r="G172" s="108">
        <v>2.9000000000000001E-2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758</v>
      </c>
      <c r="C173" s="108">
        <v>1.78</v>
      </c>
      <c r="D173" s="108">
        <v>1.78</v>
      </c>
      <c r="E173" s="108">
        <v>5.7649999999999997</v>
      </c>
      <c r="F173" s="108">
        <v>0.17399999999999999</v>
      </c>
      <c r="G173" s="108">
        <v>2.9000000000000001E-2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758</v>
      </c>
      <c r="C174" s="108">
        <v>1.78</v>
      </c>
      <c r="D174" s="108">
        <v>1.78</v>
      </c>
      <c r="E174" s="108">
        <v>5.7649999999999997</v>
      </c>
      <c r="F174" s="108">
        <v>0.17399999999999999</v>
      </c>
      <c r="G174" s="108">
        <v>2.9000000000000001E-2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5.835</v>
      </c>
      <c r="F175" s="108">
        <v>0.251</v>
      </c>
      <c r="G175" s="108">
        <v>0.11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5.835</v>
      </c>
      <c r="F176" s="108">
        <v>0.251</v>
      </c>
      <c r="G176" s="108">
        <v>0.11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5.835</v>
      </c>
      <c r="F177" s="108">
        <v>0.251</v>
      </c>
      <c r="G177" s="108">
        <v>0.11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5.835</v>
      </c>
      <c r="F178" s="108">
        <v>0.251</v>
      </c>
      <c r="G178" s="108">
        <v>0.11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5.835</v>
      </c>
      <c r="F179" s="108">
        <v>0.251</v>
      </c>
      <c r="G179" s="108">
        <v>0.11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5.835</v>
      </c>
      <c r="F180" s="108">
        <v>0.251</v>
      </c>
      <c r="G180" s="108">
        <v>0.11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5.835</v>
      </c>
      <c r="F181" s="108">
        <v>0.251</v>
      </c>
      <c r="G181" s="108">
        <v>0.11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5.835</v>
      </c>
      <c r="F182" s="108">
        <v>0.251</v>
      </c>
      <c r="G182" s="108">
        <v>0.11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5.835</v>
      </c>
      <c r="F183" s="108">
        <v>0.251</v>
      </c>
      <c r="G183" s="108">
        <v>0.11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5.835</v>
      </c>
      <c r="F184" s="108">
        <v>0.251</v>
      </c>
      <c r="G184" s="108">
        <v>0.11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5.835</v>
      </c>
      <c r="F185" s="108">
        <v>0.251</v>
      </c>
      <c r="G185" s="108">
        <v>0.11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5.835</v>
      </c>
      <c r="F186" s="108">
        <v>0.251</v>
      </c>
      <c r="G186" s="108">
        <v>0.11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5.835</v>
      </c>
      <c r="F187" s="108">
        <v>0.251</v>
      </c>
      <c r="G187" s="108">
        <v>0.11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5.83</v>
      </c>
      <c r="F188" s="108">
        <v>0.25</v>
      </c>
      <c r="G188" s="108">
        <v>0.108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5.83</v>
      </c>
      <c r="F189" s="108">
        <v>0.251</v>
      </c>
      <c r="G189" s="108">
        <v>0.11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5.83</v>
      </c>
      <c r="F190" s="108">
        <v>0.249</v>
      </c>
      <c r="G190" s="108">
        <v>0.107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294639.28000000003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16119.98</v>
      </c>
      <c r="D196" s="108">
        <v>10898.45</v>
      </c>
      <c r="E196" s="108">
        <v>5221.53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28686.23</v>
      </c>
      <c r="D197" s="108">
        <v>19394.28</v>
      </c>
      <c r="E197" s="108">
        <v>9291.9500000000007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137539.69</v>
      </c>
      <c r="D199" s="108">
        <v>92988.28</v>
      </c>
      <c r="E199" s="108">
        <v>44551.41</v>
      </c>
      <c r="F199" s="108">
        <v>0.68</v>
      </c>
      <c r="G199" s="108">
        <v>3.49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131626.60999999999</v>
      </c>
      <c r="D200" s="108">
        <v>88990.54</v>
      </c>
      <c r="E200" s="108">
        <v>42636.07</v>
      </c>
      <c r="F200" s="108">
        <v>0.68</v>
      </c>
      <c r="G200" s="108">
        <v>3.49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100997.27</v>
      </c>
      <c r="D201" s="108">
        <v>68282.559999999998</v>
      </c>
      <c r="E201" s="108">
        <v>32714.71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104229.8</v>
      </c>
      <c r="D202" s="108">
        <v>70468.02</v>
      </c>
      <c r="E202" s="108">
        <v>33761.78</v>
      </c>
      <c r="F202" s="108">
        <v>0.68</v>
      </c>
      <c r="G202" s="108">
        <v>3.51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7577.95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7073.34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7383.21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7310.09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7317.16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7496.64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7501.12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7565.63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5799.1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5773.83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5826.21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15328.67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5062.1400000000003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12422.05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5868.25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18493.86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18051.95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18147.669999999998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18558.72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18579.61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12647.15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14631.09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25132.51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43417.07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87737.56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16478.830000000002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15770.38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12100.63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12487.93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0.65</v>
      </c>
      <c r="F239" s="108">
        <v>752.96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1.1599999999999999</v>
      </c>
      <c r="F240" s="108">
        <v>1315.99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0.59</v>
      </c>
      <c r="D242" s="108">
        <v>1109.6500000000001</v>
      </c>
      <c r="E242" s="108">
        <v>5.54</v>
      </c>
      <c r="F242" s="108">
        <v>10390.59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5.3</v>
      </c>
      <c r="F243" s="108">
        <v>9943.8799999999992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4.07</v>
      </c>
      <c r="F244" s="108">
        <v>7757.83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4.2</v>
      </c>
      <c r="F245" s="108">
        <v>8006.12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1622.41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57811.013400000003</v>
      </c>
      <c r="C255" s="108">
        <v>100.1361</v>
      </c>
      <c r="D255" s="108">
        <v>375.34469999999999</v>
      </c>
      <c r="E255" s="108">
        <v>0</v>
      </c>
      <c r="F255" s="108">
        <v>1.6999999999999999E-3</v>
      </c>
      <c r="G255" s="108">
        <v>46452.6849</v>
      </c>
      <c r="H255" s="108">
        <v>24784.050999999999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53245.225599999998</v>
      </c>
      <c r="C256" s="108">
        <v>92.652000000000001</v>
      </c>
      <c r="D256" s="108">
        <v>349.04129999999998</v>
      </c>
      <c r="E256" s="108">
        <v>0</v>
      </c>
      <c r="F256" s="108">
        <v>1.6000000000000001E-3</v>
      </c>
      <c r="G256" s="108">
        <v>43197.702899999997</v>
      </c>
      <c r="H256" s="108">
        <v>22869.188099999999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62181.254699999998</v>
      </c>
      <c r="C257" s="108">
        <v>108.1502</v>
      </c>
      <c r="D257" s="108">
        <v>407.21600000000001</v>
      </c>
      <c r="E257" s="108">
        <v>0</v>
      </c>
      <c r="F257" s="108">
        <v>1.9E-3</v>
      </c>
      <c r="G257" s="108">
        <v>50397.422299999998</v>
      </c>
      <c r="H257" s="108">
        <v>26702.1286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61267.673199999997</v>
      </c>
      <c r="C258" s="108">
        <v>106.8845</v>
      </c>
      <c r="D258" s="108">
        <v>403.77749999999997</v>
      </c>
      <c r="E258" s="108">
        <v>0</v>
      </c>
      <c r="F258" s="108">
        <v>1.8E-3</v>
      </c>
      <c r="G258" s="108">
        <v>49972.119700000003</v>
      </c>
      <c r="H258" s="108">
        <v>26342.207299999998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72512.806800000006</v>
      </c>
      <c r="C259" s="108">
        <v>126.678</v>
      </c>
      <c r="D259" s="108">
        <v>479.27089999999998</v>
      </c>
      <c r="E259" s="108">
        <v>0</v>
      </c>
      <c r="F259" s="108">
        <v>2.2000000000000001E-3</v>
      </c>
      <c r="G259" s="108">
        <v>59315.431100000002</v>
      </c>
      <c r="H259" s="108">
        <v>31194.698799999998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75397.927200000006</v>
      </c>
      <c r="C260" s="108">
        <v>131.80670000000001</v>
      </c>
      <c r="D260" s="108">
        <v>499.03640000000001</v>
      </c>
      <c r="E260" s="108">
        <v>0</v>
      </c>
      <c r="F260" s="108">
        <v>2.3E-3</v>
      </c>
      <c r="G260" s="108">
        <v>61761.713900000002</v>
      </c>
      <c r="H260" s="108">
        <v>32444.731100000001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53408.4234</v>
      </c>
      <c r="C261" s="108">
        <v>93.33</v>
      </c>
      <c r="D261" s="108">
        <v>353.21230000000003</v>
      </c>
      <c r="E261" s="108">
        <v>0</v>
      </c>
      <c r="F261" s="108">
        <v>1.6000000000000001E-3</v>
      </c>
      <c r="G261" s="108">
        <v>43714.210899999998</v>
      </c>
      <c r="H261" s="108">
        <v>22978.7631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55870.6564</v>
      </c>
      <c r="C262" s="108">
        <v>97.608900000000006</v>
      </c>
      <c r="D262" s="108">
        <v>369.30930000000001</v>
      </c>
      <c r="E262" s="108">
        <v>0</v>
      </c>
      <c r="F262" s="108">
        <v>1.6999999999999999E-3</v>
      </c>
      <c r="G262" s="108">
        <v>45706.381500000003</v>
      </c>
      <c r="H262" s="108">
        <v>24035.750599999999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69668.597200000004</v>
      </c>
      <c r="C263" s="108">
        <v>121.7647</v>
      </c>
      <c r="D263" s="108">
        <v>460.90820000000002</v>
      </c>
      <c r="E263" s="108">
        <v>0</v>
      </c>
      <c r="F263" s="108">
        <v>2.0999999999999999E-3</v>
      </c>
      <c r="G263" s="108">
        <v>57042.871299999999</v>
      </c>
      <c r="H263" s="108">
        <v>29976.6826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68371.594800000006</v>
      </c>
      <c r="C264" s="108">
        <v>119.3856</v>
      </c>
      <c r="D264" s="108">
        <v>451.44490000000002</v>
      </c>
      <c r="E264" s="108">
        <v>0</v>
      </c>
      <c r="F264" s="108">
        <v>2.0999999999999999E-3</v>
      </c>
      <c r="G264" s="108">
        <v>55871.589200000002</v>
      </c>
      <c r="H264" s="108">
        <v>29407.376899999999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62384.8197</v>
      </c>
      <c r="C265" s="108">
        <v>108.8022</v>
      </c>
      <c r="D265" s="108">
        <v>410.89409999999998</v>
      </c>
      <c r="E265" s="108">
        <v>0</v>
      </c>
      <c r="F265" s="108">
        <v>1.9E-3</v>
      </c>
      <c r="G265" s="108">
        <v>50852.856200000002</v>
      </c>
      <c r="H265" s="108">
        <v>26819.3979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55698.720099999999</v>
      </c>
      <c r="C266" s="108">
        <v>96.903599999999997</v>
      </c>
      <c r="D266" s="108">
        <v>364.98590000000002</v>
      </c>
      <c r="E266" s="108">
        <v>0</v>
      </c>
      <c r="F266" s="108">
        <v>1.6999999999999999E-3</v>
      </c>
      <c r="G266" s="108">
        <v>45171.0003</v>
      </c>
      <c r="H266" s="108">
        <v>23921.211200000002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747818.71239999996</v>
      </c>
      <c r="C268" s="108">
        <v>1304.1026999999999</v>
      </c>
      <c r="D268" s="108">
        <v>4924.4417000000003</v>
      </c>
      <c r="E268" s="108">
        <v>0</v>
      </c>
      <c r="F268" s="108">
        <v>2.2499999999999999E-2</v>
      </c>
      <c r="G268" s="108">
        <v>609455.9841</v>
      </c>
      <c r="H268" s="108">
        <v>321476.18709999998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53245.225599999998</v>
      </c>
      <c r="C269" s="108">
        <v>92.652000000000001</v>
      </c>
      <c r="D269" s="108">
        <v>349.04129999999998</v>
      </c>
      <c r="E269" s="108">
        <v>0</v>
      </c>
      <c r="F269" s="108">
        <v>1.6000000000000001E-3</v>
      </c>
      <c r="G269" s="108">
        <v>43197.702899999997</v>
      </c>
      <c r="H269" s="108">
        <v>22869.188099999999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75397.927200000006</v>
      </c>
      <c r="C270" s="108">
        <v>131.80670000000001</v>
      </c>
      <c r="D270" s="108">
        <v>499.03640000000001</v>
      </c>
      <c r="E270" s="108">
        <v>0</v>
      </c>
      <c r="F270" s="108">
        <v>2.3E-3</v>
      </c>
      <c r="G270" s="108">
        <v>61761.713900000002</v>
      </c>
      <c r="H270" s="108">
        <v>32444.731100000001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315672000000</v>
      </c>
      <c r="C273" s="108">
        <v>313805.995</v>
      </c>
      <c r="D273" s="108" t="s">
        <v>717</v>
      </c>
      <c r="E273" s="108">
        <v>80527.626000000004</v>
      </c>
      <c r="F273" s="108">
        <v>79091.122000000003</v>
      </c>
      <c r="G273" s="108">
        <v>19530.816999999999</v>
      </c>
      <c r="H273" s="108">
        <v>0</v>
      </c>
      <c r="I273" s="108">
        <v>132042.698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2613.732</v>
      </c>
      <c r="R273" s="108">
        <v>0</v>
      </c>
      <c r="S273" s="108">
        <v>0</v>
      </c>
    </row>
    <row r="274" spans="1:19">
      <c r="A274" s="108" t="s">
        <v>616</v>
      </c>
      <c r="B274" s="109">
        <v>293552000000</v>
      </c>
      <c r="C274" s="108">
        <v>322813.08600000001</v>
      </c>
      <c r="D274" s="108" t="s">
        <v>782</v>
      </c>
      <c r="E274" s="108">
        <v>80527.626000000004</v>
      </c>
      <c r="F274" s="108">
        <v>79091.122000000003</v>
      </c>
      <c r="G274" s="108">
        <v>22436.404999999999</v>
      </c>
      <c r="H274" s="108">
        <v>0</v>
      </c>
      <c r="I274" s="108">
        <v>138144.56299999999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2613.3690000000001</v>
      </c>
      <c r="R274" s="108">
        <v>0</v>
      </c>
      <c r="S274" s="108">
        <v>0</v>
      </c>
    </row>
    <row r="275" spans="1:19">
      <c r="A275" s="108" t="s">
        <v>617</v>
      </c>
      <c r="B275" s="109">
        <v>342478000000</v>
      </c>
      <c r="C275" s="108">
        <v>322824.60100000002</v>
      </c>
      <c r="D275" s="108" t="s">
        <v>783</v>
      </c>
      <c r="E275" s="108">
        <v>80527.626000000004</v>
      </c>
      <c r="F275" s="108">
        <v>73092.044999999998</v>
      </c>
      <c r="G275" s="108">
        <v>26360.264999999999</v>
      </c>
      <c r="H275" s="108">
        <v>0</v>
      </c>
      <c r="I275" s="108">
        <v>140204.60500000001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2640.06</v>
      </c>
      <c r="R275" s="108">
        <v>0</v>
      </c>
      <c r="S275" s="108">
        <v>0</v>
      </c>
    </row>
    <row r="276" spans="1:19">
      <c r="A276" s="108" t="s">
        <v>618</v>
      </c>
      <c r="B276" s="109">
        <v>339588000000</v>
      </c>
      <c r="C276" s="108">
        <v>332902.96899999998</v>
      </c>
      <c r="D276" s="108" t="s">
        <v>784</v>
      </c>
      <c r="E276" s="108">
        <v>80527.626000000004</v>
      </c>
      <c r="F276" s="108">
        <v>75091.737999999998</v>
      </c>
      <c r="G276" s="108">
        <v>28786.339</v>
      </c>
      <c r="H276" s="108">
        <v>0</v>
      </c>
      <c r="I276" s="108">
        <v>145848.663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2648.6039999999998</v>
      </c>
      <c r="R276" s="108">
        <v>0</v>
      </c>
      <c r="S276" s="108">
        <v>0</v>
      </c>
    </row>
    <row r="277" spans="1:19">
      <c r="A277" s="108" t="s">
        <v>324</v>
      </c>
      <c r="B277" s="109">
        <v>403081000000</v>
      </c>
      <c r="C277" s="108">
        <v>346114.24</v>
      </c>
      <c r="D277" s="108" t="s">
        <v>718</v>
      </c>
      <c r="E277" s="108">
        <v>80527.626000000004</v>
      </c>
      <c r="F277" s="108">
        <v>73092.044999999998</v>
      </c>
      <c r="G277" s="108">
        <v>30704.97</v>
      </c>
      <c r="H277" s="108">
        <v>0</v>
      </c>
      <c r="I277" s="108">
        <v>159078.62899999999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2710.971</v>
      </c>
      <c r="R277" s="108">
        <v>0</v>
      </c>
      <c r="S277" s="108">
        <v>0</v>
      </c>
    </row>
    <row r="278" spans="1:19">
      <c r="A278" s="108" t="s">
        <v>619</v>
      </c>
      <c r="B278" s="109">
        <v>419705000000</v>
      </c>
      <c r="C278" s="108">
        <v>352202.076</v>
      </c>
      <c r="D278" s="108" t="s">
        <v>693</v>
      </c>
      <c r="E278" s="108">
        <v>80527.626000000004</v>
      </c>
      <c r="F278" s="108">
        <v>79091.122000000003</v>
      </c>
      <c r="G278" s="108">
        <v>29773.512999999999</v>
      </c>
      <c r="H278" s="108">
        <v>0</v>
      </c>
      <c r="I278" s="108">
        <v>160113.80100000001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2696.0140000000001</v>
      </c>
      <c r="R278" s="108">
        <v>0</v>
      </c>
      <c r="S278" s="108">
        <v>0</v>
      </c>
    </row>
    <row r="279" spans="1:19">
      <c r="A279" s="108" t="s">
        <v>620</v>
      </c>
      <c r="B279" s="109">
        <v>297062000000</v>
      </c>
      <c r="C279" s="108">
        <v>268845.84899999999</v>
      </c>
      <c r="D279" s="108" t="s">
        <v>785</v>
      </c>
      <c r="E279" s="108">
        <v>44737.57</v>
      </c>
      <c r="F279" s="108">
        <v>40636.785000000003</v>
      </c>
      <c r="G279" s="108">
        <v>27816.881000000001</v>
      </c>
      <c r="H279" s="108">
        <v>0</v>
      </c>
      <c r="I279" s="108">
        <v>153098.01699999999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2556.5949999999998</v>
      </c>
      <c r="R279" s="108">
        <v>0</v>
      </c>
      <c r="S279" s="108">
        <v>0</v>
      </c>
    </row>
    <row r="280" spans="1:19">
      <c r="A280" s="108" t="s">
        <v>621</v>
      </c>
      <c r="B280" s="109">
        <v>310600000000</v>
      </c>
      <c r="C280" s="108">
        <v>277226.26899999997</v>
      </c>
      <c r="D280" s="108" t="s">
        <v>647</v>
      </c>
      <c r="E280" s="108">
        <v>44737.57</v>
      </c>
      <c r="F280" s="108">
        <v>41836.601000000002</v>
      </c>
      <c r="G280" s="108">
        <v>28328.242999999999</v>
      </c>
      <c r="H280" s="108">
        <v>0</v>
      </c>
      <c r="I280" s="108">
        <v>159739.95600000001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2583.9</v>
      </c>
      <c r="R280" s="108">
        <v>0</v>
      </c>
      <c r="S280" s="108">
        <v>0</v>
      </c>
    </row>
    <row r="281" spans="1:19">
      <c r="A281" s="108" t="s">
        <v>622</v>
      </c>
      <c r="B281" s="109">
        <v>387638000000</v>
      </c>
      <c r="C281" s="108">
        <v>350859.7</v>
      </c>
      <c r="D281" s="108" t="s">
        <v>786</v>
      </c>
      <c r="E281" s="108">
        <v>80527.626000000004</v>
      </c>
      <c r="F281" s="108">
        <v>79091.122000000003</v>
      </c>
      <c r="G281" s="108">
        <v>29837.611000000001</v>
      </c>
      <c r="H281" s="108">
        <v>0</v>
      </c>
      <c r="I281" s="108">
        <v>158715.633</v>
      </c>
      <c r="J281" s="108">
        <v>0</v>
      </c>
      <c r="K281" s="108">
        <v>0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2687.7080000000001</v>
      </c>
      <c r="R281" s="108">
        <v>0</v>
      </c>
      <c r="S281" s="108">
        <v>0</v>
      </c>
    </row>
    <row r="282" spans="1:19">
      <c r="A282" s="108" t="s">
        <v>623</v>
      </c>
      <c r="B282" s="109">
        <v>379678000000</v>
      </c>
      <c r="C282" s="108">
        <v>346855.554</v>
      </c>
      <c r="D282" s="108" t="s">
        <v>775</v>
      </c>
      <c r="E282" s="108">
        <v>80527.626000000004</v>
      </c>
      <c r="F282" s="108">
        <v>79091.122000000003</v>
      </c>
      <c r="G282" s="108">
        <v>29348.727999999999</v>
      </c>
      <c r="H282" s="108">
        <v>0</v>
      </c>
      <c r="I282" s="108">
        <v>155223.82800000001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2664.25</v>
      </c>
      <c r="R282" s="108">
        <v>0</v>
      </c>
      <c r="S282" s="108">
        <v>0</v>
      </c>
    </row>
    <row r="283" spans="1:19">
      <c r="A283" s="108" t="s">
        <v>624</v>
      </c>
      <c r="B283" s="109">
        <v>345573000000</v>
      </c>
      <c r="C283" s="108">
        <v>334127.99</v>
      </c>
      <c r="D283" s="108" t="s">
        <v>787</v>
      </c>
      <c r="E283" s="108">
        <v>80527.626000000004</v>
      </c>
      <c r="F283" s="108">
        <v>79091.122000000003</v>
      </c>
      <c r="G283" s="108">
        <v>25416.22</v>
      </c>
      <c r="H283" s="108">
        <v>0</v>
      </c>
      <c r="I283" s="108">
        <v>146460.55600000001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2632.4659999999999</v>
      </c>
      <c r="R283" s="108">
        <v>0</v>
      </c>
      <c r="S283" s="108">
        <v>0</v>
      </c>
    </row>
    <row r="284" spans="1:19">
      <c r="A284" s="108" t="s">
        <v>625</v>
      </c>
      <c r="B284" s="109">
        <v>306962000000</v>
      </c>
      <c r="C284" s="108">
        <v>303198.49900000001</v>
      </c>
      <c r="D284" s="108" t="s">
        <v>788</v>
      </c>
      <c r="E284" s="108">
        <v>80527.626000000004</v>
      </c>
      <c r="F284" s="108">
        <v>75091.737999999998</v>
      </c>
      <c r="G284" s="108">
        <v>21435.873</v>
      </c>
      <c r="H284" s="108">
        <v>0</v>
      </c>
      <c r="I284" s="108">
        <v>123546.076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2597.1860000000001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4141590000000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293552000000</v>
      </c>
      <c r="C287" s="108">
        <v>268845.84899999999</v>
      </c>
      <c r="D287" s="108"/>
      <c r="E287" s="108">
        <v>44737.57</v>
      </c>
      <c r="F287" s="108">
        <v>40636.785000000003</v>
      </c>
      <c r="G287" s="108">
        <v>19530.816999999999</v>
      </c>
      <c r="H287" s="108">
        <v>0</v>
      </c>
      <c r="I287" s="108">
        <v>123546.076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2556.5949999999998</v>
      </c>
      <c r="R287" s="108">
        <v>0</v>
      </c>
      <c r="S287" s="108">
        <v>0</v>
      </c>
    </row>
    <row r="288" spans="1:19">
      <c r="A288" s="108" t="s">
        <v>628</v>
      </c>
      <c r="B288" s="109">
        <v>419705000000</v>
      </c>
      <c r="C288" s="108">
        <v>352202.076</v>
      </c>
      <c r="D288" s="108"/>
      <c r="E288" s="108">
        <v>80527.626000000004</v>
      </c>
      <c r="F288" s="108">
        <v>79091.122000000003</v>
      </c>
      <c r="G288" s="108">
        <v>30704.97</v>
      </c>
      <c r="H288" s="108">
        <v>0</v>
      </c>
      <c r="I288" s="108">
        <v>160113.80100000001</v>
      </c>
      <c r="J288" s="108">
        <v>0</v>
      </c>
      <c r="K288" s="108">
        <v>0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2710.971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102786.88</v>
      </c>
      <c r="C291" s="108">
        <v>3788.85</v>
      </c>
      <c r="D291" s="108">
        <v>0</v>
      </c>
      <c r="E291" s="108">
        <v>106575.74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14.96</v>
      </c>
      <c r="C292" s="108">
        <v>0.55000000000000004</v>
      </c>
      <c r="D292" s="108">
        <v>0</v>
      </c>
      <c r="E292" s="108">
        <v>15.51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14.96</v>
      </c>
      <c r="C293" s="108">
        <v>0.55000000000000004</v>
      </c>
      <c r="D293" s="108">
        <v>0</v>
      </c>
      <c r="E293" s="108">
        <v>15.51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</row>
    <row r="295" spans="1:19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</row>
    <row r="296" spans="1:19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</row>
    <row r="297" spans="1:19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</row>
    <row r="298" spans="1:19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</row>
    <row r="299" spans="1:1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</row>
    <row r="300" spans="1:19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</row>
    <row r="301" spans="1:19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</row>
    <row r="302" spans="1:19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</row>
    <row r="303" spans="1:19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</row>
    <row r="304" spans="1:19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</row>
    <row r="305" spans="1:1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</row>
    <row r="306" spans="1:15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5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4438.9799999999996</v>
      </c>
      <c r="C2" s="108">
        <v>646.04999999999995</v>
      </c>
      <c r="D2" s="108">
        <v>646.04999999999995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4438.9799999999996</v>
      </c>
      <c r="C3" s="108">
        <v>646.04999999999995</v>
      </c>
      <c r="D3" s="108">
        <v>646.04999999999995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14361.21</v>
      </c>
      <c r="C4" s="108">
        <v>2090.12</v>
      </c>
      <c r="D4" s="108">
        <v>2090.12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14361.21</v>
      </c>
      <c r="C5" s="108">
        <v>2090.12</v>
      </c>
      <c r="D5" s="108">
        <v>2090.12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362.71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933.52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100.17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173.33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0.37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96.33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74.94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3745.61</v>
      </c>
      <c r="C28" s="108">
        <v>693.38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5.835</v>
      </c>
      <c r="F146" s="108">
        <v>0.251</v>
      </c>
      <c r="G146" s="108">
        <v>0.11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5.835</v>
      </c>
      <c r="F147" s="108">
        <v>0.251</v>
      </c>
      <c r="G147" s="108">
        <v>0.11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5.835</v>
      </c>
      <c r="F148" s="108">
        <v>0.251</v>
      </c>
      <c r="G148" s="108">
        <v>0.11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5.835</v>
      </c>
      <c r="F149" s="108">
        <v>0.251</v>
      </c>
      <c r="G149" s="108">
        <v>0.11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5.835</v>
      </c>
      <c r="F150" s="108">
        <v>0.251</v>
      </c>
      <c r="G150" s="108">
        <v>0.11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5.835</v>
      </c>
      <c r="F151" s="108">
        <v>0.251</v>
      </c>
      <c r="G151" s="108">
        <v>0.11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5.835</v>
      </c>
      <c r="F152" s="108">
        <v>0.251</v>
      </c>
      <c r="G152" s="108">
        <v>0.11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5.835</v>
      </c>
      <c r="F153" s="108">
        <v>0.251</v>
      </c>
      <c r="G153" s="108">
        <v>0.11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5.835</v>
      </c>
      <c r="F154" s="108">
        <v>0.251</v>
      </c>
      <c r="G154" s="108">
        <v>0.11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5.835</v>
      </c>
      <c r="F155" s="108">
        <v>0.251</v>
      </c>
      <c r="G155" s="108">
        <v>0.11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5.835</v>
      </c>
      <c r="F156" s="108">
        <v>0.251</v>
      </c>
      <c r="G156" s="108">
        <v>0.11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5.835</v>
      </c>
      <c r="F157" s="108">
        <v>0.251</v>
      </c>
      <c r="G157" s="108">
        <v>0.11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5.835</v>
      </c>
      <c r="F158" s="108">
        <v>0.251</v>
      </c>
      <c r="G158" s="108">
        <v>0.11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5.835</v>
      </c>
      <c r="F159" s="108">
        <v>0.251</v>
      </c>
      <c r="G159" s="108">
        <v>0.11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5.835</v>
      </c>
      <c r="F160" s="108">
        <v>0.251</v>
      </c>
      <c r="G160" s="108">
        <v>0.11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5.835</v>
      </c>
      <c r="F161" s="108">
        <v>0.251</v>
      </c>
      <c r="G161" s="108">
        <v>0.11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5.835</v>
      </c>
      <c r="F162" s="108">
        <v>0.251</v>
      </c>
      <c r="G162" s="108">
        <v>0.11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5.835</v>
      </c>
      <c r="F163" s="108">
        <v>0.251</v>
      </c>
      <c r="G163" s="108">
        <v>0.11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5.835</v>
      </c>
      <c r="F164" s="108">
        <v>0.251</v>
      </c>
      <c r="G164" s="108">
        <v>0.11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5.835</v>
      </c>
      <c r="F165" s="108">
        <v>0.251</v>
      </c>
      <c r="G165" s="108">
        <v>0.11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758</v>
      </c>
      <c r="C166" s="108">
        <v>1.78</v>
      </c>
      <c r="D166" s="108">
        <v>1.78</v>
      </c>
      <c r="E166" s="108">
        <v>5.7649999999999997</v>
      </c>
      <c r="F166" s="108">
        <v>0.17399999999999999</v>
      </c>
      <c r="G166" s="108">
        <v>2.9000000000000001E-2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758</v>
      </c>
      <c r="C167" s="108">
        <v>1.78</v>
      </c>
      <c r="D167" s="108">
        <v>1.78</v>
      </c>
      <c r="E167" s="108">
        <v>5.7649999999999997</v>
      </c>
      <c r="F167" s="108">
        <v>0.17399999999999999</v>
      </c>
      <c r="G167" s="108">
        <v>2.9000000000000001E-2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758</v>
      </c>
      <c r="C168" s="108">
        <v>1.78</v>
      </c>
      <c r="D168" s="108">
        <v>1.78</v>
      </c>
      <c r="E168" s="108">
        <v>5.7649999999999997</v>
      </c>
      <c r="F168" s="108">
        <v>0.17399999999999999</v>
      </c>
      <c r="G168" s="108">
        <v>2.9000000000000001E-2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758</v>
      </c>
      <c r="C169" s="108">
        <v>1.78</v>
      </c>
      <c r="D169" s="108">
        <v>1.78</v>
      </c>
      <c r="E169" s="108">
        <v>5.7649999999999997</v>
      </c>
      <c r="F169" s="108">
        <v>0.17399999999999999</v>
      </c>
      <c r="G169" s="108">
        <v>2.9000000000000001E-2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758</v>
      </c>
      <c r="C170" s="108">
        <v>1.78</v>
      </c>
      <c r="D170" s="108">
        <v>1.78</v>
      </c>
      <c r="E170" s="108">
        <v>5.7649999999999997</v>
      </c>
      <c r="F170" s="108">
        <v>0.17399999999999999</v>
      </c>
      <c r="G170" s="108">
        <v>2.9000000000000001E-2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758</v>
      </c>
      <c r="C171" s="108">
        <v>1.78</v>
      </c>
      <c r="D171" s="108">
        <v>1.78</v>
      </c>
      <c r="E171" s="108">
        <v>5.7649999999999997</v>
      </c>
      <c r="F171" s="108">
        <v>0.17399999999999999</v>
      </c>
      <c r="G171" s="108">
        <v>2.9000000000000001E-2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758</v>
      </c>
      <c r="C172" s="108">
        <v>1.78</v>
      </c>
      <c r="D172" s="108">
        <v>1.78</v>
      </c>
      <c r="E172" s="108">
        <v>5.7649999999999997</v>
      </c>
      <c r="F172" s="108">
        <v>0.17399999999999999</v>
      </c>
      <c r="G172" s="108">
        <v>2.9000000000000001E-2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758</v>
      </c>
      <c r="C173" s="108">
        <v>1.78</v>
      </c>
      <c r="D173" s="108">
        <v>1.78</v>
      </c>
      <c r="E173" s="108">
        <v>5.7649999999999997</v>
      </c>
      <c r="F173" s="108">
        <v>0.17399999999999999</v>
      </c>
      <c r="G173" s="108">
        <v>2.9000000000000001E-2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758</v>
      </c>
      <c r="C174" s="108">
        <v>1.78</v>
      </c>
      <c r="D174" s="108">
        <v>1.78</v>
      </c>
      <c r="E174" s="108">
        <v>5.7649999999999997</v>
      </c>
      <c r="F174" s="108">
        <v>0.17399999999999999</v>
      </c>
      <c r="G174" s="108">
        <v>2.9000000000000001E-2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5.835</v>
      </c>
      <c r="F175" s="108">
        <v>0.251</v>
      </c>
      <c r="G175" s="108">
        <v>0.11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5.835</v>
      </c>
      <c r="F176" s="108">
        <v>0.251</v>
      </c>
      <c r="G176" s="108">
        <v>0.11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5.835</v>
      </c>
      <c r="F177" s="108">
        <v>0.251</v>
      </c>
      <c r="G177" s="108">
        <v>0.11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5.835</v>
      </c>
      <c r="F178" s="108">
        <v>0.251</v>
      </c>
      <c r="G178" s="108">
        <v>0.11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5.835</v>
      </c>
      <c r="F179" s="108">
        <v>0.251</v>
      </c>
      <c r="G179" s="108">
        <v>0.11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5.835</v>
      </c>
      <c r="F180" s="108">
        <v>0.251</v>
      </c>
      <c r="G180" s="108">
        <v>0.11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5.835</v>
      </c>
      <c r="F181" s="108">
        <v>0.251</v>
      </c>
      <c r="G181" s="108">
        <v>0.11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5.835</v>
      </c>
      <c r="F182" s="108">
        <v>0.251</v>
      </c>
      <c r="G182" s="108">
        <v>0.11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5.835</v>
      </c>
      <c r="F183" s="108">
        <v>0.251</v>
      </c>
      <c r="G183" s="108">
        <v>0.11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5.835</v>
      </c>
      <c r="F184" s="108">
        <v>0.251</v>
      </c>
      <c r="G184" s="108">
        <v>0.11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5.835</v>
      </c>
      <c r="F185" s="108">
        <v>0.251</v>
      </c>
      <c r="G185" s="108">
        <v>0.11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5.835</v>
      </c>
      <c r="F186" s="108">
        <v>0.251</v>
      </c>
      <c r="G186" s="108">
        <v>0.11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5.835</v>
      </c>
      <c r="F187" s="108">
        <v>0.251</v>
      </c>
      <c r="G187" s="108">
        <v>0.11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5.83</v>
      </c>
      <c r="F188" s="108">
        <v>0.25</v>
      </c>
      <c r="G188" s="108">
        <v>0.108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5.83</v>
      </c>
      <c r="F189" s="108">
        <v>0.251</v>
      </c>
      <c r="G189" s="108">
        <v>0.11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5.83</v>
      </c>
      <c r="F190" s="108">
        <v>0.249</v>
      </c>
      <c r="G190" s="108">
        <v>0.107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376051.69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16025.78</v>
      </c>
      <c r="D196" s="108">
        <v>10834.76</v>
      </c>
      <c r="E196" s="108">
        <v>5191.0200000000004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29207.89</v>
      </c>
      <c r="D197" s="108">
        <v>19746.96</v>
      </c>
      <c r="E197" s="108">
        <v>9460.92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140955.96</v>
      </c>
      <c r="D199" s="108">
        <v>95297.96</v>
      </c>
      <c r="E199" s="108">
        <v>45658</v>
      </c>
      <c r="F199" s="108">
        <v>0.68</v>
      </c>
      <c r="G199" s="108">
        <v>3.49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135837.65</v>
      </c>
      <c r="D200" s="108">
        <v>91837.56</v>
      </c>
      <c r="E200" s="108">
        <v>44000.1</v>
      </c>
      <c r="F200" s="108">
        <v>0.68</v>
      </c>
      <c r="G200" s="108">
        <v>3.49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103738.79</v>
      </c>
      <c r="D201" s="108">
        <v>70136.06</v>
      </c>
      <c r="E201" s="108">
        <v>33602.74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107681.27</v>
      </c>
      <c r="D202" s="108">
        <v>72801.5</v>
      </c>
      <c r="E202" s="108">
        <v>34879.769999999997</v>
      </c>
      <c r="F202" s="108">
        <v>0.68</v>
      </c>
      <c r="G202" s="108">
        <v>3.51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7779.82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7091.27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7720.55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7645.9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7653.15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7646.33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7650.97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7717.74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5893.2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5867.4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5922.08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15541.18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5376.84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12571.67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5867.13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19379.89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18943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19043.93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18591.009999999998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18612.3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12677.76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15168.86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32984.47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57178.95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115825.61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33360.81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32149.43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24552.42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25485.5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0.65</v>
      </c>
      <c r="F239" s="108">
        <v>748.56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1.18</v>
      </c>
      <c r="F240" s="108">
        <v>1339.92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0.59</v>
      </c>
      <c r="D242" s="108">
        <v>1109.6500000000001</v>
      </c>
      <c r="E242" s="108">
        <v>5.68</v>
      </c>
      <c r="F242" s="108">
        <v>10648.68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5.47</v>
      </c>
      <c r="F243" s="108">
        <v>10262.01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4.18</v>
      </c>
      <c r="F244" s="108">
        <v>7968.41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4.34</v>
      </c>
      <c r="F245" s="108">
        <v>8271.24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2070.6999999999998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70295.956399999995</v>
      </c>
      <c r="C255" s="108">
        <v>89.426000000000002</v>
      </c>
      <c r="D255" s="108">
        <v>358.99259999999998</v>
      </c>
      <c r="E255" s="108">
        <v>0</v>
      </c>
      <c r="F255" s="108">
        <v>1E-3</v>
      </c>
      <c r="G255" s="108">
        <v>122444.8336</v>
      </c>
      <c r="H255" s="108">
        <v>27631.2844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62399.458599999998</v>
      </c>
      <c r="C256" s="108">
        <v>79.280500000000004</v>
      </c>
      <c r="D256" s="108">
        <v>317.26409999999998</v>
      </c>
      <c r="E256" s="108">
        <v>0</v>
      </c>
      <c r="F256" s="108">
        <v>8.9999999999999998E-4</v>
      </c>
      <c r="G256" s="108">
        <v>108211.6232</v>
      </c>
      <c r="H256" s="108">
        <v>24514.497800000001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71117.011100000003</v>
      </c>
      <c r="C257" s="108">
        <v>92.118200000000002</v>
      </c>
      <c r="D257" s="108">
        <v>386.26229999999998</v>
      </c>
      <c r="E257" s="108">
        <v>0</v>
      </c>
      <c r="F257" s="108">
        <v>1.1000000000000001E-3</v>
      </c>
      <c r="G257" s="108">
        <v>131753.88329999999</v>
      </c>
      <c r="H257" s="108">
        <v>28166.4012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71104.269</v>
      </c>
      <c r="C258" s="108">
        <v>92.743099999999998</v>
      </c>
      <c r="D258" s="108">
        <v>395.17689999999999</v>
      </c>
      <c r="E258" s="108">
        <v>0</v>
      </c>
      <c r="F258" s="108">
        <v>1.1000000000000001E-3</v>
      </c>
      <c r="G258" s="108">
        <v>134797.5667</v>
      </c>
      <c r="H258" s="108">
        <v>28244.036700000001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88479.6783</v>
      </c>
      <c r="C259" s="108">
        <v>115.6656</v>
      </c>
      <c r="D259" s="108">
        <v>495.37490000000003</v>
      </c>
      <c r="E259" s="108">
        <v>0</v>
      </c>
      <c r="F259" s="108">
        <v>1.4E-3</v>
      </c>
      <c r="G259" s="108">
        <v>168976.954</v>
      </c>
      <c r="H259" s="108">
        <v>35179.3099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98892.742800000007</v>
      </c>
      <c r="C260" s="108">
        <v>129.40469999999999</v>
      </c>
      <c r="D260" s="108">
        <v>555.44799999999998</v>
      </c>
      <c r="E260" s="108">
        <v>0</v>
      </c>
      <c r="F260" s="108">
        <v>1.6000000000000001E-3</v>
      </c>
      <c r="G260" s="108">
        <v>189468.96609999999</v>
      </c>
      <c r="H260" s="108">
        <v>39335.836799999997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71313.485499999995</v>
      </c>
      <c r="C261" s="108">
        <v>93.318299999999994</v>
      </c>
      <c r="D261" s="108">
        <v>400.5736</v>
      </c>
      <c r="E261" s="108">
        <v>0</v>
      </c>
      <c r="F261" s="108">
        <v>1.1000000000000001E-3</v>
      </c>
      <c r="G261" s="108">
        <v>136639.75580000001</v>
      </c>
      <c r="H261" s="108">
        <v>28366.1083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72555.286900000006</v>
      </c>
      <c r="C262" s="108">
        <v>94.918899999999994</v>
      </c>
      <c r="D262" s="108">
        <v>407.20650000000001</v>
      </c>
      <c r="E262" s="108">
        <v>0</v>
      </c>
      <c r="F262" s="108">
        <v>1.1000000000000001E-3</v>
      </c>
      <c r="G262" s="108">
        <v>138902.1833</v>
      </c>
      <c r="H262" s="108">
        <v>28856.9035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84993.462</v>
      </c>
      <c r="C263" s="108">
        <v>111.16800000000001</v>
      </c>
      <c r="D263" s="108">
        <v>476.69420000000002</v>
      </c>
      <c r="E263" s="108">
        <v>0</v>
      </c>
      <c r="F263" s="108">
        <v>1.2999999999999999E-3</v>
      </c>
      <c r="G263" s="108">
        <v>162605.02900000001</v>
      </c>
      <c r="H263" s="108">
        <v>33800.907800000001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80011.505499999999</v>
      </c>
      <c r="C264" s="108">
        <v>104.4526</v>
      </c>
      <c r="D264" s="108">
        <v>445.9631</v>
      </c>
      <c r="E264" s="108">
        <v>0</v>
      </c>
      <c r="F264" s="108">
        <v>1.2999999999999999E-3</v>
      </c>
      <c r="G264" s="108">
        <v>152121.50330000001</v>
      </c>
      <c r="H264" s="108">
        <v>31793.971399999999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69528.093500000003</v>
      </c>
      <c r="C265" s="108">
        <v>90.264899999999997</v>
      </c>
      <c r="D265" s="108">
        <v>380.50099999999998</v>
      </c>
      <c r="E265" s="108">
        <v>0</v>
      </c>
      <c r="F265" s="108">
        <v>1.1000000000000001E-3</v>
      </c>
      <c r="G265" s="108">
        <v>129789.65150000001</v>
      </c>
      <c r="H265" s="108">
        <v>27563.501199999999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66287.793300000005</v>
      </c>
      <c r="C266" s="108">
        <v>84.693799999999996</v>
      </c>
      <c r="D266" s="108">
        <v>343.65940000000001</v>
      </c>
      <c r="E266" s="108">
        <v>0</v>
      </c>
      <c r="F266" s="108">
        <v>1E-3</v>
      </c>
      <c r="G266" s="108">
        <v>117216.7589</v>
      </c>
      <c r="H266" s="108">
        <v>26103.061099999999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906978.74300000002</v>
      </c>
      <c r="C268" s="108">
        <v>1177.4545000000001</v>
      </c>
      <c r="D268" s="108">
        <v>4963.1165000000001</v>
      </c>
      <c r="E268" s="108">
        <v>0</v>
      </c>
      <c r="F268" s="108">
        <v>1.4E-2</v>
      </c>
      <c r="G268" s="109">
        <v>1692930</v>
      </c>
      <c r="H268" s="108">
        <v>359555.82020000002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62399.458599999998</v>
      </c>
      <c r="C269" s="108">
        <v>79.280500000000004</v>
      </c>
      <c r="D269" s="108">
        <v>317.26409999999998</v>
      </c>
      <c r="E269" s="108">
        <v>0</v>
      </c>
      <c r="F269" s="108">
        <v>8.9999999999999998E-4</v>
      </c>
      <c r="G269" s="108">
        <v>108211.6232</v>
      </c>
      <c r="H269" s="108">
        <v>24514.497800000001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98892.742800000007</v>
      </c>
      <c r="C270" s="108">
        <v>129.40469999999999</v>
      </c>
      <c r="D270" s="108">
        <v>555.44799999999998</v>
      </c>
      <c r="E270" s="108">
        <v>0</v>
      </c>
      <c r="F270" s="108">
        <v>1.6000000000000001E-3</v>
      </c>
      <c r="G270" s="108">
        <v>189468.96609999999</v>
      </c>
      <c r="H270" s="108">
        <v>39335.836799999997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270909000000</v>
      </c>
      <c r="C273" s="108">
        <v>281891.09399999998</v>
      </c>
      <c r="D273" s="108" t="s">
        <v>789</v>
      </c>
      <c r="E273" s="108">
        <v>80527.626000000004</v>
      </c>
      <c r="F273" s="108">
        <v>79091.122000000003</v>
      </c>
      <c r="G273" s="108">
        <v>13666.134</v>
      </c>
      <c r="H273" s="108">
        <v>0</v>
      </c>
      <c r="I273" s="108">
        <v>106007.049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2599.163</v>
      </c>
      <c r="R273" s="108">
        <v>0</v>
      </c>
      <c r="S273" s="108">
        <v>0</v>
      </c>
    </row>
    <row r="274" spans="1:19">
      <c r="A274" s="108" t="s">
        <v>616</v>
      </c>
      <c r="B274" s="109">
        <v>239418000000</v>
      </c>
      <c r="C274" s="108">
        <v>266028.38299999997</v>
      </c>
      <c r="D274" s="108" t="s">
        <v>719</v>
      </c>
      <c r="E274" s="108">
        <v>80527.626000000004</v>
      </c>
      <c r="F274" s="108">
        <v>75091.737999999998</v>
      </c>
      <c r="G274" s="108">
        <v>19481.827000000001</v>
      </c>
      <c r="H274" s="108">
        <v>0</v>
      </c>
      <c r="I274" s="108">
        <v>88292.732999999993</v>
      </c>
      <c r="J274" s="108">
        <v>0</v>
      </c>
      <c r="K274" s="108">
        <v>8.0000000000000002E-3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2634.453</v>
      </c>
      <c r="R274" s="108">
        <v>0</v>
      </c>
      <c r="S274" s="108">
        <v>0</v>
      </c>
    </row>
    <row r="275" spans="1:19">
      <c r="A275" s="108" t="s">
        <v>617</v>
      </c>
      <c r="B275" s="109">
        <v>291506000000</v>
      </c>
      <c r="C275" s="108">
        <v>276729.261</v>
      </c>
      <c r="D275" s="108" t="s">
        <v>653</v>
      </c>
      <c r="E275" s="108">
        <v>80527.626000000004</v>
      </c>
      <c r="F275" s="108">
        <v>79091.122000000003</v>
      </c>
      <c r="G275" s="108">
        <v>14030.124</v>
      </c>
      <c r="H275" s="108">
        <v>0</v>
      </c>
      <c r="I275" s="108">
        <v>100467.701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2612.6869999999999</v>
      </c>
      <c r="R275" s="108">
        <v>0</v>
      </c>
      <c r="S275" s="108">
        <v>0</v>
      </c>
    </row>
    <row r="276" spans="1:19">
      <c r="A276" s="108" t="s">
        <v>618</v>
      </c>
      <c r="B276" s="109">
        <v>298240000000</v>
      </c>
      <c r="C276" s="108">
        <v>308528.728</v>
      </c>
      <c r="D276" s="108" t="s">
        <v>790</v>
      </c>
      <c r="E276" s="108">
        <v>80527.626000000004</v>
      </c>
      <c r="F276" s="108">
        <v>73092.044999999998</v>
      </c>
      <c r="G276" s="108">
        <v>23945.179</v>
      </c>
      <c r="H276" s="108">
        <v>0</v>
      </c>
      <c r="I276" s="108">
        <v>128326.038</v>
      </c>
      <c r="J276" s="108">
        <v>0</v>
      </c>
      <c r="K276" s="108">
        <v>3.0000000000000001E-3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2637.837</v>
      </c>
      <c r="R276" s="108">
        <v>0</v>
      </c>
      <c r="S276" s="108">
        <v>0</v>
      </c>
    </row>
    <row r="277" spans="1:19">
      <c r="A277" s="108" t="s">
        <v>324</v>
      </c>
      <c r="B277" s="109">
        <v>373862000000</v>
      </c>
      <c r="C277" s="108">
        <v>352084.66600000003</v>
      </c>
      <c r="D277" s="108" t="s">
        <v>720</v>
      </c>
      <c r="E277" s="108">
        <v>80527.626000000004</v>
      </c>
      <c r="F277" s="108">
        <v>79091.122000000003</v>
      </c>
      <c r="G277" s="108">
        <v>28718.39</v>
      </c>
      <c r="H277" s="108">
        <v>0</v>
      </c>
      <c r="I277" s="108">
        <v>161059.55100000001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2687.9760000000001</v>
      </c>
      <c r="R277" s="108">
        <v>0</v>
      </c>
      <c r="S277" s="108">
        <v>0</v>
      </c>
    </row>
    <row r="278" spans="1:19">
      <c r="A278" s="108" t="s">
        <v>619</v>
      </c>
      <c r="B278" s="109">
        <v>419200000000</v>
      </c>
      <c r="C278" s="108">
        <v>353375.84600000002</v>
      </c>
      <c r="D278" s="108" t="s">
        <v>791</v>
      </c>
      <c r="E278" s="108">
        <v>80527.626000000004</v>
      </c>
      <c r="F278" s="108">
        <v>73092.044999999998</v>
      </c>
      <c r="G278" s="108">
        <v>31130.223999999998</v>
      </c>
      <c r="H278" s="108">
        <v>0</v>
      </c>
      <c r="I278" s="108">
        <v>165890.43400000001</v>
      </c>
      <c r="J278" s="108">
        <v>0</v>
      </c>
      <c r="K278" s="108">
        <v>1E-3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2735.5160000000001</v>
      </c>
      <c r="R278" s="108">
        <v>0</v>
      </c>
      <c r="S278" s="108">
        <v>0</v>
      </c>
    </row>
    <row r="279" spans="1:19">
      <c r="A279" s="108" t="s">
        <v>620</v>
      </c>
      <c r="B279" s="109">
        <v>302316000000</v>
      </c>
      <c r="C279" s="108">
        <v>285535.26500000001</v>
      </c>
      <c r="D279" s="108" t="s">
        <v>792</v>
      </c>
      <c r="E279" s="108">
        <v>44737.57</v>
      </c>
      <c r="F279" s="108">
        <v>44636.17</v>
      </c>
      <c r="G279" s="108">
        <v>28105.674999999999</v>
      </c>
      <c r="H279" s="108">
        <v>0</v>
      </c>
      <c r="I279" s="108">
        <v>165471.26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2584.5909999999999</v>
      </c>
      <c r="R279" s="108">
        <v>0</v>
      </c>
      <c r="S279" s="108">
        <v>0</v>
      </c>
    </row>
    <row r="280" spans="1:19">
      <c r="A280" s="108" t="s">
        <v>621</v>
      </c>
      <c r="B280" s="109">
        <v>307321000000</v>
      </c>
      <c r="C280" s="108">
        <v>279650.32799999998</v>
      </c>
      <c r="D280" s="108" t="s">
        <v>793</v>
      </c>
      <c r="E280" s="108">
        <v>44737.57</v>
      </c>
      <c r="F280" s="108">
        <v>40636.785000000003</v>
      </c>
      <c r="G280" s="108">
        <v>28934.136999999999</v>
      </c>
      <c r="H280" s="108">
        <v>0</v>
      </c>
      <c r="I280" s="108">
        <v>162743.734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2598.1019999999999</v>
      </c>
      <c r="R280" s="108">
        <v>0</v>
      </c>
      <c r="S280" s="108">
        <v>0</v>
      </c>
    </row>
    <row r="281" spans="1:19">
      <c r="A281" s="108" t="s">
        <v>622</v>
      </c>
      <c r="B281" s="109">
        <v>359764000000</v>
      </c>
      <c r="C281" s="108">
        <v>357207.79800000001</v>
      </c>
      <c r="D281" s="108" t="s">
        <v>721</v>
      </c>
      <c r="E281" s="108">
        <v>80527.626000000004</v>
      </c>
      <c r="F281" s="108">
        <v>79091.122000000003</v>
      </c>
      <c r="G281" s="108">
        <v>30887.483</v>
      </c>
      <c r="H281" s="108">
        <v>0</v>
      </c>
      <c r="I281" s="108">
        <v>164004.674</v>
      </c>
      <c r="J281" s="108">
        <v>0</v>
      </c>
      <c r="K281" s="108">
        <v>0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2696.8919999999998</v>
      </c>
      <c r="R281" s="108">
        <v>0</v>
      </c>
      <c r="S281" s="108">
        <v>0</v>
      </c>
    </row>
    <row r="282" spans="1:19">
      <c r="A282" s="108" t="s">
        <v>623</v>
      </c>
      <c r="B282" s="109">
        <v>336569000000</v>
      </c>
      <c r="C282" s="108">
        <v>334927.05499999999</v>
      </c>
      <c r="D282" s="108" t="s">
        <v>794</v>
      </c>
      <c r="E282" s="108">
        <v>80527.626000000004</v>
      </c>
      <c r="F282" s="108">
        <v>79091.122000000003</v>
      </c>
      <c r="G282" s="108">
        <v>22906.095000000001</v>
      </c>
      <c r="H282" s="108">
        <v>0</v>
      </c>
      <c r="I282" s="108">
        <v>148456.29399999999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3945.9180000000001</v>
      </c>
      <c r="R282" s="108">
        <v>0</v>
      </c>
      <c r="S282" s="108">
        <v>0</v>
      </c>
    </row>
    <row r="283" spans="1:19">
      <c r="A283" s="108" t="s">
        <v>624</v>
      </c>
      <c r="B283" s="109">
        <v>287160000000</v>
      </c>
      <c r="C283" s="108">
        <v>301388.837</v>
      </c>
      <c r="D283" s="108" t="s">
        <v>654</v>
      </c>
      <c r="E283" s="108">
        <v>80527.626000000004</v>
      </c>
      <c r="F283" s="108">
        <v>79091.122000000003</v>
      </c>
      <c r="G283" s="108">
        <v>15083.956</v>
      </c>
      <c r="H283" s="108">
        <v>0</v>
      </c>
      <c r="I283" s="108">
        <v>124080.307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2605.8249999999998</v>
      </c>
      <c r="R283" s="108">
        <v>0</v>
      </c>
      <c r="S283" s="108">
        <v>0</v>
      </c>
    </row>
    <row r="284" spans="1:19">
      <c r="A284" s="108" t="s">
        <v>625</v>
      </c>
      <c r="B284" s="109">
        <v>259342000000</v>
      </c>
      <c r="C284" s="108">
        <v>278916.39399999997</v>
      </c>
      <c r="D284" s="108" t="s">
        <v>655</v>
      </c>
      <c r="E284" s="108">
        <v>80527.626000000004</v>
      </c>
      <c r="F284" s="108">
        <v>75091.737999999998</v>
      </c>
      <c r="G284" s="108">
        <v>17340.215</v>
      </c>
      <c r="H284" s="108">
        <v>0</v>
      </c>
      <c r="I284" s="108">
        <v>103347.053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2609.7629999999999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3745610000000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239418000000</v>
      </c>
      <c r="C287" s="108">
        <v>266028.38299999997</v>
      </c>
      <c r="D287" s="108"/>
      <c r="E287" s="108">
        <v>44737.57</v>
      </c>
      <c r="F287" s="108">
        <v>40636.785000000003</v>
      </c>
      <c r="G287" s="108">
        <v>13666.134</v>
      </c>
      <c r="H287" s="108">
        <v>0</v>
      </c>
      <c r="I287" s="108">
        <v>88292.732999999993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2584.5909999999999</v>
      </c>
      <c r="R287" s="108">
        <v>0</v>
      </c>
      <c r="S287" s="108">
        <v>0</v>
      </c>
    </row>
    <row r="288" spans="1:19">
      <c r="A288" s="108" t="s">
        <v>628</v>
      </c>
      <c r="B288" s="109">
        <v>419200000000</v>
      </c>
      <c r="C288" s="108">
        <v>357207.79800000001</v>
      </c>
      <c r="D288" s="108"/>
      <c r="E288" s="108">
        <v>80527.626000000004</v>
      </c>
      <c r="F288" s="108">
        <v>79091.122000000003</v>
      </c>
      <c r="G288" s="108">
        <v>31130.223999999998</v>
      </c>
      <c r="H288" s="108">
        <v>0</v>
      </c>
      <c r="I288" s="108">
        <v>165890.43400000001</v>
      </c>
      <c r="J288" s="108">
        <v>0</v>
      </c>
      <c r="K288" s="108">
        <v>8.0000000000000002E-3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3945.9180000000001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126163.04</v>
      </c>
      <c r="C291" s="108">
        <v>5628.16</v>
      </c>
      <c r="D291" s="108">
        <v>0</v>
      </c>
      <c r="E291" s="108">
        <v>131791.19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18.36</v>
      </c>
      <c r="C292" s="108">
        <v>0.82</v>
      </c>
      <c r="D292" s="108">
        <v>0</v>
      </c>
      <c r="E292" s="108">
        <v>19.18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18.36</v>
      </c>
      <c r="C293" s="108">
        <v>0.82</v>
      </c>
      <c r="D293" s="108">
        <v>0</v>
      </c>
      <c r="E293" s="108">
        <v>19.18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4"/>
  <dimension ref="A1:S293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4294.8</v>
      </c>
      <c r="C2" s="108">
        <v>625.05999999999995</v>
      </c>
      <c r="D2" s="108">
        <v>625.05999999999995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4294.8</v>
      </c>
      <c r="C3" s="108">
        <v>625.05999999999995</v>
      </c>
      <c r="D3" s="108">
        <v>625.05999999999995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12384.95</v>
      </c>
      <c r="C4" s="108">
        <v>1802.5</v>
      </c>
      <c r="D4" s="108">
        <v>1802.5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12384.95</v>
      </c>
      <c r="C5" s="108">
        <v>1802.5</v>
      </c>
      <c r="D5" s="108">
        <v>1802.5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260.08999999999997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883.19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100.15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193.57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0.25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84.75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75.17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3715.61</v>
      </c>
      <c r="C28" s="108">
        <v>579.19000000000005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5.835</v>
      </c>
      <c r="F146" s="108">
        <v>0.251</v>
      </c>
      <c r="G146" s="108">
        <v>0.11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5.835</v>
      </c>
      <c r="F147" s="108">
        <v>0.251</v>
      </c>
      <c r="G147" s="108">
        <v>0.11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5.835</v>
      </c>
      <c r="F148" s="108">
        <v>0.251</v>
      </c>
      <c r="G148" s="108">
        <v>0.11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5.835</v>
      </c>
      <c r="F149" s="108">
        <v>0.251</v>
      </c>
      <c r="G149" s="108">
        <v>0.11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5.835</v>
      </c>
      <c r="F150" s="108">
        <v>0.251</v>
      </c>
      <c r="G150" s="108">
        <v>0.11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5.835</v>
      </c>
      <c r="F151" s="108">
        <v>0.251</v>
      </c>
      <c r="G151" s="108">
        <v>0.11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5.835</v>
      </c>
      <c r="F152" s="108">
        <v>0.251</v>
      </c>
      <c r="G152" s="108">
        <v>0.11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5.835</v>
      </c>
      <c r="F153" s="108">
        <v>0.251</v>
      </c>
      <c r="G153" s="108">
        <v>0.11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5.835</v>
      </c>
      <c r="F154" s="108">
        <v>0.251</v>
      </c>
      <c r="G154" s="108">
        <v>0.11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5.835</v>
      </c>
      <c r="F155" s="108">
        <v>0.251</v>
      </c>
      <c r="G155" s="108">
        <v>0.11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5.835</v>
      </c>
      <c r="F156" s="108">
        <v>0.251</v>
      </c>
      <c r="G156" s="108">
        <v>0.11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5.835</v>
      </c>
      <c r="F157" s="108">
        <v>0.251</v>
      </c>
      <c r="G157" s="108">
        <v>0.11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5.835</v>
      </c>
      <c r="F158" s="108">
        <v>0.251</v>
      </c>
      <c r="G158" s="108">
        <v>0.11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5.835</v>
      </c>
      <c r="F159" s="108">
        <v>0.251</v>
      </c>
      <c r="G159" s="108">
        <v>0.11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5.835</v>
      </c>
      <c r="F160" s="108">
        <v>0.251</v>
      </c>
      <c r="G160" s="108">
        <v>0.11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5.835</v>
      </c>
      <c r="F161" s="108">
        <v>0.251</v>
      </c>
      <c r="G161" s="108">
        <v>0.11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5.835</v>
      </c>
      <c r="F162" s="108">
        <v>0.251</v>
      </c>
      <c r="G162" s="108">
        <v>0.11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5.835</v>
      </c>
      <c r="F163" s="108">
        <v>0.251</v>
      </c>
      <c r="G163" s="108">
        <v>0.11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5.835</v>
      </c>
      <c r="F164" s="108">
        <v>0.251</v>
      </c>
      <c r="G164" s="108">
        <v>0.11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5.835</v>
      </c>
      <c r="F165" s="108">
        <v>0.251</v>
      </c>
      <c r="G165" s="108">
        <v>0.11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758</v>
      </c>
      <c r="C166" s="108">
        <v>1.78</v>
      </c>
      <c r="D166" s="108">
        <v>1.78</v>
      </c>
      <c r="E166" s="108">
        <v>5.7649999999999997</v>
      </c>
      <c r="F166" s="108">
        <v>0.17399999999999999</v>
      </c>
      <c r="G166" s="108">
        <v>2.9000000000000001E-2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758</v>
      </c>
      <c r="C167" s="108">
        <v>1.78</v>
      </c>
      <c r="D167" s="108">
        <v>1.78</v>
      </c>
      <c r="E167" s="108">
        <v>5.7649999999999997</v>
      </c>
      <c r="F167" s="108">
        <v>0.17399999999999999</v>
      </c>
      <c r="G167" s="108">
        <v>2.9000000000000001E-2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758</v>
      </c>
      <c r="C168" s="108">
        <v>1.78</v>
      </c>
      <c r="D168" s="108">
        <v>1.78</v>
      </c>
      <c r="E168" s="108">
        <v>5.7649999999999997</v>
      </c>
      <c r="F168" s="108">
        <v>0.17399999999999999</v>
      </c>
      <c r="G168" s="108">
        <v>2.9000000000000001E-2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758</v>
      </c>
      <c r="C169" s="108">
        <v>1.78</v>
      </c>
      <c r="D169" s="108">
        <v>1.78</v>
      </c>
      <c r="E169" s="108">
        <v>5.7649999999999997</v>
      </c>
      <c r="F169" s="108">
        <v>0.17399999999999999</v>
      </c>
      <c r="G169" s="108">
        <v>2.9000000000000001E-2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758</v>
      </c>
      <c r="C170" s="108">
        <v>1.78</v>
      </c>
      <c r="D170" s="108">
        <v>1.78</v>
      </c>
      <c r="E170" s="108">
        <v>5.7649999999999997</v>
      </c>
      <c r="F170" s="108">
        <v>0.17399999999999999</v>
      </c>
      <c r="G170" s="108">
        <v>2.9000000000000001E-2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758</v>
      </c>
      <c r="C171" s="108">
        <v>1.78</v>
      </c>
      <c r="D171" s="108">
        <v>1.78</v>
      </c>
      <c r="E171" s="108">
        <v>5.7649999999999997</v>
      </c>
      <c r="F171" s="108">
        <v>0.17399999999999999</v>
      </c>
      <c r="G171" s="108">
        <v>2.9000000000000001E-2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758</v>
      </c>
      <c r="C172" s="108">
        <v>1.78</v>
      </c>
      <c r="D172" s="108">
        <v>1.78</v>
      </c>
      <c r="E172" s="108">
        <v>5.7649999999999997</v>
      </c>
      <c r="F172" s="108">
        <v>0.17399999999999999</v>
      </c>
      <c r="G172" s="108">
        <v>2.9000000000000001E-2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758</v>
      </c>
      <c r="C173" s="108">
        <v>1.78</v>
      </c>
      <c r="D173" s="108">
        <v>1.78</v>
      </c>
      <c r="E173" s="108">
        <v>5.7649999999999997</v>
      </c>
      <c r="F173" s="108">
        <v>0.17399999999999999</v>
      </c>
      <c r="G173" s="108">
        <v>2.9000000000000001E-2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758</v>
      </c>
      <c r="C174" s="108">
        <v>1.78</v>
      </c>
      <c r="D174" s="108">
        <v>1.78</v>
      </c>
      <c r="E174" s="108">
        <v>5.7649999999999997</v>
      </c>
      <c r="F174" s="108">
        <v>0.17399999999999999</v>
      </c>
      <c r="G174" s="108">
        <v>2.9000000000000001E-2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5.835</v>
      </c>
      <c r="F175" s="108">
        <v>0.251</v>
      </c>
      <c r="G175" s="108">
        <v>0.11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5.835</v>
      </c>
      <c r="F176" s="108">
        <v>0.251</v>
      </c>
      <c r="G176" s="108">
        <v>0.11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5.835</v>
      </c>
      <c r="F177" s="108">
        <v>0.251</v>
      </c>
      <c r="G177" s="108">
        <v>0.11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5.835</v>
      </c>
      <c r="F178" s="108">
        <v>0.251</v>
      </c>
      <c r="G178" s="108">
        <v>0.11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5.835</v>
      </c>
      <c r="F179" s="108">
        <v>0.251</v>
      </c>
      <c r="G179" s="108">
        <v>0.11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5.835</v>
      </c>
      <c r="F180" s="108">
        <v>0.251</v>
      </c>
      <c r="G180" s="108">
        <v>0.11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5.835</v>
      </c>
      <c r="F181" s="108">
        <v>0.251</v>
      </c>
      <c r="G181" s="108">
        <v>0.11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5.835</v>
      </c>
      <c r="F182" s="108">
        <v>0.251</v>
      </c>
      <c r="G182" s="108">
        <v>0.11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5.835</v>
      </c>
      <c r="F183" s="108">
        <v>0.251</v>
      </c>
      <c r="G183" s="108">
        <v>0.11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5.835</v>
      </c>
      <c r="F184" s="108">
        <v>0.251</v>
      </c>
      <c r="G184" s="108">
        <v>0.11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5.835</v>
      </c>
      <c r="F185" s="108">
        <v>0.251</v>
      </c>
      <c r="G185" s="108">
        <v>0.11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5.835</v>
      </c>
      <c r="F186" s="108">
        <v>0.251</v>
      </c>
      <c r="G186" s="108">
        <v>0.11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5.835</v>
      </c>
      <c r="F187" s="108">
        <v>0.251</v>
      </c>
      <c r="G187" s="108">
        <v>0.11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5.83</v>
      </c>
      <c r="F188" s="108">
        <v>0.25</v>
      </c>
      <c r="G188" s="108">
        <v>0.108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5.83</v>
      </c>
      <c r="F189" s="108">
        <v>0.251</v>
      </c>
      <c r="G189" s="108">
        <v>0.11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5.83</v>
      </c>
      <c r="F190" s="108">
        <v>0.249</v>
      </c>
      <c r="G190" s="108">
        <v>0.107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328636.15999999997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15351.71</v>
      </c>
      <c r="D196" s="108">
        <v>10379.030000000001</v>
      </c>
      <c r="E196" s="108">
        <v>4972.68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28411.15</v>
      </c>
      <c r="D197" s="108">
        <v>19208.3</v>
      </c>
      <c r="E197" s="108">
        <v>9202.85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135806.65</v>
      </c>
      <c r="D199" s="108">
        <v>91816.59</v>
      </c>
      <c r="E199" s="108">
        <v>43990.05</v>
      </c>
      <c r="F199" s="108">
        <v>0.68</v>
      </c>
      <c r="G199" s="108">
        <v>3.49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139660.70000000001</v>
      </c>
      <c r="D200" s="108">
        <v>94422.26</v>
      </c>
      <c r="E200" s="108">
        <v>45238.44</v>
      </c>
      <c r="F200" s="108">
        <v>0.68</v>
      </c>
      <c r="G200" s="108">
        <v>3.49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105602.98</v>
      </c>
      <c r="D201" s="108">
        <v>71396.399999999994</v>
      </c>
      <c r="E201" s="108">
        <v>34206.58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110692.96</v>
      </c>
      <c r="D202" s="108">
        <v>74837.649999999994</v>
      </c>
      <c r="E202" s="108">
        <v>35855.31</v>
      </c>
      <c r="F202" s="108">
        <v>0.68</v>
      </c>
      <c r="G202" s="108">
        <v>3.51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7202.65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6857.18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7933.9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7864.1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7871.62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7701.1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7705.54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7771.67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5239.43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5214.1099999999997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5276.47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15013.55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5450.04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10356.26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4774.84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19642.16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19272.05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19397.02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17926.259999999998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17945.61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12237.1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14822.62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26658.32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47820.47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97721.5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23683.72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24355.84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18416.41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19304.07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0.62</v>
      </c>
      <c r="F239" s="108">
        <v>717.07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1.1399999999999999</v>
      </c>
      <c r="F240" s="108">
        <v>1303.3699999999999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0.59</v>
      </c>
      <c r="D242" s="108">
        <v>1109.6500000000001</v>
      </c>
      <c r="E242" s="108">
        <v>5.47</v>
      </c>
      <c r="F242" s="108">
        <v>10259.66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5.62</v>
      </c>
      <c r="F243" s="108">
        <v>10550.82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4.25</v>
      </c>
      <c r="F244" s="108">
        <v>8111.6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4.46</v>
      </c>
      <c r="F245" s="108">
        <v>8502.57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1809.61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55767.082399999999</v>
      </c>
      <c r="C255" s="108">
        <v>90.120900000000006</v>
      </c>
      <c r="D255" s="108">
        <v>285.97230000000002</v>
      </c>
      <c r="E255" s="108">
        <v>0</v>
      </c>
      <c r="F255" s="108">
        <v>8.0000000000000004E-4</v>
      </c>
      <c r="G255" s="109">
        <v>2112260</v>
      </c>
      <c r="H255" s="108">
        <v>23295.446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50581.4977</v>
      </c>
      <c r="C256" s="108">
        <v>81.994299999999996</v>
      </c>
      <c r="D256" s="108">
        <v>261.21390000000002</v>
      </c>
      <c r="E256" s="108">
        <v>0</v>
      </c>
      <c r="F256" s="108">
        <v>6.9999999999999999E-4</v>
      </c>
      <c r="G256" s="109">
        <v>1929400</v>
      </c>
      <c r="H256" s="108">
        <v>21154.910400000001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61758.309500000003</v>
      </c>
      <c r="C257" s="108">
        <v>102.2075</v>
      </c>
      <c r="D257" s="108">
        <v>334.09059999999999</v>
      </c>
      <c r="E257" s="108">
        <v>0</v>
      </c>
      <c r="F257" s="108">
        <v>8.9999999999999998E-4</v>
      </c>
      <c r="G257" s="109">
        <v>2467800</v>
      </c>
      <c r="H257" s="108">
        <v>26041.310700000002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60584.450299999997</v>
      </c>
      <c r="C258" s="108">
        <v>101.07380000000001</v>
      </c>
      <c r="D258" s="108">
        <v>333.5926</v>
      </c>
      <c r="E258" s="108">
        <v>0</v>
      </c>
      <c r="F258" s="108">
        <v>8.9999999999999998E-4</v>
      </c>
      <c r="G258" s="109">
        <v>2464170</v>
      </c>
      <c r="H258" s="108">
        <v>25628.141199999998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71397.948099999994</v>
      </c>
      <c r="C259" s="108">
        <v>119.54040000000001</v>
      </c>
      <c r="D259" s="108">
        <v>396.21789999999999</v>
      </c>
      <c r="E259" s="108">
        <v>0</v>
      </c>
      <c r="F259" s="108">
        <v>1.1000000000000001E-3</v>
      </c>
      <c r="G259" s="109">
        <v>2926790</v>
      </c>
      <c r="H259" s="108">
        <v>30245.5193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85334.5098</v>
      </c>
      <c r="C260" s="108">
        <v>143.19730000000001</v>
      </c>
      <c r="D260" s="108">
        <v>475.89589999999998</v>
      </c>
      <c r="E260" s="108">
        <v>0</v>
      </c>
      <c r="F260" s="108">
        <v>1.2999999999999999E-3</v>
      </c>
      <c r="G260" s="109">
        <v>3515370</v>
      </c>
      <c r="H260" s="108">
        <v>36181.991300000002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62092.8963</v>
      </c>
      <c r="C261" s="108">
        <v>104.18049999999999</v>
      </c>
      <c r="D261" s="108">
        <v>346.16699999999997</v>
      </c>
      <c r="E261" s="108">
        <v>0</v>
      </c>
      <c r="F261" s="108">
        <v>8.9999999999999998E-4</v>
      </c>
      <c r="G261" s="109">
        <v>2557080</v>
      </c>
      <c r="H261" s="108">
        <v>26325.9054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62789.156300000002</v>
      </c>
      <c r="C262" s="108">
        <v>105.298</v>
      </c>
      <c r="D262" s="108">
        <v>349.68200000000002</v>
      </c>
      <c r="E262" s="108">
        <v>0</v>
      </c>
      <c r="F262" s="108">
        <v>1E-3</v>
      </c>
      <c r="G262" s="109">
        <v>2583040</v>
      </c>
      <c r="H262" s="108">
        <v>26615.9774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74930.567200000005</v>
      </c>
      <c r="C263" s="108">
        <v>125.6512</v>
      </c>
      <c r="D263" s="108">
        <v>417.24169999999998</v>
      </c>
      <c r="E263" s="108">
        <v>0</v>
      </c>
      <c r="F263" s="108">
        <v>1.1000000000000001E-3</v>
      </c>
      <c r="G263" s="109">
        <v>3082090</v>
      </c>
      <c r="H263" s="108">
        <v>31761.8488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65170.525099999999</v>
      </c>
      <c r="C264" s="108">
        <v>108.8721</v>
      </c>
      <c r="D264" s="108">
        <v>359.91019999999997</v>
      </c>
      <c r="E264" s="108">
        <v>0</v>
      </c>
      <c r="F264" s="108">
        <v>1E-3</v>
      </c>
      <c r="G264" s="109">
        <v>2658580</v>
      </c>
      <c r="H264" s="108">
        <v>27583.014800000001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57211.7088</v>
      </c>
      <c r="C265" s="108">
        <v>94.638099999999994</v>
      </c>
      <c r="D265" s="108">
        <v>309.16980000000001</v>
      </c>
      <c r="E265" s="108">
        <v>0</v>
      </c>
      <c r="F265" s="108">
        <v>8.0000000000000004E-4</v>
      </c>
      <c r="G265" s="109">
        <v>2283720</v>
      </c>
      <c r="H265" s="108">
        <v>24119.621500000001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55275.364500000003</v>
      </c>
      <c r="C266" s="108">
        <v>89.034300000000002</v>
      </c>
      <c r="D266" s="108">
        <v>281.33839999999998</v>
      </c>
      <c r="E266" s="108">
        <v>0</v>
      </c>
      <c r="F266" s="108">
        <v>8.0000000000000004E-4</v>
      </c>
      <c r="G266" s="109">
        <v>2078020</v>
      </c>
      <c r="H266" s="108">
        <v>23060.514200000001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762894.0159</v>
      </c>
      <c r="C268" s="108">
        <v>1265.8085000000001</v>
      </c>
      <c r="D268" s="108">
        <v>4150.4922999999999</v>
      </c>
      <c r="E268" s="108">
        <v>0</v>
      </c>
      <c r="F268" s="108">
        <v>1.1299999999999999E-2</v>
      </c>
      <c r="G268" s="109">
        <v>30658300</v>
      </c>
      <c r="H268" s="108">
        <v>322014.2009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50581.4977</v>
      </c>
      <c r="C269" s="108">
        <v>81.994299999999996</v>
      </c>
      <c r="D269" s="108">
        <v>261.21390000000002</v>
      </c>
      <c r="E269" s="108">
        <v>0</v>
      </c>
      <c r="F269" s="108">
        <v>6.9999999999999999E-4</v>
      </c>
      <c r="G269" s="109">
        <v>1929400</v>
      </c>
      <c r="H269" s="108">
        <v>21154.910400000001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85334.5098</v>
      </c>
      <c r="C270" s="108">
        <v>143.19730000000001</v>
      </c>
      <c r="D270" s="108">
        <v>475.89589999999998</v>
      </c>
      <c r="E270" s="108">
        <v>0</v>
      </c>
      <c r="F270" s="108">
        <v>1.2999999999999999E-3</v>
      </c>
      <c r="G270" s="109">
        <v>3515370</v>
      </c>
      <c r="H270" s="108">
        <v>36181.991300000002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255994000000</v>
      </c>
      <c r="C273" s="108">
        <v>225069.182</v>
      </c>
      <c r="D273" s="108" t="s">
        <v>769</v>
      </c>
      <c r="E273" s="108">
        <v>80527.626000000004</v>
      </c>
      <c r="F273" s="108">
        <v>73092.044999999998</v>
      </c>
      <c r="G273" s="108">
        <v>16120.632</v>
      </c>
      <c r="H273" s="108">
        <v>0</v>
      </c>
      <c r="I273" s="108">
        <v>52822.447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2506.4319999999998</v>
      </c>
      <c r="R273" s="108">
        <v>0</v>
      </c>
      <c r="S273" s="108">
        <v>0</v>
      </c>
    </row>
    <row r="274" spans="1:19">
      <c r="A274" s="108" t="s">
        <v>616</v>
      </c>
      <c r="B274" s="109">
        <v>233833000000</v>
      </c>
      <c r="C274" s="108">
        <v>245741.66800000001</v>
      </c>
      <c r="D274" s="108" t="s">
        <v>722</v>
      </c>
      <c r="E274" s="108">
        <v>80527.626000000004</v>
      </c>
      <c r="F274" s="108">
        <v>73092.044999999998</v>
      </c>
      <c r="G274" s="108">
        <v>19590.253000000001</v>
      </c>
      <c r="H274" s="108">
        <v>0</v>
      </c>
      <c r="I274" s="108">
        <v>69972.362999999998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2559.3820000000001</v>
      </c>
      <c r="R274" s="108">
        <v>0</v>
      </c>
      <c r="S274" s="108">
        <v>0</v>
      </c>
    </row>
    <row r="275" spans="1:19">
      <c r="A275" s="108" t="s">
        <v>617</v>
      </c>
      <c r="B275" s="109">
        <v>299084000000</v>
      </c>
      <c r="C275" s="108">
        <v>291340.03999999998</v>
      </c>
      <c r="D275" s="108" t="s">
        <v>711</v>
      </c>
      <c r="E275" s="108">
        <v>80527.626000000004</v>
      </c>
      <c r="F275" s="108">
        <v>73092.044999999998</v>
      </c>
      <c r="G275" s="108">
        <v>25720.3</v>
      </c>
      <c r="H275" s="108">
        <v>0</v>
      </c>
      <c r="I275" s="108">
        <v>109334.63800000001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2665.43</v>
      </c>
      <c r="R275" s="108">
        <v>0</v>
      </c>
      <c r="S275" s="108">
        <v>0</v>
      </c>
    </row>
    <row r="276" spans="1:19">
      <c r="A276" s="108" t="s">
        <v>618</v>
      </c>
      <c r="B276" s="109">
        <v>298643000000</v>
      </c>
      <c r="C276" s="108">
        <v>302453.783</v>
      </c>
      <c r="D276" s="108" t="s">
        <v>795</v>
      </c>
      <c r="E276" s="108">
        <v>80527.626000000004</v>
      </c>
      <c r="F276" s="108">
        <v>73092.044999999998</v>
      </c>
      <c r="G276" s="108">
        <v>27753.119999999999</v>
      </c>
      <c r="H276" s="108">
        <v>0</v>
      </c>
      <c r="I276" s="108">
        <v>118393.683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2687.3090000000002</v>
      </c>
      <c r="R276" s="108">
        <v>0</v>
      </c>
      <c r="S276" s="108">
        <v>0</v>
      </c>
    </row>
    <row r="277" spans="1:19">
      <c r="A277" s="108" t="s">
        <v>324</v>
      </c>
      <c r="B277" s="109">
        <v>354709000000</v>
      </c>
      <c r="C277" s="108">
        <v>342393.04499999998</v>
      </c>
      <c r="D277" s="108" t="s">
        <v>712</v>
      </c>
      <c r="E277" s="108">
        <v>80527.626000000004</v>
      </c>
      <c r="F277" s="108">
        <v>73092.044999999998</v>
      </c>
      <c r="G277" s="108">
        <v>30456.649000000001</v>
      </c>
      <c r="H277" s="108">
        <v>0</v>
      </c>
      <c r="I277" s="108">
        <v>155591.60200000001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2725.123</v>
      </c>
      <c r="R277" s="108">
        <v>0</v>
      </c>
      <c r="S277" s="108">
        <v>0</v>
      </c>
    </row>
    <row r="278" spans="1:19">
      <c r="A278" s="108" t="s">
        <v>619</v>
      </c>
      <c r="B278" s="109">
        <v>426042000000</v>
      </c>
      <c r="C278" s="108">
        <v>401215.62300000002</v>
      </c>
      <c r="D278" s="108" t="s">
        <v>657</v>
      </c>
      <c r="E278" s="108">
        <v>80527.626000000004</v>
      </c>
      <c r="F278" s="108">
        <v>73092.044999999998</v>
      </c>
      <c r="G278" s="108">
        <v>35307.294999999998</v>
      </c>
      <c r="H278" s="108">
        <v>0</v>
      </c>
      <c r="I278" s="108">
        <v>209661.23499999999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2627.422</v>
      </c>
      <c r="R278" s="108">
        <v>0</v>
      </c>
      <c r="S278" s="108">
        <v>0</v>
      </c>
    </row>
    <row r="279" spans="1:19">
      <c r="A279" s="108" t="s">
        <v>620</v>
      </c>
      <c r="B279" s="109">
        <v>309903000000</v>
      </c>
      <c r="C279" s="108">
        <v>316449.53999999998</v>
      </c>
      <c r="D279" s="108" t="s">
        <v>796</v>
      </c>
      <c r="E279" s="108">
        <v>44737.57</v>
      </c>
      <c r="F279" s="108">
        <v>40636.785000000003</v>
      </c>
      <c r="G279" s="108">
        <v>31187.941999999999</v>
      </c>
      <c r="H279" s="108">
        <v>0</v>
      </c>
      <c r="I279" s="108">
        <v>197372.99100000001</v>
      </c>
      <c r="J279" s="108">
        <v>0</v>
      </c>
      <c r="K279" s="108">
        <v>4.0000000000000001E-3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2514.2460000000001</v>
      </c>
      <c r="R279" s="108">
        <v>0</v>
      </c>
      <c r="S279" s="108">
        <v>0</v>
      </c>
    </row>
    <row r="280" spans="1:19">
      <c r="A280" s="108" t="s">
        <v>621</v>
      </c>
      <c r="B280" s="109">
        <v>313050000000</v>
      </c>
      <c r="C280" s="108">
        <v>318300.92</v>
      </c>
      <c r="D280" s="108" t="s">
        <v>658</v>
      </c>
      <c r="E280" s="108">
        <v>44737.57</v>
      </c>
      <c r="F280" s="108">
        <v>40636.785000000003</v>
      </c>
      <c r="G280" s="108">
        <v>31577.151000000002</v>
      </c>
      <c r="H280" s="108">
        <v>0</v>
      </c>
      <c r="I280" s="108">
        <v>198858.367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2491.0479999999998</v>
      </c>
      <c r="R280" s="108">
        <v>0</v>
      </c>
      <c r="S280" s="108">
        <v>0</v>
      </c>
    </row>
    <row r="281" spans="1:19">
      <c r="A281" s="108" t="s">
        <v>622</v>
      </c>
      <c r="B281" s="109">
        <v>373532000000</v>
      </c>
      <c r="C281" s="108">
        <v>368109.364</v>
      </c>
      <c r="D281" s="108" t="s">
        <v>723</v>
      </c>
      <c r="E281" s="108">
        <v>80527.626000000004</v>
      </c>
      <c r="F281" s="108">
        <v>75091.737999999998</v>
      </c>
      <c r="G281" s="108">
        <v>31533.416000000001</v>
      </c>
      <c r="H281" s="108">
        <v>0</v>
      </c>
      <c r="I281" s="108">
        <v>178225.06099999999</v>
      </c>
      <c r="J281" s="108">
        <v>0</v>
      </c>
      <c r="K281" s="108">
        <v>5.0000000000000001E-3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2731.518</v>
      </c>
      <c r="R281" s="108">
        <v>0</v>
      </c>
      <c r="S281" s="108">
        <v>0</v>
      </c>
    </row>
    <row r="282" spans="1:19">
      <c r="A282" s="108" t="s">
        <v>623</v>
      </c>
      <c r="B282" s="109">
        <v>322204000000</v>
      </c>
      <c r="C282" s="108">
        <v>305492.745</v>
      </c>
      <c r="D282" s="108" t="s">
        <v>797</v>
      </c>
      <c r="E282" s="108">
        <v>80527.626000000004</v>
      </c>
      <c r="F282" s="108">
        <v>73092.044999999998</v>
      </c>
      <c r="G282" s="108">
        <v>29136.866999999998</v>
      </c>
      <c r="H282" s="108">
        <v>0</v>
      </c>
      <c r="I282" s="108">
        <v>120033.476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2702.7310000000002</v>
      </c>
      <c r="R282" s="108">
        <v>0</v>
      </c>
      <c r="S282" s="108">
        <v>0</v>
      </c>
    </row>
    <row r="283" spans="1:19">
      <c r="A283" s="108" t="s">
        <v>624</v>
      </c>
      <c r="B283" s="109">
        <v>276774000000</v>
      </c>
      <c r="C283" s="108">
        <v>273203.45899999997</v>
      </c>
      <c r="D283" s="108" t="s">
        <v>659</v>
      </c>
      <c r="E283" s="108">
        <v>80527.626000000004</v>
      </c>
      <c r="F283" s="108">
        <v>75091.737999999998</v>
      </c>
      <c r="G283" s="108">
        <v>21889.353999999999</v>
      </c>
      <c r="H283" s="108">
        <v>0</v>
      </c>
      <c r="I283" s="108">
        <v>93041.221999999994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2653.5189999999998</v>
      </c>
      <c r="R283" s="108">
        <v>0</v>
      </c>
      <c r="S283" s="108">
        <v>0</v>
      </c>
    </row>
    <row r="284" spans="1:19">
      <c r="A284" s="108" t="s">
        <v>625</v>
      </c>
      <c r="B284" s="109">
        <v>251844000000</v>
      </c>
      <c r="C284" s="108">
        <v>220309.32699999999</v>
      </c>
      <c r="D284" s="108" t="s">
        <v>660</v>
      </c>
      <c r="E284" s="108">
        <v>80527.626000000004</v>
      </c>
      <c r="F284" s="108">
        <v>79091.122000000003</v>
      </c>
      <c r="G284" s="108">
        <v>13573.531000000001</v>
      </c>
      <c r="H284" s="108">
        <v>0</v>
      </c>
      <c r="I284" s="108">
        <v>44621.900999999998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2495.1460000000002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3715610000000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233833000000</v>
      </c>
      <c r="C287" s="108">
        <v>220309.32699999999</v>
      </c>
      <c r="D287" s="108"/>
      <c r="E287" s="108">
        <v>44737.57</v>
      </c>
      <c r="F287" s="108">
        <v>40636.785000000003</v>
      </c>
      <c r="G287" s="108">
        <v>13573.531000000001</v>
      </c>
      <c r="H287" s="108">
        <v>0</v>
      </c>
      <c r="I287" s="108">
        <v>44621.900999999998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2491.0479999999998</v>
      </c>
      <c r="R287" s="108">
        <v>0</v>
      </c>
      <c r="S287" s="108">
        <v>0</v>
      </c>
    </row>
    <row r="288" spans="1:19">
      <c r="A288" s="108" t="s">
        <v>628</v>
      </c>
      <c r="B288" s="109">
        <v>426042000000</v>
      </c>
      <c r="C288" s="108">
        <v>401215.62300000002</v>
      </c>
      <c r="D288" s="108"/>
      <c r="E288" s="108">
        <v>80527.626000000004</v>
      </c>
      <c r="F288" s="108">
        <v>79091.122000000003</v>
      </c>
      <c r="G288" s="108">
        <v>35307.294999999998</v>
      </c>
      <c r="H288" s="108">
        <v>0</v>
      </c>
      <c r="I288" s="108">
        <v>209661.23499999999</v>
      </c>
      <c r="J288" s="108">
        <v>0</v>
      </c>
      <c r="K288" s="108">
        <v>5.0000000000000001E-3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2731.518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97417.35</v>
      </c>
      <c r="C291" s="108">
        <v>4859.34</v>
      </c>
      <c r="D291" s="108">
        <v>0</v>
      </c>
      <c r="E291" s="108">
        <v>102276.69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14.18</v>
      </c>
      <c r="C292" s="108">
        <v>0.71</v>
      </c>
      <c r="D292" s="108">
        <v>0</v>
      </c>
      <c r="E292" s="108">
        <v>14.89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14.18</v>
      </c>
      <c r="C293" s="108">
        <v>0.71</v>
      </c>
      <c r="D293" s="108">
        <v>0</v>
      </c>
      <c r="E293" s="108">
        <v>14.89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/>
  <dimension ref="A1:S295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4285.74</v>
      </c>
      <c r="C2" s="108">
        <v>623.74</v>
      </c>
      <c r="D2" s="108">
        <v>623.74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4285.74</v>
      </c>
      <c r="C3" s="108">
        <v>623.74</v>
      </c>
      <c r="D3" s="108">
        <v>623.74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12137.27</v>
      </c>
      <c r="C4" s="108">
        <v>1766.45</v>
      </c>
      <c r="D4" s="108">
        <v>1766.45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12137.27</v>
      </c>
      <c r="C5" s="108">
        <v>1766.45</v>
      </c>
      <c r="D5" s="108">
        <v>1766.45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651.5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502.42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100.13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144.06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0.64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117.67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71.709999999999994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3282.23</v>
      </c>
      <c r="C28" s="108">
        <v>1003.51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0.252</v>
      </c>
      <c r="G146" s="108">
        <v>0.16200000000000001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0.252</v>
      </c>
      <c r="G147" s="108">
        <v>0.16200000000000001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0.252</v>
      </c>
      <c r="G148" s="108">
        <v>0.16200000000000001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0.252</v>
      </c>
      <c r="G149" s="108">
        <v>0.16200000000000001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0.252</v>
      </c>
      <c r="G150" s="108">
        <v>0.16200000000000001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0.252</v>
      </c>
      <c r="G151" s="108">
        <v>0.16200000000000001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0.252</v>
      </c>
      <c r="G152" s="108">
        <v>0.16200000000000001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0.252</v>
      </c>
      <c r="G153" s="108">
        <v>0.16200000000000001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0.252</v>
      </c>
      <c r="G154" s="108">
        <v>0.16200000000000001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0.252</v>
      </c>
      <c r="G155" s="108">
        <v>0.16200000000000001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0.252</v>
      </c>
      <c r="G156" s="108">
        <v>0.16200000000000001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0.252</v>
      </c>
      <c r="G157" s="108">
        <v>0.16200000000000001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0.252</v>
      </c>
      <c r="G158" s="108">
        <v>0.16200000000000001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0.252</v>
      </c>
      <c r="G159" s="108">
        <v>0.16200000000000001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0.252</v>
      </c>
      <c r="G160" s="108">
        <v>0.16200000000000001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0.252</v>
      </c>
      <c r="G161" s="108">
        <v>0.16200000000000001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0.252</v>
      </c>
      <c r="G162" s="108">
        <v>0.16200000000000001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0.252</v>
      </c>
      <c r="G163" s="108">
        <v>0.16200000000000001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0.252</v>
      </c>
      <c r="G164" s="108">
        <v>0.16200000000000001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0.252</v>
      </c>
      <c r="G165" s="108">
        <v>0.16200000000000001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770</v>
      </c>
      <c r="C166" s="108">
        <v>1.78</v>
      </c>
      <c r="D166" s="108">
        <v>1.78</v>
      </c>
      <c r="E166" s="108">
        <v>2.6269999999999998</v>
      </c>
      <c r="F166" s="108">
        <v>0.22900000000000001</v>
      </c>
      <c r="G166" s="108">
        <v>8.0000000000000002E-3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770</v>
      </c>
      <c r="C167" s="108">
        <v>1.78</v>
      </c>
      <c r="D167" s="108">
        <v>1.78</v>
      </c>
      <c r="E167" s="108">
        <v>2.6269999999999998</v>
      </c>
      <c r="F167" s="108">
        <v>0.22900000000000001</v>
      </c>
      <c r="G167" s="108">
        <v>8.0000000000000002E-3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770</v>
      </c>
      <c r="C168" s="108">
        <v>1.78</v>
      </c>
      <c r="D168" s="108">
        <v>1.78</v>
      </c>
      <c r="E168" s="108">
        <v>2.6269999999999998</v>
      </c>
      <c r="F168" s="108">
        <v>0.22900000000000001</v>
      </c>
      <c r="G168" s="108">
        <v>8.0000000000000002E-3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770</v>
      </c>
      <c r="C169" s="108">
        <v>1.78</v>
      </c>
      <c r="D169" s="108">
        <v>1.78</v>
      </c>
      <c r="E169" s="108">
        <v>2.6269999999999998</v>
      </c>
      <c r="F169" s="108">
        <v>0.22900000000000001</v>
      </c>
      <c r="G169" s="108">
        <v>8.0000000000000002E-3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770</v>
      </c>
      <c r="C170" s="108">
        <v>1.78</v>
      </c>
      <c r="D170" s="108">
        <v>1.78</v>
      </c>
      <c r="E170" s="108">
        <v>2.6269999999999998</v>
      </c>
      <c r="F170" s="108">
        <v>0.22900000000000001</v>
      </c>
      <c r="G170" s="108">
        <v>8.0000000000000002E-3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770</v>
      </c>
      <c r="C171" s="108">
        <v>1.78</v>
      </c>
      <c r="D171" s="108">
        <v>1.78</v>
      </c>
      <c r="E171" s="108">
        <v>2.6269999999999998</v>
      </c>
      <c r="F171" s="108">
        <v>0.22900000000000001</v>
      </c>
      <c r="G171" s="108">
        <v>8.0000000000000002E-3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770</v>
      </c>
      <c r="C172" s="108">
        <v>1.78</v>
      </c>
      <c r="D172" s="108">
        <v>1.78</v>
      </c>
      <c r="E172" s="108">
        <v>2.6269999999999998</v>
      </c>
      <c r="F172" s="108">
        <v>0.22900000000000001</v>
      </c>
      <c r="G172" s="108">
        <v>8.0000000000000002E-3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770</v>
      </c>
      <c r="C173" s="108">
        <v>1.78</v>
      </c>
      <c r="D173" s="108">
        <v>1.78</v>
      </c>
      <c r="E173" s="108">
        <v>2.6269999999999998</v>
      </c>
      <c r="F173" s="108">
        <v>0.22900000000000001</v>
      </c>
      <c r="G173" s="108">
        <v>8.0000000000000002E-3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770</v>
      </c>
      <c r="C174" s="108">
        <v>1.78</v>
      </c>
      <c r="D174" s="108">
        <v>1.78</v>
      </c>
      <c r="E174" s="108">
        <v>2.6269999999999998</v>
      </c>
      <c r="F174" s="108">
        <v>0.22900000000000001</v>
      </c>
      <c r="G174" s="108">
        <v>8.0000000000000002E-3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0.252</v>
      </c>
      <c r="G175" s="108">
        <v>0.16200000000000001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0.252</v>
      </c>
      <c r="G176" s="108">
        <v>0.16200000000000001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0.252</v>
      </c>
      <c r="G177" s="108">
        <v>0.16200000000000001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0.252</v>
      </c>
      <c r="G178" s="108">
        <v>0.16200000000000001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0.252</v>
      </c>
      <c r="G179" s="108">
        <v>0.16200000000000001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0.252</v>
      </c>
      <c r="G180" s="108">
        <v>0.16200000000000001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0.252</v>
      </c>
      <c r="G181" s="108">
        <v>0.16200000000000001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0.252</v>
      </c>
      <c r="G182" s="108">
        <v>0.16200000000000001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0.252</v>
      </c>
      <c r="G183" s="108">
        <v>0.16200000000000001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0.252</v>
      </c>
      <c r="G184" s="108">
        <v>0.16200000000000001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0.252</v>
      </c>
      <c r="G185" s="108">
        <v>0.16200000000000001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0.252</v>
      </c>
      <c r="G186" s="108">
        <v>0.16200000000000001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0.252</v>
      </c>
      <c r="G187" s="108">
        <v>0.16200000000000001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0.252</v>
      </c>
      <c r="G188" s="108">
        <v>0.159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0.252</v>
      </c>
      <c r="G189" s="108">
        <v>0.16200000000000001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0.252</v>
      </c>
      <c r="G190" s="108">
        <v>0.157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365118.85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15602.93</v>
      </c>
      <c r="D196" s="108">
        <v>10548.88</v>
      </c>
      <c r="E196" s="108">
        <v>5054.05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29021.11</v>
      </c>
      <c r="D197" s="108">
        <v>19620.689999999999</v>
      </c>
      <c r="E197" s="108">
        <v>9400.43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130487.87</v>
      </c>
      <c r="D199" s="108">
        <v>88220.66</v>
      </c>
      <c r="E199" s="108">
        <v>42267.21</v>
      </c>
      <c r="F199" s="108">
        <v>0.68</v>
      </c>
      <c r="G199" s="108">
        <v>3.49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123710.94</v>
      </c>
      <c r="D200" s="108">
        <v>83638.89</v>
      </c>
      <c r="E200" s="108">
        <v>40072.050000000003</v>
      </c>
      <c r="F200" s="108">
        <v>0.68</v>
      </c>
      <c r="G200" s="108">
        <v>3.49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95887.14</v>
      </c>
      <c r="D201" s="108">
        <v>64827.69</v>
      </c>
      <c r="E201" s="108">
        <v>31059.45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98552.639999999999</v>
      </c>
      <c r="D202" s="108">
        <v>66629.789999999994</v>
      </c>
      <c r="E202" s="108">
        <v>31922.85</v>
      </c>
      <c r="F202" s="108">
        <v>0.68</v>
      </c>
      <c r="G202" s="108">
        <v>3.51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6590.8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6403.53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6473.36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6414.9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6421.09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6262.86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6266.55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6321.83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5209.03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5183.43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5237.18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14050.36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4827.8100000000004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10983.43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5486.3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17872.93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17519.64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17611.13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16669.419999999998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16685.12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11332.65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13786.98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34642.9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61248.27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124945.98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35795.06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33936.03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26303.48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27034.67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0.63</v>
      </c>
      <c r="F239" s="108">
        <v>728.8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1.17</v>
      </c>
      <c r="F240" s="108">
        <v>1331.35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0.59</v>
      </c>
      <c r="D242" s="108">
        <v>1109.6500000000001</v>
      </c>
      <c r="E242" s="108">
        <v>5.25</v>
      </c>
      <c r="F242" s="108">
        <v>9857.85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0.59</v>
      </c>
      <c r="D243" s="108">
        <v>1109.6500000000001</v>
      </c>
      <c r="E243" s="108">
        <v>4.9800000000000004</v>
      </c>
      <c r="F243" s="108">
        <v>9345.8799999999992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3.86</v>
      </c>
      <c r="F244" s="108">
        <v>7365.31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3.97</v>
      </c>
      <c r="F245" s="108">
        <v>7570.05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2010.5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59041.099199999997</v>
      </c>
      <c r="C255" s="108">
        <v>103.13160000000001</v>
      </c>
      <c r="D255" s="108">
        <v>243.10329999999999</v>
      </c>
      <c r="E255" s="108">
        <v>0</v>
      </c>
      <c r="F255" s="108">
        <v>8.9999999999999998E-4</v>
      </c>
      <c r="G255" s="108">
        <v>432335.5698</v>
      </c>
      <c r="H255" s="108">
        <v>25009.385699999999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53410.5461</v>
      </c>
      <c r="C256" s="108">
        <v>93.3947</v>
      </c>
      <c r="D256" s="108">
        <v>220.4016</v>
      </c>
      <c r="E256" s="108">
        <v>0</v>
      </c>
      <c r="F256" s="108">
        <v>8.0000000000000004E-4</v>
      </c>
      <c r="G256" s="108">
        <v>391963.9523</v>
      </c>
      <c r="H256" s="108">
        <v>22633.41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56811.627500000002</v>
      </c>
      <c r="C257" s="108">
        <v>104.6324</v>
      </c>
      <c r="D257" s="108">
        <v>260.37099999999998</v>
      </c>
      <c r="E257" s="108">
        <v>0</v>
      </c>
      <c r="F257" s="108">
        <v>1E-3</v>
      </c>
      <c r="G257" s="108">
        <v>463103.40049999999</v>
      </c>
      <c r="H257" s="108">
        <v>24563.259300000002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54241.367400000003</v>
      </c>
      <c r="C258" s="108">
        <v>102.1414</v>
      </c>
      <c r="D258" s="108">
        <v>259.58519999999999</v>
      </c>
      <c r="E258" s="108">
        <v>0</v>
      </c>
      <c r="F258" s="108">
        <v>1E-3</v>
      </c>
      <c r="G258" s="108">
        <v>461727.70370000001</v>
      </c>
      <c r="H258" s="108">
        <v>23659.0923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62608.135900000001</v>
      </c>
      <c r="C259" s="108">
        <v>119.0639</v>
      </c>
      <c r="D259" s="108">
        <v>305.34789999999998</v>
      </c>
      <c r="E259" s="108">
        <v>0</v>
      </c>
      <c r="F259" s="108">
        <v>1.1000000000000001E-3</v>
      </c>
      <c r="G259" s="108">
        <v>543137.38309999998</v>
      </c>
      <c r="H259" s="108">
        <v>27416.314299999998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70870.620200000005</v>
      </c>
      <c r="C260" s="108">
        <v>135.27099999999999</v>
      </c>
      <c r="D260" s="108">
        <v>348.06700000000001</v>
      </c>
      <c r="E260" s="108">
        <v>0</v>
      </c>
      <c r="F260" s="108">
        <v>1.2999999999999999E-3</v>
      </c>
      <c r="G260" s="108">
        <v>619128.43070000003</v>
      </c>
      <c r="H260" s="108">
        <v>31080.1109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48913.7961</v>
      </c>
      <c r="C261" s="108">
        <v>93.360100000000003</v>
      </c>
      <c r="D261" s="108">
        <v>240.2216</v>
      </c>
      <c r="E261" s="108">
        <v>0</v>
      </c>
      <c r="F261" s="108">
        <v>8.9999999999999998E-4</v>
      </c>
      <c r="G261" s="108">
        <v>427297.15360000002</v>
      </c>
      <c r="H261" s="108">
        <v>21450.842199999999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51101.343099999998</v>
      </c>
      <c r="C262" s="108">
        <v>97.506600000000006</v>
      </c>
      <c r="D262" s="108">
        <v>250.8235</v>
      </c>
      <c r="E262" s="108">
        <v>0</v>
      </c>
      <c r="F262" s="108">
        <v>8.9999999999999998E-4</v>
      </c>
      <c r="G262" s="108">
        <v>446155.18219999998</v>
      </c>
      <c r="H262" s="108">
        <v>22407.513599999998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65088.638599999998</v>
      </c>
      <c r="C263" s="108">
        <v>124.2204</v>
      </c>
      <c r="D263" s="108">
        <v>319.59879999999998</v>
      </c>
      <c r="E263" s="108">
        <v>0</v>
      </c>
      <c r="F263" s="108">
        <v>1.1999999999999999E-3</v>
      </c>
      <c r="G263" s="108">
        <v>568490.22230000002</v>
      </c>
      <c r="H263" s="108">
        <v>28543.099699999999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56355.1423</v>
      </c>
      <c r="C264" s="108">
        <v>106.1189</v>
      </c>
      <c r="D264" s="108">
        <v>269.68729999999999</v>
      </c>
      <c r="E264" s="108">
        <v>0</v>
      </c>
      <c r="F264" s="108">
        <v>1E-3</v>
      </c>
      <c r="G264" s="108">
        <v>479696.35129999998</v>
      </c>
      <c r="H264" s="108">
        <v>24580.820100000001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54512.685799999999</v>
      </c>
      <c r="C265" s="108">
        <v>99.186899999999994</v>
      </c>
      <c r="D265" s="108">
        <v>243.89609999999999</v>
      </c>
      <c r="E265" s="108">
        <v>0</v>
      </c>
      <c r="F265" s="108">
        <v>8.9999999999999998E-4</v>
      </c>
      <c r="G265" s="108">
        <v>433788.73229999997</v>
      </c>
      <c r="H265" s="108">
        <v>23457.398000000001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56737.754300000001</v>
      </c>
      <c r="C266" s="108">
        <v>100.2761</v>
      </c>
      <c r="D266" s="108">
        <v>239.34460000000001</v>
      </c>
      <c r="E266" s="108">
        <v>0</v>
      </c>
      <c r="F266" s="108">
        <v>8.9999999999999998E-4</v>
      </c>
      <c r="G266" s="108">
        <v>425663.92009999999</v>
      </c>
      <c r="H266" s="108">
        <v>24141.57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689692.75650000002</v>
      </c>
      <c r="C268" s="108">
        <v>1278.3040000000001</v>
      </c>
      <c r="D268" s="108">
        <v>3200.4477999999999</v>
      </c>
      <c r="E268" s="108">
        <v>0</v>
      </c>
      <c r="F268" s="108">
        <v>1.18E-2</v>
      </c>
      <c r="G268" s="109">
        <v>5692490</v>
      </c>
      <c r="H268" s="108">
        <v>298942.8162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48913.7961</v>
      </c>
      <c r="C269" s="108">
        <v>93.360100000000003</v>
      </c>
      <c r="D269" s="108">
        <v>220.4016</v>
      </c>
      <c r="E269" s="108">
        <v>0</v>
      </c>
      <c r="F269" s="108">
        <v>8.0000000000000004E-4</v>
      </c>
      <c r="G269" s="108">
        <v>391963.9523</v>
      </c>
      <c r="H269" s="108">
        <v>21450.842199999999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70870.620200000005</v>
      </c>
      <c r="C270" s="108">
        <v>135.27099999999999</v>
      </c>
      <c r="D270" s="108">
        <v>348.06700000000001</v>
      </c>
      <c r="E270" s="108">
        <v>0</v>
      </c>
      <c r="F270" s="108">
        <v>1.2999999999999999E-3</v>
      </c>
      <c r="G270" s="108">
        <v>619128.43070000003</v>
      </c>
      <c r="H270" s="108">
        <v>31080.1109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249281000000</v>
      </c>
      <c r="C273" s="108">
        <v>199003.83300000001</v>
      </c>
      <c r="D273" s="108" t="s">
        <v>724</v>
      </c>
      <c r="E273" s="108">
        <v>80527.626000000004</v>
      </c>
      <c r="F273" s="108">
        <v>73092.044999999998</v>
      </c>
      <c r="G273" s="108">
        <v>14731.119000000001</v>
      </c>
      <c r="H273" s="108">
        <v>0</v>
      </c>
      <c r="I273" s="108">
        <v>28268.823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2384.2199999999998</v>
      </c>
      <c r="R273" s="108">
        <v>0</v>
      </c>
      <c r="S273" s="108">
        <v>0</v>
      </c>
    </row>
    <row r="274" spans="1:19">
      <c r="A274" s="108" t="s">
        <v>616</v>
      </c>
      <c r="B274" s="109">
        <v>226003000000</v>
      </c>
      <c r="C274" s="108">
        <v>193542.508</v>
      </c>
      <c r="D274" s="108" t="s">
        <v>776</v>
      </c>
      <c r="E274" s="108">
        <v>80527.626000000004</v>
      </c>
      <c r="F274" s="108">
        <v>79091.122000000003</v>
      </c>
      <c r="G274" s="108">
        <v>9277.9519999999993</v>
      </c>
      <c r="H274" s="108">
        <v>0</v>
      </c>
      <c r="I274" s="108">
        <v>22218.412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2427.395</v>
      </c>
      <c r="R274" s="108">
        <v>0</v>
      </c>
      <c r="S274" s="108">
        <v>0</v>
      </c>
    </row>
    <row r="275" spans="1:19">
      <c r="A275" s="108" t="s">
        <v>617</v>
      </c>
      <c r="B275" s="109">
        <v>267021000000</v>
      </c>
      <c r="C275" s="108">
        <v>226353.02900000001</v>
      </c>
      <c r="D275" s="108" t="s">
        <v>725</v>
      </c>
      <c r="E275" s="108">
        <v>80527.626000000004</v>
      </c>
      <c r="F275" s="108">
        <v>73092.044999999998</v>
      </c>
      <c r="G275" s="108">
        <v>17782.526999999998</v>
      </c>
      <c r="H275" s="108">
        <v>0</v>
      </c>
      <c r="I275" s="108">
        <v>52419.976999999999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2530.8539999999998</v>
      </c>
      <c r="R275" s="108">
        <v>0</v>
      </c>
      <c r="S275" s="108">
        <v>0</v>
      </c>
    </row>
    <row r="276" spans="1:19">
      <c r="A276" s="108" t="s">
        <v>618</v>
      </c>
      <c r="B276" s="109">
        <v>266228000000</v>
      </c>
      <c r="C276" s="108">
        <v>265668.7</v>
      </c>
      <c r="D276" s="108" t="s">
        <v>682</v>
      </c>
      <c r="E276" s="108">
        <v>80527.626000000004</v>
      </c>
      <c r="F276" s="108">
        <v>75091.737999999998</v>
      </c>
      <c r="G276" s="108">
        <v>18885.478999999999</v>
      </c>
      <c r="H276" s="108">
        <v>0</v>
      </c>
      <c r="I276" s="108">
        <v>88573.740999999995</v>
      </c>
      <c r="J276" s="108">
        <v>0</v>
      </c>
      <c r="K276" s="108">
        <v>4.0000000000000001E-3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2590.1120000000001</v>
      </c>
      <c r="R276" s="108">
        <v>0</v>
      </c>
      <c r="S276" s="108">
        <v>0</v>
      </c>
    </row>
    <row r="277" spans="1:19">
      <c r="A277" s="108" t="s">
        <v>324</v>
      </c>
      <c r="B277" s="109">
        <v>313168000000</v>
      </c>
      <c r="C277" s="108">
        <v>312468.38900000002</v>
      </c>
      <c r="D277" s="108" t="s">
        <v>798</v>
      </c>
      <c r="E277" s="108">
        <v>80527.626000000004</v>
      </c>
      <c r="F277" s="108">
        <v>73092.044999999998</v>
      </c>
      <c r="G277" s="108">
        <v>25826.36</v>
      </c>
      <c r="H277" s="108">
        <v>0</v>
      </c>
      <c r="I277" s="108">
        <v>130366.561</v>
      </c>
      <c r="J277" s="108">
        <v>0</v>
      </c>
      <c r="K277" s="108">
        <v>8.0000000000000002E-3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2655.79</v>
      </c>
      <c r="R277" s="108">
        <v>0</v>
      </c>
      <c r="S277" s="108">
        <v>0</v>
      </c>
    </row>
    <row r="278" spans="1:19">
      <c r="A278" s="108" t="s">
        <v>619</v>
      </c>
      <c r="B278" s="109">
        <v>356984000000</v>
      </c>
      <c r="C278" s="108">
        <v>330522.02899999998</v>
      </c>
      <c r="D278" s="108" t="s">
        <v>799</v>
      </c>
      <c r="E278" s="108">
        <v>80527.626000000004</v>
      </c>
      <c r="F278" s="108">
        <v>73092.044999999998</v>
      </c>
      <c r="G278" s="108">
        <v>28855.992999999999</v>
      </c>
      <c r="H278" s="108">
        <v>0</v>
      </c>
      <c r="I278" s="108">
        <v>145329.37700000001</v>
      </c>
      <c r="J278" s="108">
        <v>0</v>
      </c>
      <c r="K278" s="108">
        <v>4.0000000000000001E-3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2716.9839999999999</v>
      </c>
      <c r="R278" s="108">
        <v>0</v>
      </c>
      <c r="S278" s="108">
        <v>0</v>
      </c>
    </row>
    <row r="279" spans="1:19">
      <c r="A279" s="108" t="s">
        <v>620</v>
      </c>
      <c r="B279" s="109">
        <v>246375000000</v>
      </c>
      <c r="C279" s="108">
        <v>270170.85200000001</v>
      </c>
      <c r="D279" s="108" t="s">
        <v>800</v>
      </c>
      <c r="E279" s="108">
        <v>44737.57</v>
      </c>
      <c r="F279" s="108">
        <v>40636.785000000003</v>
      </c>
      <c r="G279" s="108">
        <v>27523.59</v>
      </c>
      <c r="H279" s="108">
        <v>0</v>
      </c>
      <c r="I279" s="108">
        <v>154668.606</v>
      </c>
      <c r="J279" s="108">
        <v>0</v>
      </c>
      <c r="K279" s="108">
        <v>2E-3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2604.2979999999998</v>
      </c>
      <c r="R279" s="108">
        <v>0</v>
      </c>
      <c r="S279" s="108">
        <v>0</v>
      </c>
    </row>
    <row r="280" spans="1:19">
      <c r="A280" s="108" t="s">
        <v>621</v>
      </c>
      <c r="B280" s="109">
        <v>257249000000</v>
      </c>
      <c r="C280" s="108">
        <v>245919.217</v>
      </c>
      <c r="D280" s="108" t="s">
        <v>726</v>
      </c>
      <c r="E280" s="108">
        <v>44737.57</v>
      </c>
      <c r="F280" s="108">
        <v>41836.601000000002</v>
      </c>
      <c r="G280" s="108">
        <v>13857.862999999999</v>
      </c>
      <c r="H280" s="108">
        <v>0</v>
      </c>
      <c r="I280" s="108">
        <v>142914.21100000001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2572.9720000000002</v>
      </c>
      <c r="R280" s="108">
        <v>0</v>
      </c>
      <c r="S280" s="108">
        <v>0</v>
      </c>
    </row>
    <row r="281" spans="1:19">
      <c r="A281" s="108" t="s">
        <v>622</v>
      </c>
      <c r="B281" s="109">
        <v>327786000000</v>
      </c>
      <c r="C281" s="108">
        <v>325919.40399999998</v>
      </c>
      <c r="D281" s="108" t="s">
        <v>801</v>
      </c>
      <c r="E281" s="108">
        <v>80527.626000000004</v>
      </c>
      <c r="F281" s="108">
        <v>75091.737999999998</v>
      </c>
      <c r="G281" s="108">
        <v>28207.914000000001</v>
      </c>
      <c r="H281" s="108">
        <v>0</v>
      </c>
      <c r="I281" s="108">
        <v>139433.81899999999</v>
      </c>
      <c r="J281" s="108">
        <v>0</v>
      </c>
      <c r="K281" s="108">
        <v>1E-3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2658.3069999999998</v>
      </c>
      <c r="R281" s="108">
        <v>0</v>
      </c>
      <c r="S281" s="108">
        <v>0</v>
      </c>
    </row>
    <row r="282" spans="1:19">
      <c r="A282" s="108" t="s">
        <v>623</v>
      </c>
      <c r="B282" s="109">
        <v>276588000000</v>
      </c>
      <c r="C282" s="108">
        <v>273613.59700000001</v>
      </c>
      <c r="D282" s="108" t="s">
        <v>661</v>
      </c>
      <c r="E282" s="108">
        <v>80527.626000000004</v>
      </c>
      <c r="F282" s="108">
        <v>73092.044999999998</v>
      </c>
      <c r="G282" s="108">
        <v>17166.098000000002</v>
      </c>
      <c r="H282" s="108">
        <v>0</v>
      </c>
      <c r="I282" s="108">
        <v>100249.928</v>
      </c>
      <c r="J282" s="108">
        <v>0</v>
      </c>
      <c r="K282" s="108">
        <v>8.0000000000000002E-3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2577.8910000000001</v>
      </c>
      <c r="R282" s="108">
        <v>0</v>
      </c>
      <c r="S282" s="108">
        <v>0</v>
      </c>
    </row>
    <row r="283" spans="1:19">
      <c r="A283" s="108" t="s">
        <v>624</v>
      </c>
      <c r="B283" s="109">
        <v>250118000000</v>
      </c>
      <c r="C283" s="108">
        <v>217474.21400000001</v>
      </c>
      <c r="D283" s="108" t="s">
        <v>802</v>
      </c>
      <c r="E283" s="108">
        <v>80527.626000000004</v>
      </c>
      <c r="F283" s="108">
        <v>75091.737999999998</v>
      </c>
      <c r="G283" s="108">
        <v>14635.494000000001</v>
      </c>
      <c r="H283" s="108">
        <v>0</v>
      </c>
      <c r="I283" s="108">
        <v>44698.2</v>
      </c>
      <c r="J283" s="108">
        <v>0</v>
      </c>
      <c r="K283" s="108">
        <v>2E-3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2521.1550000000002</v>
      </c>
      <c r="R283" s="108">
        <v>0</v>
      </c>
      <c r="S283" s="108">
        <v>0</v>
      </c>
    </row>
    <row r="284" spans="1:19">
      <c r="A284" s="108" t="s">
        <v>625</v>
      </c>
      <c r="B284" s="109">
        <v>245434000000</v>
      </c>
      <c r="C284" s="108">
        <v>197539.17800000001</v>
      </c>
      <c r="D284" s="108" t="s">
        <v>660</v>
      </c>
      <c r="E284" s="108">
        <v>80527.626000000004</v>
      </c>
      <c r="F284" s="108">
        <v>79091.122000000003</v>
      </c>
      <c r="G284" s="108">
        <v>9183.4269999999997</v>
      </c>
      <c r="H284" s="108">
        <v>0</v>
      </c>
      <c r="I284" s="108">
        <v>26284.433000000001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2452.569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3282230000000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226003000000</v>
      </c>
      <c r="C287" s="108">
        <v>193542.508</v>
      </c>
      <c r="D287" s="108"/>
      <c r="E287" s="108">
        <v>44737.57</v>
      </c>
      <c r="F287" s="108">
        <v>40636.785000000003</v>
      </c>
      <c r="G287" s="108">
        <v>9183.4269999999997</v>
      </c>
      <c r="H287" s="108">
        <v>0</v>
      </c>
      <c r="I287" s="108">
        <v>22218.412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2384.2199999999998</v>
      </c>
      <c r="R287" s="108">
        <v>0</v>
      </c>
      <c r="S287" s="108">
        <v>0</v>
      </c>
    </row>
    <row r="288" spans="1:19">
      <c r="A288" s="108" t="s">
        <v>628</v>
      </c>
      <c r="B288" s="109">
        <v>356984000000</v>
      </c>
      <c r="C288" s="108">
        <v>330522.02899999998</v>
      </c>
      <c r="D288" s="108"/>
      <c r="E288" s="108">
        <v>80527.626000000004</v>
      </c>
      <c r="F288" s="108">
        <v>79091.122000000003</v>
      </c>
      <c r="G288" s="108">
        <v>28855.992999999999</v>
      </c>
      <c r="H288" s="108">
        <v>0</v>
      </c>
      <c r="I288" s="108">
        <v>154668.606</v>
      </c>
      <c r="J288" s="108">
        <v>0</v>
      </c>
      <c r="K288" s="108">
        <v>8.0000000000000002E-3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2716.9839999999999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89496.04</v>
      </c>
      <c r="C291" s="108">
        <v>10013.39</v>
      </c>
      <c r="D291" s="108">
        <v>0</v>
      </c>
      <c r="E291" s="108">
        <v>99509.43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13.03</v>
      </c>
      <c r="C292" s="108">
        <v>1.46</v>
      </c>
      <c r="D292" s="108">
        <v>0</v>
      </c>
      <c r="E292" s="108">
        <v>14.48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13.03</v>
      </c>
      <c r="C293" s="108">
        <v>1.46</v>
      </c>
      <c r="D293" s="108">
        <v>0</v>
      </c>
      <c r="E293" s="108">
        <v>14.48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107"/>
      <c r="B294" s="107"/>
      <c r="C294" s="107"/>
      <c r="D294" s="107"/>
      <c r="E294" s="107"/>
      <c r="F294" s="107"/>
      <c r="G294" s="107"/>
    </row>
    <row r="295" spans="1:19">
      <c r="A295" s="107"/>
      <c r="B295" s="107"/>
      <c r="C295" s="107"/>
      <c r="D295" s="107"/>
      <c r="E295" s="107"/>
      <c r="F295" s="107"/>
      <c r="G295" s="10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2"/>
  <dimension ref="A1:S294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3566.13</v>
      </c>
      <c r="C2" s="108">
        <v>519.01</v>
      </c>
      <c r="D2" s="108">
        <v>519.01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3566.13</v>
      </c>
      <c r="C3" s="108">
        <v>519.01</v>
      </c>
      <c r="D3" s="108">
        <v>519.01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10028.5</v>
      </c>
      <c r="C4" s="108">
        <v>1459.54</v>
      </c>
      <c r="D4" s="108">
        <v>1459.54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10028.5</v>
      </c>
      <c r="C5" s="108">
        <v>1459.54</v>
      </c>
      <c r="D5" s="108">
        <v>1459.54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157.77000000000001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308.8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100.06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118.66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7.0000000000000007E-2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111.47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71.69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3062.55</v>
      </c>
      <c r="C28" s="108">
        <v>503.58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0.252</v>
      </c>
      <c r="G146" s="108">
        <v>0.16200000000000001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0.252</v>
      </c>
      <c r="G147" s="108">
        <v>0.16200000000000001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0.252</v>
      </c>
      <c r="G148" s="108">
        <v>0.16200000000000001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0.252</v>
      </c>
      <c r="G149" s="108">
        <v>0.16200000000000001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0.252</v>
      </c>
      <c r="G150" s="108">
        <v>0.16200000000000001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0.252</v>
      </c>
      <c r="G151" s="108">
        <v>0.16200000000000001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0.252</v>
      </c>
      <c r="G152" s="108">
        <v>0.16200000000000001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0.252</v>
      </c>
      <c r="G153" s="108">
        <v>0.16200000000000001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0.252</v>
      </c>
      <c r="G154" s="108">
        <v>0.16200000000000001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0.252</v>
      </c>
      <c r="G155" s="108">
        <v>0.16200000000000001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0.252</v>
      </c>
      <c r="G156" s="108">
        <v>0.16200000000000001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0.252</v>
      </c>
      <c r="G157" s="108">
        <v>0.16200000000000001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0.252</v>
      </c>
      <c r="G158" s="108">
        <v>0.16200000000000001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0.252</v>
      </c>
      <c r="G159" s="108">
        <v>0.16200000000000001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0.252</v>
      </c>
      <c r="G160" s="108">
        <v>0.16200000000000001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0.252</v>
      </c>
      <c r="G161" s="108">
        <v>0.16200000000000001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0.252</v>
      </c>
      <c r="G162" s="108">
        <v>0.16200000000000001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0.252</v>
      </c>
      <c r="G163" s="108">
        <v>0.16200000000000001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0.252</v>
      </c>
      <c r="G164" s="108">
        <v>0.16200000000000001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0.252</v>
      </c>
      <c r="G165" s="108">
        <v>0.16200000000000001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770</v>
      </c>
      <c r="C166" s="108">
        <v>1.78</v>
      </c>
      <c r="D166" s="108">
        <v>1.78</v>
      </c>
      <c r="E166" s="108">
        <v>2.6269999999999998</v>
      </c>
      <c r="F166" s="108">
        <v>0.22900000000000001</v>
      </c>
      <c r="G166" s="108">
        <v>8.0000000000000002E-3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770</v>
      </c>
      <c r="C167" s="108">
        <v>1.78</v>
      </c>
      <c r="D167" s="108">
        <v>1.78</v>
      </c>
      <c r="E167" s="108">
        <v>2.6269999999999998</v>
      </c>
      <c r="F167" s="108">
        <v>0.22900000000000001</v>
      </c>
      <c r="G167" s="108">
        <v>8.0000000000000002E-3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770</v>
      </c>
      <c r="C168" s="108">
        <v>1.78</v>
      </c>
      <c r="D168" s="108">
        <v>1.78</v>
      </c>
      <c r="E168" s="108">
        <v>2.6269999999999998</v>
      </c>
      <c r="F168" s="108">
        <v>0.22900000000000001</v>
      </c>
      <c r="G168" s="108">
        <v>8.0000000000000002E-3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770</v>
      </c>
      <c r="C169" s="108">
        <v>1.78</v>
      </c>
      <c r="D169" s="108">
        <v>1.78</v>
      </c>
      <c r="E169" s="108">
        <v>2.6269999999999998</v>
      </c>
      <c r="F169" s="108">
        <v>0.22900000000000001</v>
      </c>
      <c r="G169" s="108">
        <v>8.0000000000000002E-3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770</v>
      </c>
      <c r="C170" s="108">
        <v>1.78</v>
      </c>
      <c r="D170" s="108">
        <v>1.78</v>
      </c>
      <c r="E170" s="108">
        <v>2.6269999999999998</v>
      </c>
      <c r="F170" s="108">
        <v>0.22900000000000001</v>
      </c>
      <c r="G170" s="108">
        <v>8.0000000000000002E-3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770</v>
      </c>
      <c r="C171" s="108">
        <v>1.78</v>
      </c>
      <c r="D171" s="108">
        <v>1.78</v>
      </c>
      <c r="E171" s="108">
        <v>2.6269999999999998</v>
      </c>
      <c r="F171" s="108">
        <v>0.22900000000000001</v>
      </c>
      <c r="G171" s="108">
        <v>8.0000000000000002E-3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770</v>
      </c>
      <c r="C172" s="108">
        <v>1.78</v>
      </c>
      <c r="D172" s="108">
        <v>1.78</v>
      </c>
      <c r="E172" s="108">
        <v>2.6269999999999998</v>
      </c>
      <c r="F172" s="108">
        <v>0.22900000000000001</v>
      </c>
      <c r="G172" s="108">
        <v>8.0000000000000002E-3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770</v>
      </c>
      <c r="C173" s="108">
        <v>1.78</v>
      </c>
      <c r="D173" s="108">
        <v>1.78</v>
      </c>
      <c r="E173" s="108">
        <v>2.6269999999999998</v>
      </c>
      <c r="F173" s="108">
        <v>0.22900000000000001</v>
      </c>
      <c r="G173" s="108">
        <v>8.0000000000000002E-3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770</v>
      </c>
      <c r="C174" s="108">
        <v>1.78</v>
      </c>
      <c r="D174" s="108">
        <v>1.78</v>
      </c>
      <c r="E174" s="108">
        <v>2.6269999999999998</v>
      </c>
      <c r="F174" s="108">
        <v>0.22900000000000001</v>
      </c>
      <c r="G174" s="108">
        <v>8.0000000000000002E-3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0.252</v>
      </c>
      <c r="G175" s="108">
        <v>0.16200000000000001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0.252</v>
      </c>
      <c r="G176" s="108">
        <v>0.16200000000000001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0.252</v>
      </c>
      <c r="G177" s="108">
        <v>0.16200000000000001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0.252</v>
      </c>
      <c r="G178" s="108">
        <v>0.16200000000000001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0.252</v>
      </c>
      <c r="G179" s="108">
        <v>0.16200000000000001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0.252</v>
      </c>
      <c r="G180" s="108">
        <v>0.16200000000000001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0.252</v>
      </c>
      <c r="G181" s="108">
        <v>0.16200000000000001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0.252</v>
      </c>
      <c r="G182" s="108">
        <v>0.16200000000000001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0.252</v>
      </c>
      <c r="G183" s="108">
        <v>0.16200000000000001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0.252</v>
      </c>
      <c r="G184" s="108">
        <v>0.16200000000000001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0.252</v>
      </c>
      <c r="G185" s="108">
        <v>0.16200000000000001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0.252</v>
      </c>
      <c r="G186" s="108">
        <v>0.16200000000000001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0.252</v>
      </c>
      <c r="G187" s="108">
        <v>0.16200000000000001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0.252</v>
      </c>
      <c r="G188" s="108">
        <v>0.159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0.252</v>
      </c>
      <c r="G189" s="108">
        <v>0.16200000000000001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0.252</v>
      </c>
      <c r="G190" s="108">
        <v>0.157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240677.66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13811.47</v>
      </c>
      <c r="D196" s="108">
        <v>9337.7000000000007</v>
      </c>
      <c r="E196" s="108">
        <v>4473.7700000000004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26622.1</v>
      </c>
      <c r="D197" s="108">
        <v>17998.759999999998</v>
      </c>
      <c r="E197" s="108">
        <v>8623.35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94425.5</v>
      </c>
      <c r="D199" s="108">
        <v>66994.22</v>
      </c>
      <c r="E199" s="108">
        <v>27431.29</v>
      </c>
      <c r="F199" s="108">
        <v>0.71</v>
      </c>
      <c r="G199" s="108">
        <v>3.66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97633.51</v>
      </c>
      <c r="D200" s="108">
        <v>67805.55</v>
      </c>
      <c r="E200" s="108">
        <v>29827.95</v>
      </c>
      <c r="F200" s="108">
        <v>0.69</v>
      </c>
      <c r="G200" s="108">
        <v>3.59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77691.399999999994</v>
      </c>
      <c r="D201" s="108">
        <v>53170.93</v>
      </c>
      <c r="E201" s="108">
        <v>24520.47</v>
      </c>
      <c r="F201" s="108">
        <v>0.68</v>
      </c>
      <c r="G201" s="108">
        <v>3.13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78151.259999999995</v>
      </c>
      <c r="D202" s="108">
        <v>54245.760000000002</v>
      </c>
      <c r="E202" s="108">
        <v>23905.49</v>
      </c>
      <c r="F202" s="108">
        <v>0.69</v>
      </c>
      <c r="G202" s="108">
        <v>3.14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5837.39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5297.94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5934.08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5884.64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5890.24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5517.5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5520.59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5568.29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4534.37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4510.3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4563.71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11536.32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4241.12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9451.35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4842.49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16298.97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15991.54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16080.97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13514.63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13527.86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9208.2900000000009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11625.38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22395.59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43168.3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91250.81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14741.34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14421.08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11035.44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11526.86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0.56000000000000005</v>
      </c>
      <c r="F239" s="108">
        <v>645.13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1.07</v>
      </c>
      <c r="F240" s="108">
        <v>1221.3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4.32</v>
      </c>
      <c r="F242" s="108">
        <v>8241.76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4.2300000000000004</v>
      </c>
      <c r="F243" s="108">
        <v>8062.71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0.56999999999999995</v>
      </c>
      <c r="D244" s="108">
        <v>622</v>
      </c>
      <c r="E244" s="108">
        <v>3.23</v>
      </c>
      <c r="F244" s="108">
        <v>3537.47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0.56999999999999995</v>
      </c>
      <c r="D245" s="108">
        <v>622</v>
      </c>
      <c r="E245" s="108">
        <v>3.38</v>
      </c>
      <c r="F245" s="108">
        <v>3695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1325.27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25571.522000000001</v>
      </c>
      <c r="C255" s="108">
        <v>22.061599999999999</v>
      </c>
      <c r="D255" s="108">
        <v>206.60659999999999</v>
      </c>
      <c r="E255" s="108">
        <v>0</v>
      </c>
      <c r="F255" s="108">
        <v>1E-4</v>
      </c>
      <c r="G255" s="109">
        <v>1246530</v>
      </c>
      <c r="H255" s="108">
        <v>9480.6954000000005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22887.89</v>
      </c>
      <c r="C256" s="108">
        <v>19.743500000000001</v>
      </c>
      <c r="D256" s="108">
        <v>185.43039999999999</v>
      </c>
      <c r="E256" s="108">
        <v>0</v>
      </c>
      <c r="F256" s="108">
        <v>1E-4</v>
      </c>
      <c r="G256" s="109">
        <v>1118760</v>
      </c>
      <c r="H256" s="108">
        <v>8487.2780000000002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26410.2808</v>
      </c>
      <c r="C257" s="108">
        <v>22.762599999999999</v>
      </c>
      <c r="D257" s="108">
        <v>217.4376</v>
      </c>
      <c r="E257" s="108">
        <v>0</v>
      </c>
      <c r="F257" s="108">
        <v>1E-4</v>
      </c>
      <c r="G257" s="109">
        <v>1311890</v>
      </c>
      <c r="H257" s="108">
        <v>9804.0360999999994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24124.886500000001</v>
      </c>
      <c r="C258" s="108">
        <v>20.76</v>
      </c>
      <c r="D258" s="108">
        <v>204.49719999999999</v>
      </c>
      <c r="E258" s="108">
        <v>0</v>
      </c>
      <c r="F258" s="108">
        <v>1E-4</v>
      </c>
      <c r="G258" s="109">
        <v>1233840</v>
      </c>
      <c r="H258" s="108">
        <v>8973.5766000000003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26118.179400000001</v>
      </c>
      <c r="C259" s="108">
        <v>22.453499999999998</v>
      </c>
      <c r="D259" s="108">
        <v>225.2842</v>
      </c>
      <c r="E259" s="108">
        <v>0</v>
      </c>
      <c r="F259" s="108">
        <v>1E-4</v>
      </c>
      <c r="G259" s="109">
        <v>1359270</v>
      </c>
      <c r="H259" s="108">
        <v>9726.8790000000008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26262.594300000001</v>
      </c>
      <c r="C260" s="108">
        <v>22.565300000000001</v>
      </c>
      <c r="D260" s="108">
        <v>228.74350000000001</v>
      </c>
      <c r="E260" s="108">
        <v>0</v>
      </c>
      <c r="F260" s="108">
        <v>1E-4</v>
      </c>
      <c r="G260" s="109">
        <v>1380150</v>
      </c>
      <c r="H260" s="108">
        <v>9787.4153999999999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17806.0854</v>
      </c>
      <c r="C261" s="108">
        <v>15.2956</v>
      </c>
      <c r="D261" s="108">
        <v>155.76429999999999</v>
      </c>
      <c r="E261" s="108">
        <v>0</v>
      </c>
      <c r="F261" s="108">
        <v>1E-4</v>
      </c>
      <c r="G261" s="108">
        <v>939822.94070000004</v>
      </c>
      <c r="H261" s="108">
        <v>6637.9467999999997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19602.302599999999</v>
      </c>
      <c r="C262" s="108">
        <v>16.8368</v>
      </c>
      <c r="D262" s="108">
        <v>171.7869</v>
      </c>
      <c r="E262" s="108">
        <v>0</v>
      </c>
      <c r="F262" s="108">
        <v>1E-4</v>
      </c>
      <c r="G262" s="109">
        <v>1036500</v>
      </c>
      <c r="H262" s="108">
        <v>7308.5047999999997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26327.3256</v>
      </c>
      <c r="C263" s="108">
        <v>22.6081</v>
      </c>
      <c r="D263" s="108">
        <v>231.6044</v>
      </c>
      <c r="E263" s="108">
        <v>0</v>
      </c>
      <c r="F263" s="108">
        <v>1E-4</v>
      </c>
      <c r="G263" s="109">
        <v>1397420</v>
      </c>
      <c r="H263" s="108">
        <v>9818.5473999999995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26433.2173</v>
      </c>
      <c r="C264" s="108">
        <v>22.710899999999999</v>
      </c>
      <c r="D264" s="108">
        <v>230.41130000000001</v>
      </c>
      <c r="E264" s="108">
        <v>0</v>
      </c>
      <c r="F264" s="108">
        <v>1E-4</v>
      </c>
      <c r="G264" s="109">
        <v>1390210</v>
      </c>
      <c r="H264" s="108">
        <v>9851.5566999999992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25167.280599999998</v>
      </c>
      <c r="C265" s="108">
        <v>21.659300000000002</v>
      </c>
      <c r="D265" s="108">
        <v>212.92</v>
      </c>
      <c r="E265" s="108">
        <v>0</v>
      </c>
      <c r="F265" s="108">
        <v>1E-4</v>
      </c>
      <c r="G265" s="109">
        <v>1284650</v>
      </c>
      <c r="H265" s="108">
        <v>9360.0486000000001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24956.048200000001</v>
      </c>
      <c r="C266" s="108">
        <v>21.511199999999999</v>
      </c>
      <c r="D266" s="108">
        <v>205.1086</v>
      </c>
      <c r="E266" s="108">
        <v>0</v>
      </c>
      <c r="F266" s="108">
        <v>1E-4</v>
      </c>
      <c r="G266" s="109">
        <v>1237500</v>
      </c>
      <c r="H266" s="108">
        <v>9263.1083999999992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291667.6128</v>
      </c>
      <c r="C268" s="108">
        <v>250.96860000000001</v>
      </c>
      <c r="D268" s="108">
        <v>2475.5949000000001</v>
      </c>
      <c r="E268" s="108">
        <v>0</v>
      </c>
      <c r="F268" s="108">
        <v>1.1999999999999999E-3</v>
      </c>
      <c r="G268" s="109">
        <v>14936500</v>
      </c>
      <c r="H268" s="108">
        <v>108499.5932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17806.0854</v>
      </c>
      <c r="C269" s="108">
        <v>15.2956</v>
      </c>
      <c r="D269" s="108">
        <v>155.76429999999999</v>
      </c>
      <c r="E269" s="108">
        <v>0</v>
      </c>
      <c r="F269" s="108">
        <v>1E-4</v>
      </c>
      <c r="G269" s="108">
        <v>939822.94070000004</v>
      </c>
      <c r="H269" s="108">
        <v>6637.9467999999997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26433.2173</v>
      </c>
      <c r="C270" s="108">
        <v>22.762599999999999</v>
      </c>
      <c r="D270" s="108">
        <v>231.6044</v>
      </c>
      <c r="E270" s="108">
        <v>0</v>
      </c>
      <c r="F270" s="108">
        <v>1E-4</v>
      </c>
      <c r="G270" s="109">
        <v>1397420</v>
      </c>
      <c r="H270" s="108">
        <v>9851.5566999999992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255585000000</v>
      </c>
      <c r="C273" s="108">
        <v>239217.79500000001</v>
      </c>
      <c r="D273" s="108" t="s">
        <v>662</v>
      </c>
      <c r="E273" s="108">
        <v>80527.626000000004</v>
      </c>
      <c r="F273" s="108">
        <v>79091.122000000003</v>
      </c>
      <c r="G273" s="108">
        <v>13341.482</v>
      </c>
      <c r="H273" s="108">
        <v>0</v>
      </c>
      <c r="I273" s="108">
        <v>63694.286999999997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2563.277</v>
      </c>
      <c r="R273" s="108">
        <v>0</v>
      </c>
      <c r="S273" s="108">
        <v>0</v>
      </c>
    </row>
    <row r="274" spans="1:19">
      <c r="A274" s="108" t="s">
        <v>616</v>
      </c>
      <c r="B274" s="109">
        <v>229389000000</v>
      </c>
      <c r="C274" s="108">
        <v>231494.76300000001</v>
      </c>
      <c r="D274" s="108" t="s">
        <v>663</v>
      </c>
      <c r="E274" s="108">
        <v>80527.626000000004</v>
      </c>
      <c r="F274" s="108">
        <v>79091.122000000003</v>
      </c>
      <c r="G274" s="108">
        <v>12472.717000000001</v>
      </c>
      <c r="H274" s="108">
        <v>0</v>
      </c>
      <c r="I274" s="108">
        <v>56380.817999999999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3022.4789999999998</v>
      </c>
      <c r="R274" s="108">
        <v>0</v>
      </c>
      <c r="S274" s="108">
        <v>0</v>
      </c>
    </row>
    <row r="275" spans="1:19">
      <c r="A275" s="108" t="s">
        <v>617</v>
      </c>
      <c r="B275" s="109">
        <v>268986000000</v>
      </c>
      <c r="C275" s="108">
        <v>226719.72399999999</v>
      </c>
      <c r="D275" s="108" t="s">
        <v>727</v>
      </c>
      <c r="E275" s="108">
        <v>80527.626000000004</v>
      </c>
      <c r="F275" s="108">
        <v>79091.122000000003</v>
      </c>
      <c r="G275" s="108">
        <v>12581.63</v>
      </c>
      <c r="H275" s="108">
        <v>0</v>
      </c>
      <c r="I275" s="108">
        <v>51999.192999999999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2520.1529999999998</v>
      </c>
      <c r="R275" s="108">
        <v>0</v>
      </c>
      <c r="S275" s="108">
        <v>0</v>
      </c>
    </row>
    <row r="276" spans="1:19">
      <c r="A276" s="108" t="s">
        <v>618</v>
      </c>
      <c r="B276" s="109">
        <v>252983000000</v>
      </c>
      <c r="C276" s="108">
        <v>237687.30499999999</v>
      </c>
      <c r="D276" s="108" t="s">
        <v>664</v>
      </c>
      <c r="E276" s="108">
        <v>80527.626000000004</v>
      </c>
      <c r="F276" s="108">
        <v>73092.044999999998</v>
      </c>
      <c r="G276" s="108">
        <v>12676.226000000001</v>
      </c>
      <c r="H276" s="108">
        <v>0</v>
      </c>
      <c r="I276" s="108">
        <v>68879.028999999995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2512.3789999999999</v>
      </c>
      <c r="R276" s="108">
        <v>0</v>
      </c>
      <c r="S276" s="108">
        <v>0</v>
      </c>
    </row>
    <row r="277" spans="1:19">
      <c r="A277" s="108" t="s">
        <v>324</v>
      </c>
      <c r="B277" s="109">
        <v>278701000000</v>
      </c>
      <c r="C277" s="108">
        <v>258052.073</v>
      </c>
      <c r="D277" s="108" t="s">
        <v>777</v>
      </c>
      <c r="E277" s="108">
        <v>80527.626000000004</v>
      </c>
      <c r="F277" s="108">
        <v>79091.122000000003</v>
      </c>
      <c r="G277" s="108">
        <v>14026.535</v>
      </c>
      <c r="H277" s="108">
        <v>0</v>
      </c>
      <c r="I277" s="108">
        <v>81860.577999999994</v>
      </c>
      <c r="J277" s="108">
        <v>0</v>
      </c>
      <c r="K277" s="108">
        <v>4.0000000000000001E-3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2546.2069999999999</v>
      </c>
      <c r="R277" s="108">
        <v>0</v>
      </c>
      <c r="S277" s="108">
        <v>0</v>
      </c>
    </row>
    <row r="278" spans="1:19">
      <c r="A278" s="108" t="s">
        <v>619</v>
      </c>
      <c r="B278" s="109">
        <v>282982000000</v>
      </c>
      <c r="C278" s="108">
        <v>253562.242</v>
      </c>
      <c r="D278" s="108" t="s">
        <v>803</v>
      </c>
      <c r="E278" s="108">
        <v>80527.626000000004</v>
      </c>
      <c r="F278" s="108">
        <v>75091.737999999998</v>
      </c>
      <c r="G278" s="108">
        <v>16251.511</v>
      </c>
      <c r="H278" s="108">
        <v>0</v>
      </c>
      <c r="I278" s="108">
        <v>79134.782999999996</v>
      </c>
      <c r="J278" s="108">
        <v>0</v>
      </c>
      <c r="K278" s="108">
        <v>4.0000000000000001E-3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2556.5810000000001</v>
      </c>
      <c r="R278" s="108">
        <v>0</v>
      </c>
      <c r="S278" s="108">
        <v>0</v>
      </c>
    </row>
    <row r="279" spans="1:19">
      <c r="A279" s="108" t="s">
        <v>620</v>
      </c>
      <c r="B279" s="109">
        <v>192699000000</v>
      </c>
      <c r="C279" s="108">
        <v>157261.15299999999</v>
      </c>
      <c r="D279" s="108" t="s">
        <v>804</v>
      </c>
      <c r="E279" s="108">
        <v>44737.57</v>
      </c>
      <c r="F279" s="108">
        <v>40636.785000000003</v>
      </c>
      <c r="G279" s="108">
        <v>10348.817999999999</v>
      </c>
      <c r="H279" s="108">
        <v>0</v>
      </c>
      <c r="I279" s="108">
        <v>59198.5</v>
      </c>
      <c r="J279" s="108">
        <v>0</v>
      </c>
      <c r="K279" s="108">
        <v>4.0000000000000001E-3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2339.4760000000001</v>
      </c>
      <c r="R279" s="108">
        <v>0</v>
      </c>
      <c r="S279" s="108">
        <v>0</v>
      </c>
    </row>
    <row r="280" spans="1:19">
      <c r="A280" s="108" t="s">
        <v>621</v>
      </c>
      <c r="B280" s="109">
        <v>212521000000</v>
      </c>
      <c r="C280" s="108">
        <v>188791.54399999999</v>
      </c>
      <c r="D280" s="108" t="s">
        <v>805</v>
      </c>
      <c r="E280" s="108">
        <v>44737.57</v>
      </c>
      <c r="F280" s="108">
        <v>40636.785000000003</v>
      </c>
      <c r="G280" s="108">
        <v>11223.365</v>
      </c>
      <c r="H280" s="108">
        <v>0</v>
      </c>
      <c r="I280" s="108">
        <v>89724.808000000005</v>
      </c>
      <c r="J280" s="108">
        <v>0</v>
      </c>
      <c r="K280" s="108">
        <v>7.0000000000000001E-3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2469.009</v>
      </c>
      <c r="R280" s="108">
        <v>0</v>
      </c>
      <c r="S280" s="108">
        <v>0</v>
      </c>
    </row>
    <row r="281" spans="1:19">
      <c r="A281" s="108" t="s">
        <v>622</v>
      </c>
      <c r="B281" s="109">
        <v>286523000000</v>
      </c>
      <c r="C281" s="108">
        <v>279901.842</v>
      </c>
      <c r="D281" s="108" t="s">
        <v>806</v>
      </c>
      <c r="E281" s="108">
        <v>80527.626000000004</v>
      </c>
      <c r="F281" s="108">
        <v>73092.044999999998</v>
      </c>
      <c r="G281" s="108">
        <v>20554.228999999999</v>
      </c>
      <c r="H281" s="108">
        <v>0</v>
      </c>
      <c r="I281" s="108">
        <v>103111.318</v>
      </c>
      <c r="J281" s="108">
        <v>0</v>
      </c>
      <c r="K281" s="108">
        <v>8.0000000000000002E-3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2616.616</v>
      </c>
      <c r="R281" s="108">
        <v>0</v>
      </c>
      <c r="S281" s="108">
        <v>0</v>
      </c>
    </row>
    <row r="282" spans="1:19">
      <c r="A282" s="108" t="s">
        <v>623</v>
      </c>
      <c r="B282" s="109">
        <v>285046000000</v>
      </c>
      <c r="C282" s="108">
        <v>264980.82799999998</v>
      </c>
      <c r="D282" s="108" t="s">
        <v>807</v>
      </c>
      <c r="E282" s="108">
        <v>80527.626000000004</v>
      </c>
      <c r="F282" s="108">
        <v>79091.122000000003</v>
      </c>
      <c r="G282" s="108">
        <v>17005.987000000001</v>
      </c>
      <c r="H282" s="108">
        <v>0</v>
      </c>
      <c r="I282" s="108">
        <v>85770.974000000002</v>
      </c>
      <c r="J282" s="108">
        <v>0</v>
      </c>
      <c r="K282" s="108">
        <v>1.2999999999999999E-2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2585.105</v>
      </c>
      <c r="R282" s="108">
        <v>0</v>
      </c>
      <c r="S282" s="108">
        <v>0</v>
      </c>
    </row>
    <row r="283" spans="1:19">
      <c r="A283" s="108" t="s">
        <v>624</v>
      </c>
      <c r="B283" s="109">
        <v>263402000000</v>
      </c>
      <c r="C283" s="108">
        <v>242609.51699999999</v>
      </c>
      <c r="D283" s="108" t="s">
        <v>665</v>
      </c>
      <c r="E283" s="108">
        <v>80527.626000000004</v>
      </c>
      <c r="F283" s="108">
        <v>79091.122000000003</v>
      </c>
      <c r="G283" s="108">
        <v>14252.001</v>
      </c>
      <c r="H283" s="108">
        <v>0</v>
      </c>
      <c r="I283" s="108">
        <v>66148.399999999994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2590.3670000000002</v>
      </c>
      <c r="R283" s="108">
        <v>0</v>
      </c>
      <c r="S283" s="108">
        <v>0</v>
      </c>
    </row>
    <row r="284" spans="1:19">
      <c r="A284" s="108" t="s">
        <v>625</v>
      </c>
      <c r="B284" s="109">
        <v>253734000000</v>
      </c>
      <c r="C284" s="108">
        <v>242669.527</v>
      </c>
      <c r="D284" s="108" t="s">
        <v>666</v>
      </c>
      <c r="E284" s="108">
        <v>80527.626000000004</v>
      </c>
      <c r="F284" s="108">
        <v>79091.122000000003</v>
      </c>
      <c r="G284" s="108">
        <v>13664.632</v>
      </c>
      <c r="H284" s="108">
        <v>0</v>
      </c>
      <c r="I284" s="108">
        <v>66815.611999999994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2570.5340000000001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3062550000000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192699000000</v>
      </c>
      <c r="C287" s="108">
        <v>157261.15299999999</v>
      </c>
      <c r="D287" s="108"/>
      <c r="E287" s="108">
        <v>44737.57</v>
      </c>
      <c r="F287" s="108">
        <v>40636.785000000003</v>
      </c>
      <c r="G287" s="108">
        <v>10348.817999999999</v>
      </c>
      <c r="H287" s="108">
        <v>0</v>
      </c>
      <c r="I287" s="108">
        <v>51999.192999999999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2339.4760000000001</v>
      </c>
      <c r="R287" s="108">
        <v>0</v>
      </c>
      <c r="S287" s="108">
        <v>0</v>
      </c>
    </row>
    <row r="288" spans="1:19">
      <c r="A288" s="108" t="s">
        <v>628</v>
      </c>
      <c r="B288" s="109">
        <v>286523000000</v>
      </c>
      <c r="C288" s="108">
        <v>279901.842</v>
      </c>
      <c r="D288" s="108"/>
      <c r="E288" s="108">
        <v>80527.626000000004</v>
      </c>
      <c r="F288" s="108">
        <v>79091.122000000003</v>
      </c>
      <c r="G288" s="108">
        <v>20554.228999999999</v>
      </c>
      <c r="H288" s="108">
        <v>0</v>
      </c>
      <c r="I288" s="108">
        <v>103111.318</v>
      </c>
      <c r="J288" s="108">
        <v>0</v>
      </c>
      <c r="K288" s="108">
        <v>1.2999999999999999E-2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3022.4789999999998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109544.47</v>
      </c>
      <c r="C291" s="108">
        <v>4269.83</v>
      </c>
      <c r="D291" s="108">
        <v>0</v>
      </c>
      <c r="E291" s="108">
        <v>113814.3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15.94</v>
      </c>
      <c r="C292" s="108">
        <v>0.62</v>
      </c>
      <c r="D292" s="108">
        <v>0</v>
      </c>
      <c r="E292" s="108">
        <v>16.559999999999999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15.94</v>
      </c>
      <c r="C293" s="108">
        <v>0.62</v>
      </c>
      <c r="D293" s="108">
        <v>0</v>
      </c>
      <c r="E293" s="108">
        <v>16.559999999999999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107"/>
      <c r="B294" s="107"/>
      <c r="C294" s="107"/>
      <c r="D294" s="107"/>
      <c r="E294" s="107"/>
      <c r="F294" s="107"/>
      <c r="G294" s="10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S295"/>
  <sheetViews>
    <sheetView workbookViewId="0"/>
  </sheetViews>
  <sheetFormatPr defaultRowHeight="10.5"/>
  <cols>
    <col min="1" max="1" width="58.5" style="94" customWidth="1"/>
    <col min="2" max="2" width="32.6640625" style="94" customWidth="1"/>
    <col min="3" max="3" width="33.6640625" style="94" customWidth="1"/>
    <col min="4" max="4" width="38.6640625" style="94" customWidth="1"/>
    <col min="5" max="5" width="45.6640625" style="94" customWidth="1"/>
    <col min="6" max="6" width="50" style="94" customWidth="1"/>
    <col min="7" max="7" width="43.6640625" style="94" customWidth="1"/>
    <col min="8" max="8" width="38.33203125" style="94" customWidth="1"/>
    <col min="9" max="9" width="45.5" style="94" customWidth="1"/>
    <col min="10" max="10" width="46.1640625" style="94" customWidth="1"/>
    <col min="11" max="11" width="36.5" style="94" customWidth="1"/>
    <col min="12" max="12" width="45" style="94" customWidth="1"/>
    <col min="13" max="13" width="50.1640625" style="94" customWidth="1"/>
    <col min="14" max="15" width="44.83203125" style="94" customWidth="1"/>
    <col min="16" max="16" width="45.33203125" style="94" customWidth="1"/>
    <col min="17" max="17" width="45.1640625" style="94" customWidth="1"/>
    <col min="18" max="18" width="42.6640625" style="94" customWidth="1"/>
    <col min="19" max="19" width="48.1640625" style="94" customWidth="1"/>
    <col min="20" max="27" width="9.33203125" style="94" customWidth="1"/>
    <col min="28" max="16384" width="9.33203125" style="94"/>
  </cols>
  <sheetData>
    <row r="1" spans="1:19">
      <c r="A1" s="95"/>
      <c r="B1" s="108" t="s">
        <v>360</v>
      </c>
      <c r="C1" s="108" t="s">
        <v>361</v>
      </c>
      <c r="D1" s="108" t="s">
        <v>362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8" t="s">
        <v>363</v>
      </c>
      <c r="B2" s="108">
        <v>4086.4</v>
      </c>
      <c r="C2" s="108">
        <v>594.73</v>
      </c>
      <c r="D2" s="108">
        <v>594.73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8" t="s">
        <v>364</v>
      </c>
      <c r="B3" s="108">
        <v>4086.4</v>
      </c>
      <c r="C3" s="108">
        <v>594.73</v>
      </c>
      <c r="D3" s="108">
        <v>594.73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8" t="s">
        <v>365</v>
      </c>
      <c r="B4" s="108">
        <v>12870.62</v>
      </c>
      <c r="C4" s="108">
        <v>1873.18</v>
      </c>
      <c r="D4" s="108">
        <v>1873.18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8" t="s">
        <v>366</v>
      </c>
      <c r="B5" s="108">
        <v>12870.62</v>
      </c>
      <c r="C5" s="108">
        <v>1873.18</v>
      </c>
      <c r="D5" s="108">
        <v>1873.18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5"/>
      <c r="B7" s="108" t="s">
        <v>367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8" t="s">
        <v>368</v>
      </c>
      <c r="B8" s="108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8" t="s">
        <v>369</v>
      </c>
      <c r="B9" s="108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8" t="s">
        <v>370</v>
      </c>
      <c r="B10" s="10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5"/>
      <c r="B12" s="108" t="s">
        <v>371</v>
      </c>
      <c r="C12" s="108" t="s">
        <v>372</v>
      </c>
      <c r="D12" s="108" t="s">
        <v>373</v>
      </c>
      <c r="E12" s="108" t="s">
        <v>374</v>
      </c>
      <c r="F12" s="108" t="s">
        <v>375</v>
      </c>
      <c r="G12" s="108" t="s">
        <v>376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8" t="s">
        <v>70</v>
      </c>
      <c r="B13" s="108">
        <v>0</v>
      </c>
      <c r="C13" s="108">
        <v>368.13</v>
      </c>
      <c r="D13" s="108">
        <v>0</v>
      </c>
      <c r="E13" s="108">
        <v>0</v>
      </c>
      <c r="F13" s="108">
        <v>0</v>
      </c>
      <c r="G13" s="10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8" t="s">
        <v>71</v>
      </c>
      <c r="B14" s="108">
        <v>579.14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8" t="s">
        <v>79</v>
      </c>
      <c r="B15" s="108">
        <v>1233.05</v>
      </c>
      <c r="C15" s="108">
        <v>0</v>
      </c>
      <c r="D15" s="108">
        <v>0</v>
      </c>
      <c r="E15" s="108">
        <v>0</v>
      </c>
      <c r="F15" s="108">
        <v>0</v>
      </c>
      <c r="G15" s="10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8" t="s">
        <v>80</v>
      </c>
      <c r="B16" s="108">
        <v>100.03</v>
      </c>
      <c r="C16" s="108">
        <v>0</v>
      </c>
      <c r="D16" s="108">
        <v>0</v>
      </c>
      <c r="E16" s="108">
        <v>0</v>
      </c>
      <c r="F16" s="108">
        <v>0</v>
      </c>
      <c r="G16" s="10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8" t="s">
        <v>81</v>
      </c>
      <c r="B17" s="108">
        <v>1230.23</v>
      </c>
      <c r="C17" s="108">
        <v>234.34</v>
      </c>
      <c r="D17" s="108">
        <v>0</v>
      </c>
      <c r="E17" s="108">
        <v>0</v>
      </c>
      <c r="F17" s="108">
        <v>0</v>
      </c>
      <c r="G17" s="10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8" t="s">
        <v>82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8" t="s">
        <v>83</v>
      </c>
      <c r="B19" s="108">
        <v>167.92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8" t="s">
        <v>84</v>
      </c>
      <c r="B20" s="108">
        <v>0.37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8" t="s">
        <v>85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8" t="s">
        <v>86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8" t="s">
        <v>65</v>
      </c>
      <c r="B23" s="108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8" t="s">
        <v>87</v>
      </c>
      <c r="B24" s="108">
        <v>0</v>
      </c>
      <c r="C24" s="108">
        <v>100.32</v>
      </c>
      <c r="D24" s="108">
        <v>0</v>
      </c>
      <c r="E24" s="108">
        <v>0</v>
      </c>
      <c r="F24" s="108">
        <v>0</v>
      </c>
      <c r="G24" s="108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8" t="s">
        <v>88</v>
      </c>
      <c r="B25" s="108">
        <v>72.87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8" t="s">
        <v>89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8"/>
      <c r="B27" s="108"/>
      <c r="C27" s="108"/>
      <c r="D27" s="108"/>
      <c r="E27" s="108"/>
      <c r="F27" s="108"/>
      <c r="G27" s="10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8" t="s">
        <v>90</v>
      </c>
      <c r="B28" s="108">
        <v>3383.61</v>
      </c>
      <c r="C28" s="108">
        <v>702.79</v>
      </c>
      <c r="D28" s="108">
        <v>0</v>
      </c>
      <c r="E28" s="108">
        <v>0</v>
      </c>
      <c r="F28" s="108">
        <v>0</v>
      </c>
      <c r="G28" s="108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5"/>
      <c r="B30" s="108" t="s">
        <v>367</v>
      </c>
      <c r="C30" s="108" t="s">
        <v>2</v>
      </c>
      <c r="D30" s="108" t="s">
        <v>377</v>
      </c>
      <c r="E30" s="108" t="s">
        <v>378</v>
      </c>
      <c r="F30" s="108" t="s">
        <v>379</v>
      </c>
      <c r="G30" s="108" t="s">
        <v>380</v>
      </c>
      <c r="H30" s="108" t="s">
        <v>381</v>
      </c>
      <c r="I30" s="108" t="s">
        <v>382</v>
      </c>
      <c r="J30" s="108" t="s">
        <v>383</v>
      </c>
      <c r="K30"/>
      <c r="L30"/>
      <c r="M30"/>
      <c r="N30"/>
      <c r="O30"/>
      <c r="P30"/>
      <c r="Q30"/>
      <c r="R30"/>
      <c r="S30"/>
    </row>
    <row r="31" spans="1:19">
      <c r="A31" s="108" t="s">
        <v>237</v>
      </c>
      <c r="B31" s="108">
        <v>190</v>
      </c>
      <c r="C31" s="108" t="s">
        <v>3</v>
      </c>
      <c r="D31" s="108">
        <v>760</v>
      </c>
      <c r="E31" s="108">
        <v>1</v>
      </c>
      <c r="F31" s="108">
        <v>40</v>
      </c>
      <c r="G31" s="108">
        <v>14</v>
      </c>
      <c r="H31" s="108">
        <v>9.68</v>
      </c>
      <c r="I31" s="108">
        <v>10</v>
      </c>
      <c r="J31" s="108">
        <v>4</v>
      </c>
      <c r="K31"/>
      <c r="L31"/>
      <c r="M31"/>
      <c r="N31"/>
      <c r="O31"/>
      <c r="P31"/>
      <c r="Q31"/>
      <c r="R31"/>
      <c r="S31"/>
    </row>
    <row r="32" spans="1:19">
      <c r="A32" s="108" t="s">
        <v>241</v>
      </c>
      <c r="B32" s="108">
        <v>315</v>
      </c>
      <c r="C32" s="108" t="s">
        <v>3</v>
      </c>
      <c r="D32" s="108">
        <v>1260</v>
      </c>
      <c r="E32" s="108">
        <v>1</v>
      </c>
      <c r="F32" s="108">
        <v>144</v>
      </c>
      <c r="G32" s="108">
        <v>50.4</v>
      </c>
      <c r="H32" s="108">
        <v>15.06</v>
      </c>
      <c r="I32" s="108">
        <v>1.39</v>
      </c>
      <c r="J32" s="108">
        <v>25.39</v>
      </c>
      <c r="K32"/>
      <c r="L32"/>
      <c r="M32"/>
      <c r="N32"/>
      <c r="O32"/>
      <c r="P32"/>
      <c r="Q32"/>
      <c r="R32"/>
      <c r="S32"/>
    </row>
    <row r="33" spans="1:19">
      <c r="A33" s="108" t="s">
        <v>233</v>
      </c>
      <c r="B33" s="108">
        <v>162</v>
      </c>
      <c r="C33" s="108" t="s">
        <v>3</v>
      </c>
      <c r="D33" s="108">
        <v>648</v>
      </c>
      <c r="E33" s="108">
        <v>1</v>
      </c>
      <c r="F33" s="108">
        <v>72</v>
      </c>
      <c r="G33" s="108">
        <v>25.2</v>
      </c>
      <c r="H33" s="108">
        <v>15.06</v>
      </c>
      <c r="I33" s="108">
        <v>3.33</v>
      </c>
      <c r="J33" s="108">
        <v>20</v>
      </c>
      <c r="K33"/>
      <c r="L33"/>
      <c r="M33"/>
      <c r="N33"/>
      <c r="O33"/>
      <c r="P33"/>
      <c r="Q33"/>
      <c r="R33"/>
      <c r="S33"/>
    </row>
    <row r="34" spans="1:19">
      <c r="A34" s="108" t="s">
        <v>384</v>
      </c>
      <c r="B34" s="108">
        <v>99</v>
      </c>
      <c r="C34" s="108" t="s">
        <v>3</v>
      </c>
      <c r="D34" s="108">
        <v>396</v>
      </c>
      <c r="E34" s="108">
        <v>1</v>
      </c>
      <c r="F34" s="108">
        <v>80</v>
      </c>
      <c r="G34" s="108">
        <v>28</v>
      </c>
      <c r="H34" s="108">
        <v>15.06</v>
      </c>
      <c r="I34" s="108">
        <v>4</v>
      </c>
      <c r="J34" s="108">
        <v>15</v>
      </c>
      <c r="K34"/>
      <c r="L34"/>
      <c r="M34"/>
      <c r="N34"/>
      <c r="O34"/>
      <c r="P34"/>
      <c r="Q34"/>
      <c r="R34"/>
      <c r="S34"/>
    </row>
    <row r="35" spans="1:19">
      <c r="A35" s="108" t="s">
        <v>223</v>
      </c>
      <c r="B35" s="108">
        <v>99</v>
      </c>
      <c r="C35" s="108" t="s">
        <v>3</v>
      </c>
      <c r="D35" s="108">
        <v>396</v>
      </c>
      <c r="E35" s="108">
        <v>1</v>
      </c>
      <c r="F35" s="108">
        <v>80</v>
      </c>
      <c r="G35" s="108">
        <v>28</v>
      </c>
      <c r="H35" s="108">
        <v>15.06</v>
      </c>
      <c r="I35" s="108">
        <v>4</v>
      </c>
      <c r="J35" s="108">
        <v>15</v>
      </c>
      <c r="K35"/>
      <c r="L35"/>
      <c r="M35"/>
      <c r="N35"/>
      <c r="O35"/>
      <c r="P35"/>
      <c r="Q35"/>
      <c r="R35"/>
      <c r="S35"/>
    </row>
    <row r="36" spans="1:19">
      <c r="A36" s="108" t="s">
        <v>228</v>
      </c>
      <c r="B36" s="108">
        <v>99</v>
      </c>
      <c r="C36" s="108" t="s">
        <v>3</v>
      </c>
      <c r="D36" s="108">
        <v>396</v>
      </c>
      <c r="E36" s="108">
        <v>1</v>
      </c>
      <c r="F36" s="108">
        <v>80</v>
      </c>
      <c r="G36" s="108">
        <v>28</v>
      </c>
      <c r="H36" s="108">
        <v>15.06</v>
      </c>
      <c r="I36" s="108">
        <v>4</v>
      </c>
      <c r="J36" s="108">
        <v>15</v>
      </c>
      <c r="K36"/>
      <c r="L36"/>
      <c r="M36"/>
      <c r="N36"/>
      <c r="O36"/>
      <c r="P36"/>
      <c r="Q36"/>
      <c r="R36"/>
      <c r="S36"/>
    </row>
    <row r="37" spans="1:19">
      <c r="A37" s="108" t="s">
        <v>221</v>
      </c>
      <c r="B37" s="108">
        <v>99</v>
      </c>
      <c r="C37" s="108" t="s">
        <v>3</v>
      </c>
      <c r="D37" s="108">
        <v>396</v>
      </c>
      <c r="E37" s="108">
        <v>1</v>
      </c>
      <c r="F37" s="108">
        <v>80</v>
      </c>
      <c r="G37" s="108">
        <v>28</v>
      </c>
      <c r="H37" s="108">
        <v>15.06</v>
      </c>
      <c r="I37" s="108">
        <v>4</v>
      </c>
      <c r="J37" s="108">
        <v>15</v>
      </c>
      <c r="K37"/>
      <c r="L37"/>
      <c r="M37"/>
      <c r="N37"/>
      <c r="O37"/>
      <c r="P37"/>
      <c r="Q37"/>
      <c r="R37"/>
      <c r="S37"/>
    </row>
    <row r="38" spans="1:19">
      <c r="A38" s="108" t="s">
        <v>226</v>
      </c>
      <c r="B38" s="108">
        <v>99</v>
      </c>
      <c r="C38" s="108" t="s">
        <v>3</v>
      </c>
      <c r="D38" s="108">
        <v>396</v>
      </c>
      <c r="E38" s="108">
        <v>1</v>
      </c>
      <c r="F38" s="108">
        <v>80</v>
      </c>
      <c r="G38" s="108">
        <v>28</v>
      </c>
      <c r="H38" s="108">
        <v>15.06</v>
      </c>
      <c r="I38" s="108">
        <v>4</v>
      </c>
      <c r="J38" s="108">
        <v>15</v>
      </c>
      <c r="K38"/>
      <c r="L38"/>
      <c r="M38"/>
      <c r="N38"/>
      <c r="O38"/>
      <c r="P38"/>
      <c r="Q38"/>
      <c r="R38"/>
      <c r="S38"/>
    </row>
    <row r="39" spans="1:19">
      <c r="A39" s="108" t="s">
        <v>231</v>
      </c>
      <c r="B39" s="108">
        <v>99</v>
      </c>
      <c r="C39" s="108" t="s">
        <v>3</v>
      </c>
      <c r="D39" s="108">
        <v>396</v>
      </c>
      <c r="E39" s="108">
        <v>1</v>
      </c>
      <c r="F39" s="108">
        <v>80</v>
      </c>
      <c r="G39" s="108">
        <v>28</v>
      </c>
      <c r="H39" s="108">
        <v>15.06</v>
      </c>
      <c r="I39" s="108">
        <v>4</v>
      </c>
      <c r="J39" s="108">
        <v>15</v>
      </c>
      <c r="K39"/>
      <c r="L39"/>
      <c r="M39"/>
      <c r="N39"/>
      <c r="O39"/>
      <c r="P39"/>
      <c r="Q39"/>
      <c r="R39"/>
      <c r="S39"/>
    </row>
    <row r="40" spans="1:19">
      <c r="A40" s="108" t="s">
        <v>220</v>
      </c>
      <c r="B40" s="108">
        <v>192</v>
      </c>
      <c r="C40" s="108" t="s">
        <v>3</v>
      </c>
      <c r="D40" s="108">
        <v>768</v>
      </c>
      <c r="E40" s="108">
        <v>1</v>
      </c>
      <c r="F40" s="108">
        <v>12</v>
      </c>
      <c r="G40" s="108">
        <v>4.2</v>
      </c>
      <c r="H40" s="108">
        <v>5.38</v>
      </c>
      <c r="I40" s="108">
        <v>10</v>
      </c>
      <c r="J40" s="108">
        <v>4</v>
      </c>
      <c r="K40"/>
      <c r="L40"/>
      <c r="M40"/>
      <c r="N40"/>
      <c r="O40"/>
      <c r="P40"/>
      <c r="Q40"/>
      <c r="R40"/>
      <c r="S40"/>
    </row>
    <row r="41" spans="1:19">
      <c r="A41" s="108" t="s">
        <v>225</v>
      </c>
      <c r="B41" s="108">
        <v>192</v>
      </c>
      <c r="C41" s="108" t="s">
        <v>3</v>
      </c>
      <c r="D41" s="108">
        <v>768</v>
      </c>
      <c r="E41" s="108">
        <v>1</v>
      </c>
      <c r="F41" s="108">
        <v>12</v>
      </c>
      <c r="G41" s="108">
        <v>4.2</v>
      </c>
      <c r="H41" s="108">
        <v>5.38</v>
      </c>
      <c r="I41" s="108">
        <v>10</v>
      </c>
      <c r="J41" s="108">
        <v>4</v>
      </c>
      <c r="K41"/>
      <c r="L41"/>
      <c r="M41"/>
      <c r="N41"/>
      <c r="O41"/>
      <c r="P41"/>
      <c r="Q41"/>
      <c r="R41"/>
      <c r="S41"/>
    </row>
    <row r="42" spans="1:19">
      <c r="A42" s="108" t="s">
        <v>230</v>
      </c>
      <c r="B42" s="108">
        <v>192</v>
      </c>
      <c r="C42" s="108" t="s">
        <v>3</v>
      </c>
      <c r="D42" s="108">
        <v>768</v>
      </c>
      <c r="E42" s="108">
        <v>1</v>
      </c>
      <c r="F42" s="108">
        <v>12</v>
      </c>
      <c r="G42" s="108">
        <v>4.2</v>
      </c>
      <c r="H42" s="108">
        <v>5.38</v>
      </c>
      <c r="I42" s="108">
        <v>10</v>
      </c>
      <c r="J42" s="108">
        <v>4</v>
      </c>
      <c r="K42"/>
      <c r="L42"/>
      <c r="M42"/>
      <c r="N42"/>
      <c r="O42"/>
      <c r="P42"/>
      <c r="Q42"/>
      <c r="R42"/>
      <c r="S42"/>
    </row>
    <row r="43" spans="1:19">
      <c r="A43" s="108" t="s">
        <v>239</v>
      </c>
      <c r="B43" s="108">
        <v>357</v>
      </c>
      <c r="C43" s="108" t="s">
        <v>3</v>
      </c>
      <c r="D43" s="108">
        <v>1428</v>
      </c>
      <c r="E43" s="108">
        <v>1</v>
      </c>
      <c r="F43" s="108">
        <v>68</v>
      </c>
      <c r="G43" s="108">
        <v>37.18</v>
      </c>
      <c r="H43" s="108">
        <v>15.06</v>
      </c>
      <c r="I43" s="108">
        <v>3.33</v>
      </c>
      <c r="J43" s="108">
        <v>5</v>
      </c>
      <c r="K43"/>
      <c r="L43"/>
      <c r="M43"/>
      <c r="N43"/>
      <c r="O43"/>
      <c r="P43"/>
      <c r="Q43"/>
      <c r="R43"/>
      <c r="S43"/>
    </row>
    <row r="44" spans="1:19">
      <c r="A44" s="108" t="s">
        <v>240</v>
      </c>
      <c r="B44" s="108">
        <v>168</v>
      </c>
      <c r="C44" s="108" t="s">
        <v>3</v>
      </c>
      <c r="D44" s="108">
        <v>672</v>
      </c>
      <c r="E44" s="108">
        <v>1</v>
      </c>
      <c r="F44" s="108">
        <v>32</v>
      </c>
      <c r="G44" s="108">
        <v>11.2</v>
      </c>
      <c r="H44" s="108">
        <v>12.91</v>
      </c>
      <c r="I44" s="108">
        <v>6.67</v>
      </c>
      <c r="J44" s="108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8" t="s">
        <v>242</v>
      </c>
      <c r="B45" s="108">
        <v>399</v>
      </c>
      <c r="C45" s="108" t="s">
        <v>3</v>
      </c>
      <c r="D45" s="108">
        <v>1596</v>
      </c>
      <c r="E45" s="108">
        <v>1</v>
      </c>
      <c r="F45" s="108">
        <v>160</v>
      </c>
      <c r="G45" s="108">
        <v>56</v>
      </c>
      <c r="H45" s="108">
        <v>13.99</v>
      </c>
      <c r="I45" s="108">
        <v>4.3499999999999996</v>
      </c>
      <c r="J45" s="108">
        <v>15</v>
      </c>
      <c r="K45"/>
      <c r="L45"/>
      <c r="M45"/>
      <c r="N45"/>
      <c r="O45"/>
      <c r="P45"/>
      <c r="Q45"/>
      <c r="R45"/>
      <c r="S45"/>
    </row>
    <row r="46" spans="1:19">
      <c r="A46" s="108" t="s">
        <v>235</v>
      </c>
      <c r="B46" s="108">
        <v>171</v>
      </c>
      <c r="C46" s="108" t="s">
        <v>3</v>
      </c>
      <c r="D46" s="108">
        <v>684</v>
      </c>
      <c r="E46" s="108">
        <v>1</v>
      </c>
      <c r="F46" s="108">
        <v>76</v>
      </c>
      <c r="G46" s="108">
        <v>26.6</v>
      </c>
      <c r="H46" s="108">
        <v>13.99</v>
      </c>
      <c r="I46" s="108"/>
      <c r="J46" s="108">
        <v>4</v>
      </c>
      <c r="K46"/>
      <c r="L46"/>
      <c r="M46"/>
      <c r="N46"/>
      <c r="O46"/>
      <c r="P46"/>
      <c r="Q46"/>
      <c r="R46"/>
      <c r="S46"/>
    </row>
    <row r="47" spans="1:19">
      <c r="A47" s="108" t="s">
        <v>234</v>
      </c>
      <c r="B47" s="108">
        <v>546</v>
      </c>
      <c r="C47" s="108" t="s">
        <v>3</v>
      </c>
      <c r="D47" s="108">
        <v>2184</v>
      </c>
      <c r="E47" s="108">
        <v>1</v>
      </c>
      <c r="F47" s="108">
        <v>36</v>
      </c>
      <c r="G47" s="108">
        <v>12.6</v>
      </c>
      <c r="H47" s="108">
        <v>5.38</v>
      </c>
      <c r="I47" s="108">
        <v>10</v>
      </c>
      <c r="J47" s="108">
        <v>4</v>
      </c>
      <c r="K47"/>
      <c r="L47"/>
      <c r="M47"/>
      <c r="N47"/>
      <c r="O47"/>
      <c r="P47"/>
      <c r="Q47"/>
      <c r="R47"/>
      <c r="S47"/>
    </row>
    <row r="48" spans="1:19">
      <c r="A48" s="108" t="s">
        <v>236</v>
      </c>
      <c r="B48" s="108">
        <v>252</v>
      </c>
      <c r="C48" s="108" t="s">
        <v>3</v>
      </c>
      <c r="D48" s="108">
        <v>1008</v>
      </c>
      <c r="E48" s="108">
        <v>1</v>
      </c>
      <c r="F48" s="108">
        <v>0</v>
      </c>
      <c r="G48" s="108">
        <v>0</v>
      </c>
      <c r="H48" s="108">
        <v>16.14</v>
      </c>
      <c r="I48" s="108"/>
      <c r="J48" s="108">
        <v>4</v>
      </c>
      <c r="K48"/>
      <c r="L48"/>
      <c r="M48"/>
      <c r="N48"/>
      <c r="O48"/>
      <c r="P48"/>
      <c r="Q48"/>
      <c r="R48"/>
      <c r="S48"/>
    </row>
    <row r="49" spans="1:19">
      <c r="A49" s="108" t="s">
        <v>219</v>
      </c>
      <c r="B49" s="108">
        <v>477</v>
      </c>
      <c r="C49" s="108" t="s">
        <v>3</v>
      </c>
      <c r="D49" s="108">
        <v>1908</v>
      </c>
      <c r="E49" s="108">
        <v>1</v>
      </c>
      <c r="F49" s="108">
        <v>212</v>
      </c>
      <c r="G49" s="108">
        <v>74.2</v>
      </c>
      <c r="H49" s="108">
        <v>15.06</v>
      </c>
      <c r="I49" s="108">
        <v>4</v>
      </c>
      <c r="J49" s="108">
        <v>15</v>
      </c>
      <c r="K49"/>
      <c r="L49"/>
      <c r="M49"/>
      <c r="N49"/>
      <c r="O49"/>
      <c r="P49"/>
      <c r="Q49"/>
      <c r="R49"/>
      <c r="S49"/>
    </row>
    <row r="50" spans="1:19">
      <c r="A50" s="108" t="s">
        <v>224</v>
      </c>
      <c r="B50" s="108">
        <v>477</v>
      </c>
      <c r="C50" s="108" t="s">
        <v>3</v>
      </c>
      <c r="D50" s="108">
        <v>1908</v>
      </c>
      <c r="E50" s="108">
        <v>1</v>
      </c>
      <c r="F50" s="108">
        <v>212</v>
      </c>
      <c r="G50" s="108">
        <v>74.2</v>
      </c>
      <c r="H50" s="108">
        <v>15.06</v>
      </c>
      <c r="I50" s="108">
        <v>4</v>
      </c>
      <c r="J50" s="108">
        <v>15</v>
      </c>
      <c r="K50"/>
      <c r="L50"/>
      <c r="M50"/>
      <c r="N50"/>
      <c r="O50"/>
      <c r="P50"/>
      <c r="Q50"/>
      <c r="R50"/>
      <c r="S50"/>
    </row>
    <row r="51" spans="1:19">
      <c r="A51" s="108" t="s">
        <v>229</v>
      </c>
      <c r="B51" s="108">
        <v>477</v>
      </c>
      <c r="C51" s="108" t="s">
        <v>3</v>
      </c>
      <c r="D51" s="108">
        <v>1908</v>
      </c>
      <c r="E51" s="108">
        <v>1</v>
      </c>
      <c r="F51" s="108">
        <v>212</v>
      </c>
      <c r="G51" s="108">
        <v>74.2</v>
      </c>
      <c r="H51" s="108">
        <v>15.06</v>
      </c>
      <c r="I51" s="108">
        <v>4</v>
      </c>
      <c r="J51" s="108">
        <v>15</v>
      </c>
      <c r="K51"/>
      <c r="L51"/>
      <c r="M51"/>
      <c r="N51"/>
      <c r="O51"/>
      <c r="P51"/>
      <c r="Q51"/>
      <c r="R51"/>
      <c r="S51"/>
    </row>
    <row r="52" spans="1:19">
      <c r="A52" s="108" t="s">
        <v>222</v>
      </c>
      <c r="B52" s="108">
        <v>477</v>
      </c>
      <c r="C52" s="108" t="s">
        <v>3</v>
      </c>
      <c r="D52" s="108">
        <v>1908</v>
      </c>
      <c r="E52" s="108">
        <v>1</v>
      </c>
      <c r="F52" s="108">
        <v>212</v>
      </c>
      <c r="G52" s="108">
        <v>74.2</v>
      </c>
      <c r="H52" s="108">
        <v>15.06</v>
      </c>
      <c r="I52" s="108">
        <v>4</v>
      </c>
      <c r="J52" s="108">
        <v>15</v>
      </c>
      <c r="K52"/>
      <c r="L52"/>
      <c r="M52"/>
      <c r="N52"/>
      <c r="O52"/>
      <c r="P52"/>
      <c r="Q52"/>
      <c r="R52"/>
      <c r="S52"/>
    </row>
    <row r="53" spans="1:19">
      <c r="A53" s="108" t="s">
        <v>227</v>
      </c>
      <c r="B53" s="108">
        <v>477</v>
      </c>
      <c r="C53" s="108" t="s">
        <v>3</v>
      </c>
      <c r="D53" s="108">
        <v>1908</v>
      </c>
      <c r="E53" s="108">
        <v>1</v>
      </c>
      <c r="F53" s="108">
        <v>212</v>
      </c>
      <c r="G53" s="108">
        <v>74.2</v>
      </c>
      <c r="H53" s="108">
        <v>15.06</v>
      </c>
      <c r="I53" s="108">
        <v>4</v>
      </c>
      <c r="J53" s="108">
        <v>15</v>
      </c>
      <c r="K53"/>
      <c r="L53"/>
      <c r="M53"/>
      <c r="N53"/>
      <c r="O53"/>
      <c r="P53"/>
      <c r="Q53"/>
      <c r="R53"/>
      <c r="S53"/>
    </row>
    <row r="54" spans="1:19">
      <c r="A54" s="108" t="s">
        <v>232</v>
      </c>
      <c r="B54" s="108">
        <v>315</v>
      </c>
      <c r="C54" s="108" t="s">
        <v>3</v>
      </c>
      <c r="D54" s="108">
        <v>1260</v>
      </c>
      <c r="E54" s="108">
        <v>1</v>
      </c>
      <c r="F54" s="108">
        <v>140</v>
      </c>
      <c r="G54" s="108">
        <v>49</v>
      </c>
      <c r="H54" s="108">
        <v>15.06</v>
      </c>
      <c r="I54" s="108">
        <v>4</v>
      </c>
      <c r="J54" s="108">
        <v>15</v>
      </c>
      <c r="K54"/>
      <c r="L54"/>
      <c r="M54"/>
      <c r="N54"/>
      <c r="O54"/>
      <c r="P54"/>
      <c r="Q54"/>
      <c r="R54"/>
      <c r="S54"/>
    </row>
    <row r="55" spans="1:19">
      <c r="A55" s="108" t="s">
        <v>238</v>
      </c>
      <c r="B55" s="108">
        <v>441</v>
      </c>
      <c r="C55" s="108" t="s">
        <v>3</v>
      </c>
      <c r="D55" s="108">
        <v>1764</v>
      </c>
      <c r="E55" s="108">
        <v>1</v>
      </c>
      <c r="F55" s="108">
        <v>168</v>
      </c>
      <c r="G55" s="108">
        <v>58.8</v>
      </c>
      <c r="H55" s="108">
        <v>11.84</v>
      </c>
      <c r="I55" s="108">
        <v>20</v>
      </c>
      <c r="J55" s="108">
        <v>10.8</v>
      </c>
      <c r="K55"/>
      <c r="L55"/>
      <c r="M55"/>
      <c r="N55"/>
      <c r="O55"/>
      <c r="P55"/>
      <c r="Q55"/>
      <c r="R55"/>
      <c r="S55"/>
    </row>
    <row r="56" spans="1:19">
      <c r="A56" s="108" t="s">
        <v>270</v>
      </c>
      <c r="B56" s="108">
        <v>6871</v>
      </c>
      <c r="C56" s="108"/>
      <c r="D56" s="108">
        <v>27484</v>
      </c>
      <c r="E56" s="108"/>
      <c r="F56" s="108">
        <v>2512</v>
      </c>
      <c r="G56" s="108">
        <v>892.56</v>
      </c>
      <c r="H56" s="108">
        <v>13.0221</v>
      </c>
      <c r="I56" s="108">
        <v>4.6500000000000004</v>
      </c>
      <c r="J56" s="108">
        <v>39.7288</v>
      </c>
      <c r="K56"/>
      <c r="L56"/>
      <c r="M56"/>
      <c r="N56"/>
      <c r="O56"/>
      <c r="P56"/>
      <c r="Q56"/>
      <c r="R56"/>
      <c r="S56"/>
    </row>
    <row r="57" spans="1:19">
      <c r="A57" s="108" t="s">
        <v>385</v>
      </c>
      <c r="B57" s="108">
        <v>6871</v>
      </c>
      <c r="C57" s="108"/>
      <c r="D57" s="108">
        <v>27484</v>
      </c>
      <c r="E57" s="108"/>
      <c r="F57" s="108">
        <v>2512</v>
      </c>
      <c r="G57" s="108">
        <v>892.56</v>
      </c>
      <c r="H57" s="108">
        <v>13.0221</v>
      </c>
      <c r="I57" s="108">
        <v>4.6500000000000004</v>
      </c>
      <c r="J57" s="108">
        <v>39.7288</v>
      </c>
      <c r="K57"/>
      <c r="L57"/>
      <c r="M57"/>
      <c r="N57"/>
      <c r="O57"/>
      <c r="P57"/>
      <c r="Q57"/>
      <c r="R57"/>
      <c r="S57"/>
    </row>
    <row r="58" spans="1:19">
      <c r="A58" s="108" t="s">
        <v>386</v>
      </c>
      <c r="B58" s="108">
        <v>0</v>
      </c>
      <c r="C58" s="108"/>
      <c r="D58" s="108">
        <v>0</v>
      </c>
      <c r="E58" s="108"/>
      <c r="F58" s="108">
        <v>0</v>
      </c>
      <c r="G58" s="108">
        <v>0</v>
      </c>
      <c r="H58" s="108"/>
      <c r="I58" s="108"/>
      <c r="J58" s="10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5"/>
      <c r="B60" s="108" t="s">
        <v>51</v>
      </c>
      <c r="C60" s="108" t="s">
        <v>387</v>
      </c>
      <c r="D60" s="108" t="s">
        <v>388</v>
      </c>
      <c r="E60" s="108" t="s">
        <v>389</v>
      </c>
      <c r="F60" s="108" t="s">
        <v>390</v>
      </c>
      <c r="G60" s="108" t="s">
        <v>391</v>
      </c>
      <c r="H60" s="108" t="s">
        <v>392</v>
      </c>
      <c r="I60" s="108" t="s">
        <v>393</v>
      </c>
      <c r="J60"/>
      <c r="K60"/>
      <c r="L60"/>
      <c r="M60"/>
      <c r="N60"/>
      <c r="O60"/>
      <c r="P60"/>
      <c r="Q60"/>
      <c r="R60"/>
      <c r="S60"/>
    </row>
    <row r="61" spans="1:19">
      <c r="A61" s="108" t="s">
        <v>459</v>
      </c>
      <c r="B61" s="108" t="s">
        <v>707</v>
      </c>
      <c r="C61" s="108">
        <v>0.22</v>
      </c>
      <c r="D61" s="108">
        <v>0.70399999999999996</v>
      </c>
      <c r="E61" s="108">
        <v>0.78700000000000003</v>
      </c>
      <c r="F61" s="108">
        <v>40</v>
      </c>
      <c r="G61" s="108">
        <v>270</v>
      </c>
      <c r="H61" s="108">
        <v>90</v>
      </c>
      <c r="I61" s="108" t="s">
        <v>397</v>
      </c>
      <c r="J61"/>
      <c r="K61"/>
      <c r="L61"/>
      <c r="M61"/>
      <c r="N61"/>
      <c r="O61"/>
      <c r="P61"/>
      <c r="Q61"/>
      <c r="R61"/>
      <c r="S61"/>
    </row>
    <row r="62" spans="1:19">
      <c r="A62" s="108" t="s">
        <v>460</v>
      </c>
      <c r="B62" s="108" t="s">
        <v>708</v>
      </c>
      <c r="C62" s="108">
        <v>0.3</v>
      </c>
      <c r="D62" s="108">
        <v>1.8620000000000001</v>
      </c>
      <c r="E62" s="108">
        <v>3.4009999999999998</v>
      </c>
      <c r="F62" s="108">
        <v>190</v>
      </c>
      <c r="G62" s="108">
        <v>270</v>
      </c>
      <c r="H62" s="108">
        <v>180</v>
      </c>
      <c r="I62" s="108"/>
      <c r="J62"/>
      <c r="K62"/>
      <c r="L62"/>
      <c r="M62"/>
      <c r="N62"/>
      <c r="O62"/>
      <c r="P62"/>
      <c r="Q62"/>
      <c r="R62"/>
      <c r="S62"/>
    </row>
    <row r="63" spans="1:19">
      <c r="A63" s="108" t="s">
        <v>461</v>
      </c>
      <c r="B63" s="108" t="s">
        <v>709</v>
      </c>
      <c r="C63" s="108">
        <v>0.3</v>
      </c>
      <c r="D63" s="108">
        <v>0.35799999999999998</v>
      </c>
      <c r="E63" s="108">
        <v>0.38400000000000001</v>
      </c>
      <c r="F63" s="108">
        <v>190</v>
      </c>
      <c r="G63" s="108">
        <v>90</v>
      </c>
      <c r="H63" s="108">
        <v>0</v>
      </c>
      <c r="I63" s="108"/>
      <c r="J63"/>
      <c r="K63"/>
      <c r="L63"/>
      <c r="M63"/>
      <c r="N63"/>
      <c r="O63"/>
      <c r="P63"/>
      <c r="Q63"/>
      <c r="R63"/>
      <c r="S63"/>
    </row>
    <row r="64" spans="1:19">
      <c r="A64" s="108" t="s">
        <v>473</v>
      </c>
      <c r="B64" s="108" t="s">
        <v>707</v>
      </c>
      <c r="C64" s="108">
        <v>0.22</v>
      </c>
      <c r="D64" s="108">
        <v>0.70399999999999996</v>
      </c>
      <c r="E64" s="108">
        <v>0.78700000000000003</v>
      </c>
      <c r="F64" s="108">
        <v>60</v>
      </c>
      <c r="G64" s="108">
        <v>90</v>
      </c>
      <c r="H64" s="108">
        <v>90</v>
      </c>
      <c r="I64" s="108" t="s">
        <v>464</v>
      </c>
      <c r="J64"/>
      <c r="K64"/>
      <c r="L64"/>
      <c r="M64"/>
      <c r="N64"/>
      <c r="O64"/>
      <c r="P64"/>
      <c r="Q64"/>
      <c r="R64"/>
      <c r="S64"/>
    </row>
    <row r="65" spans="1:19">
      <c r="A65" s="108" t="s">
        <v>474</v>
      </c>
      <c r="B65" s="108" t="s">
        <v>707</v>
      </c>
      <c r="C65" s="108">
        <v>0.22</v>
      </c>
      <c r="D65" s="108">
        <v>0.70399999999999996</v>
      </c>
      <c r="E65" s="108">
        <v>0.78700000000000003</v>
      </c>
      <c r="F65" s="108">
        <v>84</v>
      </c>
      <c r="G65" s="108">
        <v>0</v>
      </c>
      <c r="H65" s="108">
        <v>90</v>
      </c>
      <c r="I65" s="108" t="s">
        <v>407</v>
      </c>
      <c r="J65"/>
      <c r="K65"/>
      <c r="L65"/>
      <c r="M65"/>
      <c r="N65"/>
      <c r="O65"/>
      <c r="P65"/>
      <c r="Q65"/>
      <c r="R65"/>
      <c r="S65"/>
    </row>
    <row r="66" spans="1:19">
      <c r="A66" s="108" t="s">
        <v>475</v>
      </c>
      <c r="B66" s="108" t="s">
        <v>708</v>
      </c>
      <c r="C66" s="108">
        <v>0.3</v>
      </c>
      <c r="D66" s="108">
        <v>1.8620000000000001</v>
      </c>
      <c r="E66" s="108">
        <v>3.4009999999999998</v>
      </c>
      <c r="F66" s="108">
        <v>315</v>
      </c>
      <c r="G66" s="108">
        <v>270</v>
      </c>
      <c r="H66" s="108">
        <v>180</v>
      </c>
      <c r="I66" s="108"/>
      <c r="J66"/>
      <c r="K66"/>
      <c r="L66"/>
      <c r="M66"/>
      <c r="N66"/>
      <c r="O66"/>
      <c r="P66"/>
      <c r="Q66"/>
      <c r="R66"/>
      <c r="S66"/>
    </row>
    <row r="67" spans="1:19">
      <c r="A67" s="108" t="s">
        <v>476</v>
      </c>
      <c r="B67" s="108" t="s">
        <v>709</v>
      </c>
      <c r="C67" s="108">
        <v>0.3</v>
      </c>
      <c r="D67" s="108">
        <v>0.35799999999999998</v>
      </c>
      <c r="E67" s="108">
        <v>0.38400000000000001</v>
      </c>
      <c r="F67" s="108">
        <v>315</v>
      </c>
      <c r="G67" s="108">
        <v>90</v>
      </c>
      <c r="H67" s="108">
        <v>0</v>
      </c>
      <c r="I67" s="108"/>
      <c r="J67"/>
      <c r="K67"/>
      <c r="L67"/>
      <c r="M67"/>
      <c r="N67"/>
      <c r="O67"/>
      <c r="P67"/>
      <c r="Q67"/>
      <c r="R67"/>
      <c r="S67"/>
    </row>
    <row r="68" spans="1:19">
      <c r="A68" s="108" t="s">
        <v>448</v>
      </c>
      <c r="B68" s="108" t="s">
        <v>707</v>
      </c>
      <c r="C68" s="108">
        <v>0.22</v>
      </c>
      <c r="D68" s="108">
        <v>0.70399999999999996</v>
      </c>
      <c r="E68" s="108">
        <v>0.78700000000000003</v>
      </c>
      <c r="F68" s="108">
        <v>72</v>
      </c>
      <c r="G68" s="108">
        <v>0</v>
      </c>
      <c r="H68" s="108">
        <v>90</v>
      </c>
      <c r="I68" s="108" t="s">
        <v>407</v>
      </c>
      <c r="J68"/>
      <c r="K68"/>
      <c r="L68"/>
      <c r="M68"/>
      <c r="N68"/>
      <c r="O68"/>
      <c r="P68"/>
      <c r="Q68"/>
      <c r="R68"/>
      <c r="S68"/>
    </row>
    <row r="69" spans="1:19">
      <c r="A69" s="108" t="s">
        <v>449</v>
      </c>
      <c r="B69" s="108" t="s">
        <v>708</v>
      </c>
      <c r="C69" s="108">
        <v>0.3</v>
      </c>
      <c r="D69" s="108">
        <v>1.8620000000000001</v>
      </c>
      <c r="E69" s="108">
        <v>3.4009999999999998</v>
      </c>
      <c r="F69" s="108">
        <v>162</v>
      </c>
      <c r="G69" s="108">
        <v>270</v>
      </c>
      <c r="H69" s="108">
        <v>180</v>
      </c>
      <c r="I69" s="108"/>
      <c r="J69"/>
      <c r="K69"/>
      <c r="L69"/>
      <c r="M69"/>
      <c r="N69"/>
      <c r="O69"/>
      <c r="P69"/>
      <c r="Q69"/>
      <c r="R69"/>
      <c r="S69"/>
    </row>
    <row r="70" spans="1:19">
      <c r="A70" s="108" t="s">
        <v>450</v>
      </c>
      <c r="B70" s="108" t="s">
        <v>709</v>
      </c>
      <c r="C70" s="108">
        <v>0.3</v>
      </c>
      <c r="D70" s="108">
        <v>0.35799999999999998</v>
      </c>
      <c r="E70" s="108">
        <v>0.38400000000000001</v>
      </c>
      <c r="F70" s="108">
        <v>162</v>
      </c>
      <c r="G70" s="108">
        <v>90</v>
      </c>
      <c r="H70" s="108">
        <v>0</v>
      </c>
      <c r="I70" s="108"/>
      <c r="J70"/>
      <c r="K70"/>
      <c r="L70"/>
      <c r="M70"/>
      <c r="N70"/>
      <c r="O70"/>
      <c r="P70"/>
      <c r="Q70"/>
      <c r="R70"/>
      <c r="S70"/>
    </row>
    <row r="71" spans="1:19">
      <c r="A71" s="108" t="s">
        <v>394</v>
      </c>
      <c r="B71" s="108" t="s">
        <v>707</v>
      </c>
      <c r="C71" s="108">
        <v>0.22</v>
      </c>
      <c r="D71" s="108">
        <v>0.70399999999999996</v>
      </c>
      <c r="E71" s="108">
        <v>0.78700000000000003</v>
      </c>
      <c r="F71" s="108">
        <v>44</v>
      </c>
      <c r="G71" s="108">
        <v>180</v>
      </c>
      <c r="H71" s="108">
        <v>90</v>
      </c>
      <c r="I71" s="108" t="s">
        <v>395</v>
      </c>
      <c r="J71"/>
      <c r="K71"/>
      <c r="L71"/>
      <c r="M71"/>
      <c r="N71"/>
      <c r="O71"/>
      <c r="P71"/>
      <c r="Q71"/>
      <c r="R71"/>
      <c r="S71"/>
    </row>
    <row r="72" spans="1:19">
      <c r="A72" s="108" t="s">
        <v>396</v>
      </c>
      <c r="B72" s="108" t="s">
        <v>707</v>
      </c>
      <c r="C72" s="108">
        <v>0.22</v>
      </c>
      <c r="D72" s="108">
        <v>0.70399999999999996</v>
      </c>
      <c r="E72" s="108">
        <v>0.78700000000000003</v>
      </c>
      <c r="F72" s="108">
        <v>36</v>
      </c>
      <c r="G72" s="108">
        <v>270</v>
      </c>
      <c r="H72" s="108">
        <v>90</v>
      </c>
      <c r="I72" s="108" t="s">
        <v>397</v>
      </c>
      <c r="J72"/>
      <c r="K72"/>
      <c r="L72"/>
      <c r="M72"/>
      <c r="N72"/>
      <c r="O72"/>
      <c r="P72"/>
      <c r="Q72"/>
      <c r="R72"/>
      <c r="S72"/>
    </row>
    <row r="73" spans="1:19">
      <c r="A73" s="108" t="s">
        <v>398</v>
      </c>
      <c r="B73" s="108" t="s">
        <v>708</v>
      </c>
      <c r="C73" s="108">
        <v>0.3</v>
      </c>
      <c r="D73" s="108">
        <v>1.8620000000000001</v>
      </c>
      <c r="E73" s="108">
        <v>3.4009999999999998</v>
      </c>
      <c r="F73" s="108">
        <v>99</v>
      </c>
      <c r="G73" s="108">
        <v>270</v>
      </c>
      <c r="H73" s="108">
        <v>180</v>
      </c>
      <c r="I73" s="108"/>
      <c r="J73"/>
      <c r="K73"/>
      <c r="L73"/>
      <c r="M73"/>
      <c r="N73"/>
      <c r="O73"/>
      <c r="P73"/>
      <c r="Q73"/>
      <c r="R73"/>
      <c r="S73"/>
    </row>
    <row r="74" spans="1:19">
      <c r="A74" s="108" t="s">
        <v>399</v>
      </c>
      <c r="B74" s="108" t="s">
        <v>709</v>
      </c>
      <c r="C74" s="108">
        <v>0.3</v>
      </c>
      <c r="D74" s="108">
        <v>0.35799999999999998</v>
      </c>
      <c r="E74" s="108">
        <v>0.38400000000000001</v>
      </c>
      <c r="F74" s="108">
        <v>99</v>
      </c>
      <c r="G74" s="108">
        <v>90</v>
      </c>
      <c r="H74" s="108">
        <v>0</v>
      </c>
      <c r="I74" s="108"/>
      <c r="J74"/>
      <c r="K74"/>
      <c r="L74"/>
      <c r="M74"/>
      <c r="N74"/>
      <c r="O74"/>
      <c r="P74"/>
      <c r="Q74"/>
      <c r="R74"/>
      <c r="S74"/>
    </row>
    <row r="75" spans="1:19">
      <c r="A75" s="108" t="s">
        <v>414</v>
      </c>
      <c r="B75" s="108" t="s">
        <v>707</v>
      </c>
      <c r="C75" s="108">
        <v>0.22</v>
      </c>
      <c r="D75" s="108">
        <v>0.70399999999999996</v>
      </c>
      <c r="E75" s="108">
        <v>0.78700000000000003</v>
      </c>
      <c r="F75" s="108">
        <v>44</v>
      </c>
      <c r="G75" s="108">
        <v>180</v>
      </c>
      <c r="H75" s="108">
        <v>90</v>
      </c>
      <c r="I75" s="108" t="s">
        <v>395</v>
      </c>
      <c r="J75"/>
      <c r="K75"/>
      <c r="L75"/>
      <c r="M75"/>
      <c r="N75"/>
      <c r="O75"/>
      <c r="P75"/>
      <c r="Q75"/>
      <c r="R75"/>
      <c r="S75"/>
    </row>
    <row r="76" spans="1:19">
      <c r="A76" s="108" t="s">
        <v>415</v>
      </c>
      <c r="B76" s="108" t="s">
        <v>707</v>
      </c>
      <c r="C76" s="108">
        <v>0.22</v>
      </c>
      <c r="D76" s="108">
        <v>0.70399999999999996</v>
      </c>
      <c r="E76" s="108">
        <v>0.78700000000000003</v>
      </c>
      <c r="F76" s="108">
        <v>36</v>
      </c>
      <c r="G76" s="108">
        <v>270</v>
      </c>
      <c r="H76" s="108">
        <v>90</v>
      </c>
      <c r="I76" s="108" t="s">
        <v>397</v>
      </c>
      <c r="J76"/>
      <c r="K76"/>
      <c r="L76"/>
      <c r="M76"/>
      <c r="N76"/>
      <c r="O76"/>
      <c r="P76"/>
      <c r="Q76"/>
      <c r="R76"/>
      <c r="S76"/>
    </row>
    <row r="77" spans="1:19">
      <c r="A77" s="108" t="s">
        <v>416</v>
      </c>
      <c r="B77" s="108" t="s">
        <v>708</v>
      </c>
      <c r="C77" s="108">
        <v>0.3</v>
      </c>
      <c r="D77" s="108">
        <v>1.8620000000000001</v>
      </c>
      <c r="E77" s="108">
        <v>3.4009999999999998</v>
      </c>
      <c r="F77" s="108">
        <v>99</v>
      </c>
      <c r="G77" s="108">
        <v>270</v>
      </c>
      <c r="H77" s="108">
        <v>180</v>
      </c>
      <c r="I77" s="108"/>
      <c r="J77"/>
      <c r="K77"/>
      <c r="L77"/>
      <c r="M77"/>
      <c r="N77"/>
      <c r="O77"/>
      <c r="P77"/>
      <c r="Q77"/>
      <c r="R77"/>
      <c r="S77"/>
    </row>
    <row r="78" spans="1:19">
      <c r="A78" s="108" t="s">
        <v>417</v>
      </c>
      <c r="B78" s="108" t="s">
        <v>709</v>
      </c>
      <c r="C78" s="108">
        <v>0.3</v>
      </c>
      <c r="D78" s="108">
        <v>0.35799999999999998</v>
      </c>
      <c r="E78" s="108">
        <v>0.38400000000000001</v>
      </c>
      <c r="F78" s="108">
        <v>99</v>
      </c>
      <c r="G78" s="108">
        <v>90</v>
      </c>
      <c r="H78" s="108">
        <v>0</v>
      </c>
      <c r="I78" s="108"/>
      <c r="J78"/>
      <c r="K78"/>
      <c r="L78"/>
      <c r="M78"/>
      <c r="N78"/>
      <c r="O78"/>
      <c r="P78"/>
      <c r="Q78"/>
      <c r="R78"/>
      <c r="S78"/>
    </row>
    <row r="79" spans="1:19">
      <c r="A79" s="108" t="s">
        <v>431</v>
      </c>
      <c r="B79" s="108" t="s">
        <v>707</v>
      </c>
      <c r="C79" s="108">
        <v>0.22</v>
      </c>
      <c r="D79" s="108">
        <v>0.70399999999999996</v>
      </c>
      <c r="E79" s="108">
        <v>0.78700000000000003</v>
      </c>
      <c r="F79" s="108">
        <v>44</v>
      </c>
      <c r="G79" s="108">
        <v>180</v>
      </c>
      <c r="H79" s="108">
        <v>90</v>
      </c>
      <c r="I79" s="108" t="s">
        <v>395</v>
      </c>
      <c r="J79"/>
      <c r="K79"/>
      <c r="L79"/>
      <c r="M79"/>
      <c r="N79"/>
      <c r="O79"/>
      <c r="P79"/>
      <c r="Q79"/>
      <c r="R79"/>
      <c r="S79"/>
    </row>
    <row r="80" spans="1:19">
      <c r="A80" s="108" t="s">
        <v>432</v>
      </c>
      <c r="B80" s="108" t="s">
        <v>707</v>
      </c>
      <c r="C80" s="108">
        <v>0.22</v>
      </c>
      <c r="D80" s="108">
        <v>0.70399999999999996</v>
      </c>
      <c r="E80" s="108">
        <v>0.78700000000000003</v>
      </c>
      <c r="F80" s="108">
        <v>36</v>
      </c>
      <c r="G80" s="108">
        <v>270</v>
      </c>
      <c r="H80" s="108">
        <v>90</v>
      </c>
      <c r="I80" s="108" t="s">
        <v>397</v>
      </c>
      <c r="J80"/>
      <c r="K80"/>
      <c r="L80"/>
      <c r="M80"/>
      <c r="N80"/>
      <c r="O80"/>
      <c r="P80"/>
      <c r="Q80"/>
      <c r="R80"/>
      <c r="S80"/>
    </row>
    <row r="81" spans="1:19">
      <c r="A81" s="108" t="s">
        <v>433</v>
      </c>
      <c r="B81" s="108" t="s">
        <v>708</v>
      </c>
      <c r="C81" s="108">
        <v>0.3</v>
      </c>
      <c r="D81" s="108">
        <v>1.8620000000000001</v>
      </c>
      <c r="E81" s="108">
        <v>3.4009999999999998</v>
      </c>
      <c r="F81" s="108">
        <v>99</v>
      </c>
      <c r="G81" s="108">
        <v>270</v>
      </c>
      <c r="H81" s="108">
        <v>180</v>
      </c>
      <c r="I81" s="108"/>
      <c r="J81"/>
      <c r="K81"/>
      <c r="L81"/>
      <c r="M81"/>
      <c r="N81"/>
      <c r="O81"/>
      <c r="P81"/>
      <c r="Q81"/>
      <c r="R81"/>
      <c r="S81"/>
    </row>
    <row r="82" spans="1:19">
      <c r="A82" s="108" t="s">
        <v>434</v>
      </c>
      <c r="B82" s="108" t="s">
        <v>709</v>
      </c>
      <c r="C82" s="108">
        <v>0.3</v>
      </c>
      <c r="D82" s="108">
        <v>0.35799999999999998</v>
      </c>
      <c r="E82" s="108">
        <v>0.38400000000000001</v>
      </c>
      <c r="F82" s="108">
        <v>99</v>
      </c>
      <c r="G82" s="108">
        <v>90</v>
      </c>
      <c r="H82" s="108">
        <v>0</v>
      </c>
      <c r="I82" s="108"/>
      <c r="J82"/>
      <c r="K82"/>
      <c r="L82"/>
      <c r="M82"/>
      <c r="N82"/>
      <c r="O82"/>
      <c r="P82"/>
      <c r="Q82"/>
      <c r="R82"/>
      <c r="S82"/>
    </row>
    <row r="83" spans="1:19">
      <c r="A83" s="108" t="s">
        <v>406</v>
      </c>
      <c r="B83" s="108" t="s">
        <v>707</v>
      </c>
      <c r="C83" s="108">
        <v>0.22</v>
      </c>
      <c r="D83" s="108">
        <v>0.70399999999999996</v>
      </c>
      <c r="E83" s="108">
        <v>0.78700000000000003</v>
      </c>
      <c r="F83" s="108">
        <v>44</v>
      </c>
      <c r="G83" s="108">
        <v>0</v>
      </c>
      <c r="H83" s="108">
        <v>90</v>
      </c>
      <c r="I83" s="108" t="s">
        <v>407</v>
      </c>
      <c r="J83"/>
      <c r="K83"/>
      <c r="L83"/>
      <c r="M83"/>
      <c r="N83"/>
      <c r="O83"/>
      <c r="P83"/>
      <c r="Q83"/>
      <c r="R83"/>
      <c r="S83"/>
    </row>
    <row r="84" spans="1:19">
      <c r="A84" s="108" t="s">
        <v>408</v>
      </c>
      <c r="B84" s="108" t="s">
        <v>707</v>
      </c>
      <c r="C84" s="108">
        <v>0.22</v>
      </c>
      <c r="D84" s="108">
        <v>0.70399999999999996</v>
      </c>
      <c r="E84" s="108">
        <v>0.78700000000000003</v>
      </c>
      <c r="F84" s="108">
        <v>36</v>
      </c>
      <c r="G84" s="108">
        <v>270</v>
      </c>
      <c r="H84" s="108">
        <v>90</v>
      </c>
      <c r="I84" s="108" t="s">
        <v>397</v>
      </c>
      <c r="J84"/>
      <c r="K84"/>
      <c r="L84"/>
      <c r="M84"/>
      <c r="N84"/>
      <c r="O84"/>
      <c r="P84"/>
      <c r="Q84"/>
      <c r="R84"/>
      <c r="S84"/>
    </row>
    <row r="85" spans="1:19">
      <c r="A85" s="108" t="s">
        <v>409</v>
      </c>
      <c r="B85" s="108" t="s">
        <v>708</v>
      </c>
      <c r="C85" s="108">
        <v>0.3</v>
      </c>
      <c r="D85" s="108">
        <v>1.8620000000000001</v>
      </c>
      <c r="E85" s="108">
        <v>3.4009999999999998</v>
      </c>
      <c r="F85" s="108">
        <v>99</v>
      </c>
      <c r="G85" s="108">
        <v>270</v>
      </c>
      <c r="H85" s="108">
        <v>180</v>
      </c>
      <c r="I85" s="108"/>
      <c r="J85"/>
      <c r="K85"/>
      <c r="L85"/>
      <c r="M85"/>
      <c r="N85"/>
      <c r="O85"/>
      <c r="P85"/>
      <c r="Q85"/>
      <c r="R85"/>
      <c r="S85"/>
    </row>
    <row r="86" spans="1:19">
      <c r="A86" s="108" t="s">
        <v>410</v>
      </c>
      <c r="B86" s="108" t="s">
        <v>709</v>
      </c>
      <c r="C86" s="108">
        <v>0.3</v>
      </c>
      <c r="D86" s="108">
        <v>0.35799999999999998</v>
      </c>
      <c r="E86" s="108">
        <v>0.38400000000000001</v>
      </c>
      <c r="F86" s="108">
        <v>99</v>
      </c>
      <c r="G86" s="108">
        <v>90</v>
      </c>
      <c r="H86" s="108">
        <v>0</v>
      </c>
      <c r="I86" s="108"/>
      <c r="J86"/>
      <c r="K86"/>
      <c r="L86"/>
      <c r="M86"/>
      <c r="N86"/>
      <c r="O86"/>
      <c r="P86"/>
      <c r="Q86"/>
      <c r="R86"/>
      <c r="S86"/>
    </row>
    <row r="87" spans="1:19">
      <c r="A87" s="108" t="s">
        <v>424</v>
      </c>
      <c r="B87" s="108" t="s">
        <v>707</v>
      </c>
      <c r="C87" s="108">
        <v>0.22</v>
      </c>
      <c r="D87" s="108">
        <v>0.70399999999999996</v>
      </c>
      <c r="E87" s="108">
        <v>0.78700000000000003</v>
      </c>
      <c r="F87" s="108">
        <v>44</v>
      </c>
      <c r="G87" s="108">
        <v>0</v>
      </c>
      <c r="H87" s="108">
        <v>90</v>
      </c>
      <c r="I87" s="108" t="s">
        <v>407</v>
      </c>
      <c r="J87"/>
      <c r="K87"/>
      <c r="L87"/>
      <c r="M87"/>
      <c r="N87"/>
      <c r="O87"/>
      <c r="P87"/>
      <c r="Q87"/>
      <c r="R87"/>
      <c r="S87"/>
    </row>
    <row r="88" spans="1:19">
      <c r="A88" s="108" t="s">
        <v>425</v>
      </c>
      <c r="B88" s="108" t="s">
        <v>707</v>
      </c>
      <c r="C88" s="108">
        <v>0.22</v>
      </c>
      <c r="D88" s="108">
        <v>0.70399999999999996</v>
      </c>
      <c r="E88" s="108">
        <v>0.78700000000000003</v>
      </c>
      <c r="F88" s="108">
        <v>36</v>
      </c>
      <c r="G88" s="108">
        <v>270</v>
      </c>
      <c r="H88" s="108">
        <v>90</v>
      </c>
      <c r="I88" s="108" t="s">
        <v>397</v>
      </c>
      <c r="J88"/>
      <c r="K88"/>
      <c r="L88"/>
      <c r="M88"/>
      <c r="N88"/>
      <c r="O88"/>
      <c r="P88"/>
      <c r="Q88"/>
      <c r="R88"/>
      <c r="S88"/>
    </row>
    <row r="89" spans="1:19">
      <c r="A89" s="108" t="s">
        <v>426</v>
      </c>
      <c r="B89" s="108" t="s">
        <v>708</v>
      </c>
      <c r="C89" s="108">
        <v>0.3</v>
      </c>
      <c r="D89" s="108">
        <v>1.8620000000000001</v>
      </c>
      <c r="E89" s="108">
        <v>3.4009999999999998</v>
      </c>
      <c r="F89" s="108">
        <v>99</v>
      </c>
      <c r="G89" s="108">
        <v>270</v>
      </c>
      <c r="H89" s="108">
        <v>180</v>
      </c>
      <c r="I89" s="108"/>
      <c r="J89"/>
      <c r="K89"/>
      <c r="L89"/>
      <c r="M89"/>
      <c r="N89"/>
      <c r="O89"/>
      <c r="P89"/>
      <c r="Q89"/>
      <c r="R89"/>
      <c r="S89"/>
    </row>
    <row r="90" spans="1:19">
      <c r="A90" s="108" t="s">
        <v>427</v>
      </c>
      <c r="B90" s="108" t="s">
        <v>709</v>
      </c>
      <c r="C90" s="108">
        <v>0.3</v>
      </c>
      <c r="D90" s="108">
        <v>0.35799999999999998</v>
      </c>
      <c r="E90" s="108">
        <v>0.38400000000000001</v>
      </c>
      <c r="F90" s="108">
        <v>99</v>
      </c>
      <c r="G90" s="108">
        <v>90</v>
      </c>
      <c r="H90" s="108">
        <v>0</v>
      </c>
      <c r="I90" s="108"/>
      <c r="J90"/>
      <c r="K90"/>
      <c r="L90"/>
      <c r="M90"/>
      <c r="N90"/>
      <c r="O90"/>
      <c r="P90"/>
      <c r="Q90"/>
      <c r="R90"/>
      <c r="S90"/>
    </row>
    <row r="91" spans="1:19">
      <c r="A91" s="108" t="s">
        <v>441</v>
      </c>
      <c r="B91" s="108" t="s">
        <v>707</v>
      </c>
      <c r="C91" s="108">
        <v>0.22</v>
      </c>
      <c r="D91" s="108">
        <v>0.70399999999999996</v>
      </c>
      <c r="E91" s="108">
        <v>0.78700000000000003</v>
      </c>
      <c r="F91" s="108">
        <v>44</v>
      </c>
      <c r="G91" s="108">
        <v>0</v>
      </c>
      <c r="H91" s="108">
        <v>90</v>
      </c>
      <c r="I91" s="108" t="s">
        <v>407</v>
      </c>
      <c r="J91"/>
      <c r="K91"/>
      <c r="L91"/>
      <c r="M91"/>
      <c r="N91"/>
      <c r="O91"/>
      <c r="P91"/>
      <c r="Q91"/>
      <c r="R91"/>
      <c r="S91"/>
    </row>
    <row r="92" spans="1:19">
      <c r="A92" s="108" t="s">
        <v>442</v>
      </c>
      <c r="B92" s="108" t="s">
        <v>707</v>
      </c>
      <c r="C92" s="108">
        <v>0.22</v>
      </c>
      <c r="D92" s="108">
        <v>0.70399999999999996</v>
      </c>
      <c r="E92" s="108">
        <v>0.78700000000000003</v>
      </c>
      <c r="F92" s="108">
        <v>36</v>
      </c>
      <c r="G92" s="108">
        <v>270</v>
      </c>
      <c r="H92" s="108">
        <v>90</v>
      </c>
      <c r="I92" s="108" t="s">
        <v>397</v>
      </c>
      <c r="J92"/>
      <c r="K92"/>
      <c r="L92"/>
      <c r="M92"/>
      <c r="N92"/>
      <c r="O92"/>
      <c r="P92"/>
      <c r="Q92"/>
      <c r="R92"/>
      <c r="S92"/>
    </row>
    <row r="93" spans="1:19">
      <c r="A93" s="108" t="s">
        <v>443</v>
      </c>
      <c r="B93" s="108" t="s">
        <v>708</v>
      </c>
      <c r="C93" s="108">
        <v>0.3</v>
      </c>
      <c r="D93" s="108">
        <v>1.8620000000000001</v>
      </c>
      <c r="E93" s="108">
        <v>3.4009999999999998</v>
      </c>
      <c r="F93" s="108">
        <v>99</v>
      </c>
      <c r="G93" s="108">
        <v>270</v>
      </c>
      <c r="H93" s="108">
        <v>180</v>
      </c>
      <c r="I93" s="108"/>
      <c r="J93"/>
      <c r="K93"/>
      <c r="L93"/>
      <c r="M93"/>
      <c r="N93"/>
      <c r="O93"/>
      <c r="P93"/>
      <c r="Q93"/>
      <c r="R93"/>
      <c r="S93"/>
    </row>
    <row r="94" spans="1:19">
      <c r="A94" s="108" t="s">
        <v>444</v>
      </c>
      <c r="B94" s="108" t="s">
        <v>709</v>
      </c>
      <c r="C94" s="108">
        <v>0.3</v>
      </c>
      <c r="D94" s="108">
        <v>0.35799999999999998</v>
      </c>
      <c r="E94" s="108">
        <v>0.38400000000000001</v>
      </c>
      <c r="F94" s="108">
        <v>99</v>
      </c>
      <c r="G94" s="108">
        <v>90</v>
      </c>
      <c r="H94" s="108">
        <v>0</v>
      </c>
      <c r="I94" s="108"/>
      <c r="J94"/>
      <c r="K94"/>
      <c r="L94"/>
      <c r="M94"/>
      <c r="N94"/>
      <c r="O94"/>
      <c r="P94"/>
      <c r="Q94"/>
      <c r="R94"/>
      <c r="S94"/>
    </row>
    <row r="95" spans="1:19">
      <c r="A95" s="108" t="s">
        <v>403</v>
      </c>
      <c r="B95" s="108" t="s">
        <v>707</v>
      </c>
      <c r="C95" s="108">
        <v>0.22</v>
      </c>
      <c r="D95" s="108">
        <v>0.70399999999999996</v>
      </c>
      <c r="E95" s="108">
        <v>0.78700000000000003</v>
      </c>
      <c r="F95" s="108">
        <v>12</v>
      </c>
      <c r="G95" s="108">
        <v>270</v>
      </c>
      <c r="H95" s="108">
        <v>90</v>
      </c>
      <c r="I95" s="108" t="s">
        <v>397</v>
      </c>
      <c r="J95"/>
      <c r="K95"/>
      <c r="L95"/>
      <c r="M95"/>
      <c r="N95"/>
      <c r="O95"/>
      <c r="P95"/>
      <c r="Q95"/>
      <c r="R95"/>
      <c r="S95"/>
    </row>
    <row r="96" spans="1:19">
      <c r="A96" s="108" t="s">
        <v>404</v>
      </c>
      <c r="B96" s="108" t="s">
        <v>708</v>
      </c>
      <c r="C96" s="108">
        <v>0.3</v>
      </c>
      <c r="D96" s="108">
        <v>1.8620000000000001</v>
      </c>
      <c r="E96" s="108">
        <v>3.4009999999999998</v>
      </c>
      <c r="F96" s="108">
        <v>192</v>
      </c>
      <c r="G96" s="108">
        <v>270</v>
      </c>
      <c r="H96" s="108">
        <v>180</v>
      </c>
      <c r="I96" s="108"/>
      <c r="J96"/>
      <c r="K96"/>
      <c r="L96"/>
      <c r="M96"/>
      <c r="N96"/>
      <c r="O96"/>
      <c r="P96"/>
      <c r="Q96"/>
      <c r="R96"/>
      <c r="S96"/>
    </row>
    <row r="97" spans="1:19">
      <c r="A97" s="108" t="s">
        <v>405</v>
      </c>
      <c r="B97" s="108" t="s">
        <v>709</v>
      </c>
      <c r="C97" s="108">
        <v>0.3</v>
      </c>
      <c r="D97" s="108">
        <v>0.35799999999999998</v>
      </c>
      <c r="E97" s="108">
        <v>0.38400000000000001</v>
      </c>
      <c r="F97" s="108">
        <v>192</v>
      </c>
      <c r="G97" s="108">
        <v>90</v>
      </c>
      <c r="H97" s="108">
        <v>0</v>
      </c>
      <c r="I97" s="108"/>
      <c r="J97"/>
      <c r="K97"/>
      <c r="L97"/>
      <c r="M97"/>
      <c r="N97"/>
      <c r="O97"/>
      <c r="P97"/>
      <c r="Q97"/>
      <c r="R97"/>
      <c r="S97"/>
    </row>
    <row r="98" spans="1:19">
      <c r="A98" s="108" t="s">
        <v>421</v>
      </c>
      <c r="B98" s="108" t="s">
        <v>707</v>
      </c>
      <c r="C98" s="108">
        <v>0.22</v>
      </c>
      <c r="D98" s="108">
        <v>0.70399999999999996</v>
      </c>
      <c r="E98" s="108">
        <v>0.78700000000000003</v>
      </c>
      <c r="F98" s="108">
        <v>12</v>
      </c>
      <c r="G98" s="108">
        <v>270</v>
      </c>
      <c r="H98" s="108">
        <v>90</v>
      </c>
      <c r="I98" s="108" t="s">
        <v>397</v>
      </c>
      <c r="J98"/>
      <c r="K98"/>
      <c r="L98"/>
      <c r="M98"/>
      <c r="N98"/>
      <c r="O98"/>
      <c r="P98"/>
      <c r="Q98"/>
      <c r="R98"/>
      <c r="S98"/>
    </row>
    <row r="99" spans="1:19">
      <c r="A99" s="108" t="s">
        <v>422</v>
      </c>
      <c r="B99" s="108" t="s">
        <v>708</v>
      </c>
      <c r="C99" s="108">
        <v>0.3</v>
      </c>
      <c r="D99" s="108">
        <v>1.8620000000000001</v>
      </c>
      <c r="E99" s="108">
        <v>3.4009999999999998</v>
      </c>
      <c r="F99" s="108">
        <v>192</v>
      </c>
      <c r="G99" s="108">
        <v>270</v>
      </c>
      <c r="H99" s="108">
        <v>180</v>
      </c>
      <c r="I99" s="108"/>
      <c r="J99"/>
      <c r="K99"/>
      <c r="L99"/>
      <c r="M99"/>
      <c r="N99"/>
      <c r="O99"/>
      <c r="P99"/>
      <c r="Q99"/>
      <c r="R99"/>
      <c r="S99"/>
    </row>
    <row r="100" spans="1:19">
      <c r="A100" s="108" t="s">
        <v>423</v>
      </c>
      <c r="B100" s="108" t="s">
        <v>709</v>
      </c>
      <c r="C100" s="108">
        <v>0.3</v>
      </c>
      <c r="D100" s="108">
        <v>0.35799999999999998</v>
      </c>
      <c r="E100" s="108">
        <v>0.38400000000000001</v>
      </c>
      <c r="F100" s="108">
        <v>192</v>
      </c>
      <c r="G100" s="108">
        <v>90</v>
      </c>
      <c r="H100" s="108">
        <v>0</v>
      </c>
      <c r="I100" s="108"/>
      <c r="J100"/>
      <c r="K100"/>
      <c r="L100"/>
      <c r="M100"/>
      <c r="N100"/>
      <c r="O100"/>
      <c r="P100"/>
      <c r="Q100"/>
      <c r="R100"/>
      <c r="S100"/>
    </row>
    <row r="101" spans="1:19">
      <c r="A101" s="108" t="s">
        <v>438</v>
      </c>
      <c r="B101" s="108" t="s">
        <v>707</v>
      </c>
      <c r="C101" s="108">
        <v>0.22</v>
      </c>
      <c r="D101" s="108">
        <v>0.70399999999999996</v>
      </c>
      <c r="E101" s="108">
        <v>0.78700000000000003</v>
      </c>
      <c r="F101" s="108">
        <v>12</v>
      </c>
      <c r="G101" s="108">
        <v>270</v>
      </c>
      <c r="H101" s="108">
        <v>90</v>
      </c>
      <c r="I101" s="108" t="s">
        <v>397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8" t="s">
        <v>439</v>
      </c>
      <c r="B102" s="108" t="s">
        <v>708</v>
      </c>
      <c r="C102" s="108">
        <v>0.3</v>
      </c>
      <c r="D102" s="108">
        <v>1.8620000000000001</v>
      </c>
      <c r="E102" s="108">
        <v>3.4009999999999998</v>
      </c>
      <c r="F102" s="108">
        <v>192</v>
      </c>
      <c r="G102" s="108">
        <v>270</v>
      </c>
      <c r="H102" s="108">
        <v>180</v>
      </c>
      <c r="I102" s="108"/>
      <c r="J102"/>
      <c r="K102"/>
      <c r="L102"/>
      <c r="M102"/>
      <c r="N102"/>
      <c r="O102"/>
      <c r="P102"/>
      <c r="Q102"/>
      <c r="R102"/>
      <c r="S102"/>
    </row>
    <row r="103" spans="1:19">
      <c r="A103" s="108" t="s">
        <v>440</v>
      </c>
      <c r="B103" s="108" t="s">
        <v>709</v>
      </c>
      <c r="C103" s="108">
        <v>0.3</v>
      </c>
      <c r="D103" s="108">
        <v>0.35799999999999998</v>
      </c>
      <c r="E103" s="108">
        <v>0.38400000000000001</v>
      </c>
      <c r="F103" s="108">
        <v>192</v>
      </c>
      <c r="G103" s="108">
        <v>90</v>
      </c>
      <c r="H103" s="108">
        <v>0</v>
      </c>
      <c r="I103" s="108"/>
      <c r="J103"/>
      <c r="K103"/>
      <c r="L103"/>
      <c r="M103"/>
      <c r="N103"/>
      <c r="O103"/>
      <c r="P103"/>
      <c r="Q103"/>
      <c r="R103"/>
      <c r="S103"/>
    </row>
    <row r="104" spans="1:19">
      <c r="A104" s="108" t="s">
        <v>467</v>
      </c>
      <c r="B104" s="108" t="s">
        <v>707</v>
      </c>
      <c r="C104" s="108">
        <v>0.22</v>
      </c>
      <c r="D104" s="108">
        <v>0.70399999999999996</v>
      </c>
      <c r="E104" s="108">
        <v>0.78700000000000003</v>
      </c>
      <c r="F104" s="108">
        <v>68</v>
      </c>
      <c r="G104" s="108">
        <v>90</v>
      </c>
      <c r="H104" s="108">
        <v>90</v>
      </c>
      <c r="I104" s="108" t="s">
        <v>464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8" t="s">
        <v>468</v>
      </c>
      <c r="B105" s="108" t="s">
        <v>708</v>
      </c>
      <c r="C105" s="108">
        <v>0.3</v>
      </c>
      <c r="D105" s="108">
        <v>1.8620000000000001</v>
      </c>
      <c r="E105" s="108">
        <v>3.4009999999999998</v>
      </c>
      <c r="F105" s="108">
        <v>357</v>
      </c>
      <c r="G105" s="108">
        <v>270</v>
      </c>
      <c r="H105" s="108">
        <v>180</v>
      </c>
      <c r="I105" s="108"/>
      <c r="J105"/>
      <c r="K105"/>
      <c r="L105"/>
      <c r="M105"/>
      <c r="N105"/>
      <c r="O105"/>
      <c r="P105"/>
      <c r="Q105"/>
      <c r="R105"/>
      <c r="S105"/>
    </row>
    <row r="106" spans="1:19">
      <c r="A106" s="108" t="s">
        <v>469</v>
      </c>
      <c r="B106" s="108" t="s">
        <v>709</v>
      </c>
      <c r="C106" s="108">
        <v>0.3</v>
      </c>
      <c r="D106" s="108">
        <v>0.35799999999999998</v>
      </c>
      <c r="E106" s="108">
        <v>0.38400000000000001</v>
      </c>
      <c r="F106" s="108">
        <v>357</v>
      </c>
      <c r="G106" s="108">
        <v>90</v>
      </c>
      <c r="H106" s="108">
        <v>0</v>
      </c>
      <c r="I106" s="108"/>
      <c r="J106"/>
      <c r="K106"/>
      <c r="L106"/>
      <c r="M106"/>
      <c r="N106"/>
      <c r="O106"/>
      <c r="P106"/>
      <c r="Q106"/>
      <c r="R106"/>
      <c r="S106"/>
    </row>
    <row r="107" spans="1:19">
      <c r="A107" s="108" t="s">
        <v>470</v>
      </c>
      <c r="B107" s="108" t="s">
        <v>707</v>
      </c>
      <c r="C107" s="108">
        <v>0.22</v>
      </c>
      <c r="D107" s="108">
        <v>0.70399999999999996</v>
      </c>
      <c r="E107" s="108">
        <v>0.78700000000000003</v>
      </c>
      <c r="F107" s="108">
        <v>32</v>
      </c>
      <c r="G107" s="108">
        <v>90</v>
      </c>
      <c r="H107" s="108">
        <v>90</v>
      </c>
      <c r="I107" s="108" t="s">
        <v>464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8" t="s">
        <v>471</v>
      </c>
      <c r="B108" s="108" t="s">
        <v>708</v>
      </c>
      <c r="C108" s="108">
        <v>0.3</v>
      </c>
      <c r="D108" s="108">
        <v>1.8620000000000001</v>
      </c>
      <c r="E108" s="108">
        <v>3.4009999999999998</v>
      </c>
      <c r="F108" s="108">
        <v>168</v>
      </c>
      <c r="G108" s="108">
        <v>270</v>
      </c>
      <c r="H108" s="108">
        <v>180</v>
      </c>
      <c r="I108" s="108"/>
      <c r="J108"/>
      <c r="K108"/>
      <c r="L108"/>
      <c r="M108"/>
      <c r="N108"/>
      <c r="O108"/>
      <c r="P108"/>
      <c r="Q108"/>
      <c r="R108"/>
      <c r="S108"/>
    </row>
    <row r="109" spans="1:19">
      <c r="A109" s="108" t="s">
        <v>472</v>
      </c>
      <c r="B109" s="108" t="s">
        <v>709</v>
      </c>
      <c r="C109" s="108">
        <v>0.3</v>
      </c>
      <c r="D109" s="108">
        <v>0.35799999999999998</v>
      </c>
      <c r="E109" s="108">
        <v>0.38400000000000001</v>
      </c>
      <c r="F109" s="108">
        <v>168</v>
      </c>
      <c r="G109" s="108">
        <v>90</v>
      </c>
      <c r="H109" s="108">
        <v>0</v>
      </c>
      <c r="I109" s="108"/>
      <c r="J109"/>
      <c r="K109"/>
      <c r="L109"/>
      <c r="M109"/>
      <c r="N109"/>
      <c r="O109"/>
      <c r="P109"/>
      <c r="Q109"/>
      <c r="R109"/>
      <c r="S109"/>
    </row>
    <row r="110" spans="1:19">
      <c r="A110" s="108" t="s">
        <v>477</v>
      </c>
      <c r="B110" s="108" t="s">
        <v>707</v>
      </c>
      <c r="C110" s="108">
        <v>0.22</v>
      </c>
      <c r="D110" s="108">
        <v>0.70399999999999996</v>
      </c>
      <c r="E110" s="108">
        <v>0.78700000000000003</v>
      </c>
      <c r="F110" s="108">
        <v>84</v>
      </c>
      <c r="G110" s="108">
        <v>90</v>
      </c>
      <c r="H110" s="108">
        <v>90</v>
      </c>
      <c r="I110" s="108" t="s">
        <v>464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8" t="s">
        <v>478</v>
      </c>
      <c r="B111" s="108" t="s">
        <v>707</v>
      </c>
      <c r="C111" s="108">
        <v>0.22</v>
      </c>
      <c r="D111" s="108">
        <v>0.70399999999999996</v>
      </c>
      <c r="E111" s="108">
        <v>0.78700000000000003</v>
      </c>
      <c r="F111" s="108">
        <v>76</v>
      </c>
      <c r="G111" s="108">
        <v>0</v>
      </c>
      <c r="H111" s="108">
        <v>90</v>
      </c>
      <c r="I111" s="108" t="s">
        <v>407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8" t="s">
        <v>479</v>
      </c>
      <c r="B112" s="108" t="s">
        <v>708</v>
      </c>
      <c r="C112" s="108">
        <v>0.3</v>
      </c>
      <c r="D112" s="108">
        <v>1.8620000000000001</v>
      </c>
      <c r="E112" s="108">
        <v>3.4009999999999998</v>
      </c>
      <c r="F112" s="108">
        <v>399</v>
      </c>
      <c r="G112" s="108">
        <v>270</v>
      </c>
      <c r="H112" s="108">
        <v>180</v>
      </c>
      <c r="I112" s="108"/>
      <c r="J112"/>
      <c r="K112"/>
      <c r="L112"/>
      <c r="M112"/>
      <c r="N112"/>
      <c r="O112"/>
      <c r="P112"/>
      <c r="Q112"/>
      <c r="R112"/>
      <c r="S112"/>
    </row>
    <row r="113" spans="1:19">
      <c r="A113" s="108" t="s">
        <v>480</v>
      </c>
      <c r="B113" s="108" t="s">
        <v>709</v>
      </c>
      <c r="C113" s="108">
        <v>0.3</v>
      </c>
      <c r="D113" s="108">
        <v>0.35799999999999998</v>
      </c>
      <c r="E113" s="108">
        <v>0.38400000000000001</v>
      </c>
      <c r="F113" s="108">
        <v>399</v>
      </c>
      <c r="G113" s="108">
        <v>90</v>
      </c>
      <c r="H113" s="108">
        <v>0</v>
      </c>
      <c r="I113" s="108"/>
      <c r="J113"/>
      <c r="K113"/>
      <c r="L113"/>
      <c r="M113"/>
      <c r="N113"/>
      <c r="O113"/>
      <c r="P113"/>
      <c r="Q113"/>
      <c r="R113"/>
      <c r="S113"/>
    </row>
    <row r="114" spans="1:19">
      <c r="A114" s="108" t="s">
        <v>454</v>
      </c>
      <c r="B114" s="108" t="s">
        <v>707</v>
      </c>
      <c r="C114" s="108">
        <v>0.22</v>
      </c>
      <c r="D114" s="108">
        <v>0.70399999999999996</v>
      </c>
      <c r="E114" s="108">
        <v>0.78700000000000003</v>
      </c>
      <c r="F114" s="108">
        <v>76</v>
      </c>
      <c r="G114" s="108">
        <v>180</v>
      </c>
      <c r="H114" s="108">
        <v>90</v>
      </c>
      <c r="I114" s="108" t="s">
        <v>395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8" t="s">
        <v>455</v>
      </c>
      <c r="B115" s="108" t="s">
        <v>708</v>
      </c>
      <c r="C115" s="108">
        <v>0.3</v>
      </c>
      <c r="D115" s="108">
        <v>1.8620000000000001</v>
      </c>
      <c r="E115" s="108">
        <v>3.4009999999999998</v>
      </c>
      <c r="F115" s="108">
        <v>171</v>
      </c>
      <c r="G115" s="108">
        <v>270</v>
      </c>
      <c r="H115" s="108">
        <v>180</v>
      </c>
      <c r="I115" s="108"/>
      <c r="J115"/>
      <c r="K115"/>
      <c r="L115"/>
      <c r="M115"/>
      <c r="N115"/>
      <c r="O115"/>
      <c r="P115"/>
      <c r="Q115"/>
      <c r="R115"/>
      <c r="S115"/>
    </row>
    <row r="116" spans="1:19">
      <c r="A116" s="108" t="s">
        <v>456</v>
      </c>
      <c r="B116" s="108" t="s">
        <v>709</v>
      </c>
      <c r="C116" s="108">
        <v>0.3</v>
      </c>
      <c r="D116" s="108">
        <v>0.35799999999999998</v>
      </c>
      <c r="E116" s="108">
        <v>0.38400000000000001</v>
      </c>
      <c r="F116" s="108">
        <v>171</v>
      </c>
      <c r="G116" s="108">
        <v>90</v>
      </c>
      <c r="H116" s="108">
        <v>0</v>
      </c>
      <c r="I116" s="108"/>
      <c r="J116"/>
      <c r="K116"/>
      <c r="L116"/>
      <c r="M116"/>
      <c r="N116"/>
      <c r="O116"/>
      <c r="P116"/>
      <c r="Q116"/>
      <c r="R116"/>
      <c r="S116"/>
    </row>
    <row r="117" spans="1:19">
      <c r="A117" s="108" t="s">
        <v>451</v>
      </c>
      <c r="B117" s="108" t="s">
        <v>707</v>
      </c>
      <c r="C117" s="108">
        <v>0.22</v>
      </c>
      <c r="D117" s="108">
        <v>0.70399999999999996</v>
      </c>
      <c r="E117" s="108">
        <v>0.78700000000000003</v>
      </c>
      <c r="F117" s="108">
        <v>36</v>
      </c>
      <c r="G117" s="108">
        <v>270</v>
      </c>
      <c r="H117" s="108">
        <v>90</v>
      </c>
      <c r="I117" s="108" t="s">
        <v>397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8" t="s">
        <v>452</v>
      </c>
      <c r="B118" s="108" t="s">
        <v>708</v>
      </c>
      <c r="C118" s="108">
        <v>0.3</v>
      </c>
      <c r="D118" s="108">
        <v>1.8620000000000001</v>
      </c>
      <c r="E118" s="108">
        <v>3.4009999999999998</v>
      </c>
      <c r="F118" s="108">
        <v>546</v>
      </c>
      <c r="G118" s="108">
        <v>270</v>
      </c>
      <c r="H118" s="108">
        <v>180</v>
      </c>
      <c r="I118" s="108"/>
      <c r="J118"/>
      <c r="K118"/>
      <c r="L118"/>
      <c r="M118"/>
      <c r="N118"/>
      <c r="O118"/>
      <c r="P118"/>
      <c r="Q118"/>
      <c r="R118"/>
      <c r="S118"/>
    </row>
    <row r="119" spans="1:19">
      <c r="A119" s="108" t="s">
        <v>453</v>
      </c>
      <c r="B119" s="108" t="s">
        <v>709</v>
      </c>
      <c r="C119" s="108">
        <v>0.3</v>
      </c>
      <c r="D119" s="108">
        <v>0.35799999999999998</v>
      </c>
      <c r="E119" s="108">
        <v>0.38400000000000001</v>
      </c>
      <c r="F119" s="108">
        <v>546</v>
      </c>
      <c r="G119" s="108">
        <v>90</v>
      </c>
      <c r="H119" s="108">
        <v>0</v>
      </c>
      <c r="I119" s="108"/>
      <c r="J119"/>
      <c r="K119"/>
      <c r="L119"/>
      <c r="M119"/>
      <c r="N119"/>
      <c r="O119"/>
      <c r="P119"/>
      <c r="Q119"/>
      <c r="R119"/>
      <c r="S119"/>
    </row>
    <row r="120" spans="1:19">
      <c r="A120" s="108" t="s">
        <v>457</v>
      </c>
      <c r="B120" s="108" t="s">
        <v>708</v>
      </c>
      <c r="C120" s="108">
        <v>0.3</v>
      </c>
      <c r="D120" s="108">
        <v>1.8620000000000001</v>
      </c>
      <c r="E120" s="108">
        <v>3.4009999999999998</v>
      </c>
      <c r="F120" s="108">
        <v>252</v>
      </c>
      <c r="G120" s="108">
        <v>270</v>
      </c>
      <c r="H120" s="108">
        <v>180</v>
      </c>
      <c r="I120" s="108"/>
      <c r="J120"/>
      <c r="K120"/>
      <c r="L120"/>
      <c r="M120"/>
      <c r="N120"/>
      <c r="O120"/>
      <c r="P120"/>
      <c r="Q120"/>
      <c r="R120"/>
      <c r="S120"/>
    </row>
    <row r="121" spans="1:19">
      <c r="A121" s="108" t="s">
        <v>458</v>
      </c>
      <c r="B121" s="108" t="s">
        <v>709</v>
      </c>
      <c r="C121" s="108">
        <v>0.3</v>
      </c>
      <c r="D121" s="108">
        <v>0.35799999999999998</v>
      </c>
      <c r="E121" s="108">
        <v>0.38400000000000001</v>
      </c>
      <c r="F121" s="108">
        <v>252</v>
      </c>
      <c r="G121" s="108">
        <v>90</v>
      </c>
      <c r="H121" s="108">
        <v>0</v>
      </c>
      <c r="I121" s="108"/>
      <c r="J121"/>
      <c r="K121"/>
      <c r="L121"/>
      <c r="M121"/>
      <c r="N121"/>
      <c r="O121"/>
      <c r="P121"/>
      <c r="Q121"/>
      <c r="R121"/>
      <c r="S121"/>
    </row>
    <row r="122" spans="1:19">
      <c r="A122" s="108" t="s">
        <v>400</v>
      </c>
      <c r="B122" s="108" t="s">
        <v>707</v>
      </c>
      <c r="C122" s="108">
        <v>0.22</v>
      </c>
      <c r="D122" s="108">
        <v>0.70399999999999996</v>
      </c>
      <c r="E122" s="108">
        <v>0.78700000000000003</v>
      </c>
      <c r="F122" s="108">
        <v>212</v>
      </c>
      <c r="G122" s="108">
        <v>180</v>
      </c>
      <c r="H122" s="108">
        <v>90</v>
      </c>
      <c r="I122" s="108" t="s">
        <v>395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8" t="s">
        <v>401</v>
      </c>
      <c r="B123" s="108" t="s">
        <v>708</v>
      </c>
      <c r="C123" s="108">
        <v>0.3</v>
      </c>
      <c r="D123" s="108">
        <v>1.8620000000000001</v>
      </c>
      <c r="E123" s="108">
        <v>3.4009999999999998</v>
      </c>
      <c r="F123" s="108">
        <v>477</v>
      </c>
      <c r="G123" s="108">
        <v>270</v>
      </c>
      <c r="H123" s="108">
        <v>180</v>
      </c>
      <c r="I123" s="108"/>
      <c r="J123"/>
      <c r="K123"/>
      <c r="L123"/>
      <c r="M123"/>
      <c r="N123"/>
      <c r="O123"/>
      <c r="P123"/>
      <c r="Q123"/>
      <c r="R123"/>
      <c r="S123"/>
    </row>
    <row r="124" spans="1:19">
      <c r="A124" s="108" t="s">
        <v>402</v>
      </c>
      <c r="B124" s="108" t="s">
        <v>709</v>
      </c>
      <c r="C124" s="108">
        <v>0.3</v>
      </c>
      <c r="D124" s="108">
        <v>0.35799999999999998</v>
      </c>
      <c r="E124" s="108">
        <v>0.38400000000000001</v>
      </c>
      <c r="F124" s="108">
        <v>477</v>
      </c>
      <c r="G124" s="108">
        <v>90</v>
      </c>
      <c r="H124" s="108">
        <v>0</v>
      </c>
      <c r="I124" s="108"/>
      <c r="J124"/>
      <c r="K124"/>
      <c r="L124"/>
      <c r="M124"/>
      <c r="N124"/>
      <c r="O124"/>
      <c r="P124"/>
      <c r="Q124"/>
      <c r="R124"/>
      <c r="S124"/>
    </row>
    <row r="125" spans="1:19">
      <c r="A125" s="108" t="s">
        <v>418</v>
      </c>
      <c r="B125" s="108" t="s">
        <v>707</v>
      </c>
      <c r="C125" s="108">
        <v>0.22</v>
      </c>
      <c r="D125" s="108">
        <v>0.70399999999999996</v>
      </c>
      <c r="E125" s="108">
        <v>0.78700000000000003</v>
      </c>
      <c r="F125" s="108">
        <v>212</v>
      </c>
      <c r="G125" s="108">
        <v>180</v>
      </c>
      <c r="H125" s="108">
        <v>90</v>
      </c>
      <c r="I125" s="108" t="s">
        <v>395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8" t="s">
        <v>419</v>
      </c>
      <c r="B126" s="108" t="s">
        <v>708</v>
      </c>
      <c r="C126" s="108">
        <v>0.3</v>
      </c>
      <c r="D126" s="108">
        <v>1.8620000000000001</v>
      </c>
      <c r="E126" s="108">
        <v>3.4009999999999998</v>
      </c>
      <c r="F126" s="108">
        <v>477</v>
      </c>
      <c r="G126" s="108">
        <v>270</v>
      </c>
      <c r="H126" s="108">
        <v>180</v>
      </c>
      <c r="I126" s="108"/>
      <c r="J126"/>
      <c r="K126"/>
      <c r="L126"/>
      <c r="M126"/>
      <c r="N126"/>
      <c r="O126"/>
      <c r="P126"/>
      <c r="Q126"/>
      <c r="R126"/>
      <c r="S126"/>
    </row>
    <row r="127" spans="1:19">
      <c r="A127" s="108" t="s">
        <v>420</v>
      </c>
      <c r="B127" s="108" t="s">
        <v>709</v>
      </c>
      <c r="C127" s="108">
        <v>0.3</v>
      </c>
      <c r="D127" s="108">
        <v>0.35799999999999998</v>
      </c>
      <c r="E127" s="108">
        <v>0.38400000000000001</v>
      </c>
      <c r="F127" s="108">
        <v>477</v>
      </c>
      <c r="G127" s="108">
        <v>90</v>
      </c>
      <c r="H127" s="108">
        <v>0</v>
      </c>
      <c r="I127" s="108"/>
      <c r="J127"/>
      <c r="K127"/>
      <c r="L127"/>
      <c r="M127"/>
      <c r="N127"/>
      <c r="O127"/>
      <c r="P127"/>
      <c r="Q127"/>
      <c r="R127"/>
      <c r="S127"/>
    </row>
    <row r="128" spans="1:19">
      <c r="A128" s="108" t="s">
        <v>435</v>
      </c>
      <c r="B128" s="108" t="s">
        <v>707</v>
      </c>
      <c r="C128" s="108">
        <v>0.22</v>
      </c>
      <c r="D128" s="108">
        <v>0.70399999999999996</v>
      </c>
      <c r="E128" s="108">
        <v>0.78700000000000003</v>
      </c>
      <c r="F128" s="108">
        <v>212</v>
      </c>
      <c r="G128" s="108">
        <v>180</v>
      </c>
      <c r="H128" s="108">
        <v>90</v>
      </c>
      <c r="I128" s="108" t="s">
        <v>395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8" t="s">
        <v>436</v>
      </c>
      <c r="B129" s="108" t="s">
        <v>708</v>
      </c>
      <c r="C129" s="108">
        <v>0.3</v>
      </c>
      <c r="D129" s="108">
        <v>1.8620000000000001</v>
      </c>
      <c r="E129" s="108">
        <v>3.4009999999999998</v>
      </c>
      <c r="F129" s="108">
        <v>477</v>
      </c>
      <c r="G129" s="108">
        <v>270</v>
      </c>
      <c r="H129" s="108">
        <v>180</v>
      </c>
      <c r="I129" s="108"/>
      <c r="J129"/>
      <c r="K129"/>
      <c r="L129"/>
      <c r="M129"/>
      <c r="N129"/>
      <c r="O129"/>
      <c r="P129"/>
      <c r="Q129"/>
      <c r="R129"/>
      <c r="S129"/>
    </row>
    <row r="130" spans="1:19">
      <c r="A130" s="108" t="s">
        <v>437</v>
      </c>
      <c r="B130" s="108" t="s">
        <v>709</v>
      </c>
      <c r="C130" s="108">
        <v>0.3</v>
      </c>
      <c r="D130" s="108">
        <v>0.35799999999999998</v>
      </c>
      <c r="E130" s="108">
        <v>0.38400000000000001</v>
      </c>
      <c r="F130" s="108">
        <v>477</v>
      </c>
      <c r="G130" s="108">
        <v>90</v>
      </c>
      <c r="H130" s="108">
        <v>0</v>
      </c>
      <c r="I130" s="108"/>
      <c r="J130"/>
      <c r="K130"/>
      <c r="L130"/>
      <c r="M130"/>
      <c r="N130"/>
      <c r="O130"/>
      <c r="P130"/>
      <c r="Q130"/>
      <c r="R130"/>
      <c r="S130"/>
    </row>
    <row r="131" spans="1:19">
      <c r="A131" s="108" t="s">
        <v>411</v>
      </c>
      <c r="B131" s="108" t="s">
        <v>707</v>
      </c>
      <c r="C131" s="108">
        <v>0.22</v>
      </c>
      <c r="D131" s="108">
        <v>0.70399999999999996</v>
      </c>
      <c r="E131" s="108">
        <v>0.78700000000000003</v>
      </c>
      <c r="F131" s="108">
        <v>212</v>
      </c>
      <c r="G131" s="108">
        <v>0</v>
      </c>
      <c r="H131" s="108">
        <v>90</v>
      </c>
      <c r="I131" s="108" t="s">
        <v>407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8" t="s">
        <v>412</v>
      </c>
      <c r="B132" s="108" t="s">
        <v>708</v>
      </c>
      <c r="C132" s="108">
        <v>0.3</v>
      </c>
      <c r="D132" s="108">
        <v>1.8620000000000001</v>
      </c>
      <c r="E132" s="108">
        <v>3.4009999999999998</v>
      </c>
      <c r="F132" s="108">
        <v>477</v>
      </c>
      <c r="G132" s="108">
        <v>270</v>
      </c>
      <c r="H132" s="108">
        <v>180</v>
      </c>
      <c r="I132" s="108"/>
      <c r="J132"/>
      <c r="K132"/>
      <c r="L132"/>
      <c r="M132"/>
      <c r="N132"/>
      <c r="O132"/>
      <c r="P132"/>
      <c r="Q132"/>
      <c r="R132"/>
      <c r="S132"/>
    </row>
    <row r="133" spans="1:19">
      <c r="A133" s="108" t="s">
        <v>413</v>
      </c>
      <c r="B133" s="108" t="s">
        <v>709</v>
      </c>
      <c r="C133" s="108">
        <v>0.3</v>
      </c>
      <c r="D133" s="108">
        <v>0.35799999999999998</v>
      </c>
      <c r="E133" s="108">
        <v>0.38400000000000001</v>
      </c>
      <c r="F133" s="108">
        <v>477</v>
      </c>
      <c r="G133" s="108">
        <v>90</v>
      </c>
      <c r="H133" s="108">
        <v>0</v>
      </c>
      <c r="I133" s="108"/>
      <c r="J133"/>
      <c r="K133"/>
      <c r="L133"/>
      <c r="M133"/>
      <c r="N133"/>
      <c r="O133"/>
      <c r="P133"/>
      <c r="Q133"/>
      <c r="R133"/>
      <c r="S133"/>
    </row>
    <row r="134" spans="1:19">
      <c r="A134" s="108" t="s">
        <v>428</v>
      </c>
      <c r="B134" s="108" t="s">
        <v>707</v>
      </c>
      <c r="C134" s="108">
        <v>0.22</v>
      </c>
      <c r="D134" s="108">
        <v>0.70399999999999996</v>
      </c>
      <c r="E134" s="108">
        <v>0.78700000000000003</v>
      </c>
      <c r="F134" s="108">
        <v>212</v>
      </c>
      <c r="G134" s="108">
        <v>0</v>
      </c>
      <c r="H134" s="108">
        <v>90</v>
      </c>
      <c r="I134" s="108" t="s">
        <v>407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8" t="s">
        <v>429</v>
      </c>
      <c r="B135" s="108" t="s">
        <v>708</v>
      </c>
      <c r="C135" s="108">
        <v>0.3</v>
      </c>
      <c r="D135" s="108">
        <v>1.8620000000000001</v>
      </c>
      <c r="E135" s="108">
        <v>3.4009999999999998</v>
      </c>
      <c r="F135" s="108">
        <v>477</v>
      </c>
      <c r="G135" s="108">
        <v>270</v>
      </c>
      <c r="H135" s="108">
        <v>180</v>
      </c>
      <c r="I135" s="108"/>
      <c r="J135"/>
      <c r="K135"/>
      <c r="L135"/>
      <c r="M135"/>
      <c r="N135"/>
      <c r="O135"/>
      <c r="P135"/>
      <c r="Q135"/>
      <c r="R135"/>
      <c r="S135"/>
    </row>
    <row r="136" spans="1:19">
      <c r="A136" s="108" t="s">
        <v>430</v>
      </c>
      <c r="B136" s="108" t="s">
        <v>709</v>
      </c>
      <c r="C136" s="108">
        <v>0.3</v>
      </c>
      <c r="D136" s="108">
        <v>0.35799999999999998</v>
      </c>
      <c r="E136" s="108">
        <v>0.38400000000000001</v>
      </c>
      <c r="F136" s="108">
        <v>477</v>
      </c>
      <c r="G136" s="108">
        <v>90</v>
      </c>
      <c r="H136" s="108">
        <v>0</v>
      </c>
      <c r="I136" s="108"/>
      <c r="J136"/>
      <c r="K136"/>
      <c r="L136"/>
      <c r="M136"/>
      <c r="N136"/>
      <c r="O136"/>
      <c r="P136"/>
      <c r="Q136"/>
      <c r="R136"/>
      <c r="S136"/>
    </row>
    <row r="137" spans="1:19">
      <c r="A137" s="108" t="s">
        <v>445</v>
      </c>
      <c r="B137" s="108" t="s">
        <v>707</v>
      </c>
      <c r="C137" s="108">
        <v>0.22</v>
      </c>
      <c r="D137" s="108">
        <v>0.70399999999999996</v>
      </c>
      <c r="E137" s="108">
        <v>0.78700000000000003</v>
      </c>
      <c r="F137" s="108">
        <v>140</v>
      </c>
      <c r="G137" s="108">
        <v>0</v>
      </c>
      <c r="H137" s="108">
        <v>90</v>
      </c>
      <c r="I137" s="108" t="s">
        <v>407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8" t="s">
        <v>446</v>
      </c>
      <c r="B138" s="108" t="s">
        <v>708</v>
      </c>
      <c r="C138" s="108">
        <v>0.3</v>
      </c>
      <c r="D138" s="108">
        <v>1.8620000000000001</v>
      </c>
      <c r="E138" s="108">
        <v>3.4009999999999998</v>
      </c>
      <c r="F138" s="108">
        <v>315</v>
      </c>
      <c r="G138" s="108">
        <v>270</v>
      </c>
      <c r="H138" s="108">
        <v>180</v>
      </c>
      <c r="I138" s="108"/>
      <c r="J138"/>
      <c r="K138"/>
      <c r="L138"/>
      <c r="M138"/>
      <c r="N138"/>
      <c r="O138"/>
      <c r="P138"/>
      <c r="Q138"/>
      <c r="R138"/>
      <c r="S138"/>
    </row>
    <row r="139" spans="1:19">
      <c r="A139" s="108" t="s">
        <v>447</v>
      </c>
      <c r="B139" s="108" t="s">
        <v>709</v>
      </c>
      <c r="C139" s="108">
        <v>0.3</v>
      </c>
      <c r="D139" s="108">
        <v>0.35799999999999998</v>
      </c>
      <c r="E139" s="108">
        <v>0.38400000000000001</v>
      </c>
      <c r="F139" s="108">
        <v>315</v>
      </c>
      <c r="G139" s="108">
        <v>90</v>
      </c>
      <c r="H139" s="108">
        <v>0</v>
      </c>
      <c r="I139" s="108"/>
      <c r="J139"/>
      <c r="K139"/>
      <c r="L139"/>
      <c r="M139"/>
      <c r="N139"/>
      <c r="O139"/>
      <c r="P139"/>
      <c r="Q139"/>
      <c r="R139"/>
      <c r="S139"/>
    </row>
    <row r="140" spans="1:19">
      <c r="A140" s="108" t="s">
        <v>462</v>
      </c>
      <c r="B140" s="108" t="s">
        <v>707</v>
      </c>
      <c r="C140" s="108">
        <v>0.22</v>
      </c>
      <c r="D140" s="108">
        <v>0.70399999999999996</v>
      </c>
      <c r="E140" s="108">
        <v>0.78700000000000003</v>
      </c>
      <c r="F140" s="108">
        <v>84</v>
      </c>
      <c r="G140" s="108">
        <v>180</v>
      </c>
      <c r="H140" s="108">
        <v>90</v>
      </c>
      <c r="I140" s="108" t="s">
        <v>395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8" t="s">
        <v>463</v>
      </c>
      <c r="B141" s="108" t="s">
        <v>707</v>
      </c>
      <c r="C141" s="108">
        <v>0.22</v>
      </c>
      <c r="D141" s="108">
        <v>0.70399999999999996</v>
      </c>
      <c r="E141" s="108">
        <v>0.78700000000000003</v>
      </c>
      <c r="F141" s="108">
        <v>84</v>
      </c>
      <c r="G141" s="108">
        <v>90</v>
      </c>
      <c r="H141" s="108">
        <v>90</v>
      </c>
      <c r="I141" s="108" t="s">
        <v>464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8" t="s">
        <v>465</v>
      </c>
      <c r="B142" s="108" t="s">
        <v>708</v>
      </c>
      <c r="C142" s="108">
        <v>0.3</v>
      </c>
      <c r="D142" s="108">
        <v>1.8620000000000001</v>
      </c>
      <c r="E142" s="108">
        <v>3.4009999999999998</v>
      </c>
      <c r="F142" s="108">
        <v>441</v>
      </c>
      <c r="G142" s="108">
        <v>270</v>
      </c>
      <c r="H142" s="108">
        <v>180</v>
      </c>
      <c r="I142" s="108"/>
      <c r="J142"/>
      <c r="K142"/>
      <c r="L142"/>
      <c r="M142"/>
      <c r="N142"/>
      <c r="O142"/>
      <c r="P142"/>
      <c r="Q142"/>
      <c r="R142"/>
      <c r="S142"/>
    </row>
    <row r="143" spans="1:19">
      <c r="A143" s="108" t="s">
        <v>466</v>
      </c>
      <c r="B143" s="108" t="s">
        <v>709</v>
      </c>
      <c r="C143" s="108">
        <v>0.3</v>
      </c>
      <c r="D143" s="108">
        <v>0.35799999999999998</v>
      </c>
      <c r="E143" s="108">
        <v>0.38400000000000001</v>
      </c>
      <c r="F143" s="108">
        <v>441</v>
      </c>
      <c r="G143" s="108">
        <v>90</v>
      </c>
      <c r="H143" s="108">
        <v>0</v>
      </c>
      <c r="I143" s="108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5"/>
      <c r="B145" s="108" t="s">
        <v>51</v>
      </c>
      <c r="C145" s="108" t="s">
        <v>481</v>
      </c>
      <c r="D145" s="108" t="s">
        <v>482</v>
      </c>
      <c r="E145" s="108" t="s">
        <v>483</v>
      </c>
      <c r="F145" s="108" t="s">
        <v>45</v>
      </c>
      <c r="G145" s="108" t="s">
        <v>484</v>
      </c>
      <c r="H145" s="108" t="s">
        <v>485</v>
      </c>
      <c r="I145" s="108" t="s">
        <v>486</v>
      </c>
      <c r="J145" s="108" t="s">
        <v>391</v>
      </c>
      <c r="K145" s="108" t="s">
        <v>393</v>
      </c>
      <c r="L145"/>
      <c r="M145"/>
      <c r="N145"/>
      <c r="O145"/>
      <c r="P145"/>
      <c r="Q145"/>
      <c r="R145"/>
      <c r="S145"/>
    </row>
    <row r="146" spans="1:19">
      <c r="A146" s="108" t="s">
        <v>512</v>
      </c>
      <c r="B146" s="108" t="s">
        <v>710</v>
      </c>
      <c r="C146" s="108">
        <v>14</v>
      </c>
      <c r="D146" s="108">
        <v>14</v>
      </c>
      <c r="E146" s="108">
        <v>3.2410000000000001</v>
      </c>
      <c r="F146" s="108">
        <v>0.252</v>
      </c>
      <c r="G146" s="108">
        <v>0.16200000000000001</v>
      </c>
      <c r="H146" s="108" t="s">
        <v>488</v>
      </c>
      <c r="I146" s="108" t="s">
        <v>459</v>
      </c>
      <c r="J146" s="108">
        <v>270</v>
      </c>
      <c r="K146" s="108" t="s">
        <v>397</v>
      </c>
      <c r="L146"/>
      <c r="M146"/>
      <c r="N146"/>
      <c r="O146"/>
      <c r="P146"/>
      <c r="Q146"/>
      <c r="R146"/>
      <c r="S146"/>
    </row>
    <row r="147" spans="1:19">
      <c r="A147" s="108" t="s">
        <v>526</v>
      </c>
      <c r="B147" s="108" t="s">
        <v>710</v>
      </c>
      <c r="C147" s="108">
        <v>21</v>
      </c>
      <c r="D147" s="108">
        <v>21</v>
      </c>
      <c r="E147" s="108">
        <v>3.2410000000000001</v>
      </c>
      <c r="F147" s="108">
        <v>0.252</v>
      </c>
      <c r="G147" s="108">
        <v>0.16200000000000001</v>
      </c>
      <c r="H147" s="108" t="s">
        <v>488</v>
      </c>
      <c r="I147" s="108" t="s">
        <v>473</v>
      </c>
      <c r="J147" s="108">
        <v>90</v>
      </c>
      <c r="K147" s="108" t="s">
        <v>464</v>
      </c>
      <c r="L147"/>
      <c r="M147"/>
      <c r="N147"/>
      <c r="O147"/>
      <c r="P147"/>
      <c r="Q147"/>
      <c r="R147"/>
      <c r="S147"/>
    </row>
    <row r="148" spans="1:19">
      <c r="A148" s="108" t="s">
        <v>527</v>
      </c>
      <c r="B148" s="108" t="s">
        <v>710</v>
      </c>
      <c r="C148" s="108">
        <v>29.4</v>
      </c>
      <c r="D148" s="108">
        <v>29.4</v>
      </c>
      <c r="E148" s="108">
        <v>3.2410000000000001</v>
      </c>
      <c r="F148" s="108">
        <v>0.252</v>
      </c>
      <c r="G148" s="108">
        <v>0.16200000000000001</v>
      </c>
      <c r="H148" s="108" t="s">
        <v>488</v>
      </c>
      <c r="I148" s="108" t="s">
        <v>474</v>
      </c>
      <c r="J148" s="108">
        <v>0</v>
      </c>
      <c r="K148" s="108" t="s">
        <v>407</v>
      </c>
      <c r="L148"/>
      <c r="M148"/>
      <c r="N148"/>
      <c r="O148"/>
      <c r="P148"/>
      <c r="Q148"/>
      <c r="R148"/>
      <c r="S148"/>
    </row>
    <row r="149" spans="1:19">
      <c r="A149" s="108" t="s">
        <v>509</v>
      </c>
      <c r="B149" s="108" t="s">
        <v>710</v>
      </c>
      <c r="C149" s="108">
        <v>25.2</v>
      </c>
      <c r="D149" s="108">
        <v>25.2</v>
      </c>
      <c r="E149" s="108">
        <v>3.2410000000000001</v>
      </c>
      <c r="F149" s="108">
        <v>0.252</v>
      </c>
      <c r="G149" s="108">
        <v>0.16200000000000001</v>
      </c>
      <c r="H149" s="108" t="s">
        <v>488</v>
      </c>
      <c r="I149" s="108" t="s">
        <v>448</v>
      </c>
      <c r="J149" s="108">
        <v>0</v>
      </c>
      <c r="K149" s="108" t="s">
        <v>407</v>
      </c>
      <c r="L149"/>
      <c r="M149"/>
      <c r="N149"/>
      <c r="O149"/>
      <c r="P149"/>
      <c r="Q149"/>
      <c r="R149"/>
      <c r="S149"/>
    </row>
    <row r="150" spans="1:19">
      <c r="A150" s="108" t="s">
        <v>487</v>
      </c>
      <c r="B150" s="108" t="s">
        <v>710</v>
      </c>
      <c r="C150" s="108">
        <v>15.4</v>
      </c>
      <c r="D150" s="108">
        <v>15.4</v>
      </c>
      <c r="E150" s="108">
        <v>3.2410000000000001</v>
      </c>
      <c r="F150" s="108">
        <v>0.252</v>
      </c>
      <c r="G150" s="108">
        <v>0.16200000000000001</v>
      </c>
      <c r="H150" s="108" t="s">
        <v>488</v>
      </c>
      <c r="I150" s="108" t="s">
        <v>394</v>
      </c>
      <c r="J150" s="108">
        <v>180</v>
      </c>
      <c r="K150" s="108" t="s">
        <v>395</v>
      </c>
      <c r="L150"/>
      <c r="M150"/>
      <c r="N150"/>
      <c r="O150"/>
      <c r="P150"/>
      <c r="Q150"/>
      <c r="R150"/>
      <c r="S150"/>
    </row>
    <row r="151" spans="1:19">
      <c r="A151" s="108" t="s">
        <v>489</v>
      </c>
      <c r="B151" s="108" t="s">
        <v>710</v>
      </c>
      <c r="C151" s="108">
        <v>12.6</v>
      </c>
      <c r="D151" s="108">
        <v>12.6</v>
      </c>
      <c r="E151" s="108">
        <v>3.2410000000000001</v>
      </c>
      <c r="F151" s="108">
        <v>0.252</v>
      </c>
      <c r="G151" s="108">
        <v>0.16200000000000001</v>
      </c>
      <c r="H151" s="108" t="s">
        <v>488</v>
      </c>
      <c r="I151" s="108" t="s">
        <v>396</v>
      </c>
      <c r="J151" s="108">
        <v>270</v>
      </c>
      <c r="K151" s="108" t="s">
        <v>397</v>
      </c>
      <c r="L151"/>
      <c r="M151"/>
      <c r="N151"/>
      <c r="O151"/>
      <c r="P151"/>
      <c r="Q151"/>
      <c r="R151"/>
      <c r="S151"/>
    </row>
    <row r="152" spans="1:19">
      <c r="A152" s="108" t="s">
        <v>495</v>
      </c>
      <c r="B152" s="108" t="s">
        <v>710</v>
      </c>
      <c r="C152" s="108">
        <v>15.4</v>
      </c>
      <c r="D152" s="108">
        <v>15.4</v>
      </c>
      <c r="E152" s="108">
        <v>3.2410000000000001</v>
      </c>
      <c r="F152" s="108">
        <v>0.252</v>
      </c>
      <c r="G152" s="108">
        <v>0.16200000000000001</v>
      </c>
      <c r="H152" s="108" t="s">
        <v>488</v>
      </c>
      <c r="I152" s="108" t="s">
        <v>414</v>
      </c>
      <c r="J152" s="108">
        <v>180</v>
      </c>
      <c r="K152" s="108" t="s">
        <v>395</v>
      </c>
      <c r="L152"/>
      <c r="M152"/>
      <c r="N152"/>
      <c r="O152"/>
      <c r="P152"/>
      <c r="Q152"/>
      <c r="R152"/>
      <c r="S152"/>
    </row>
    <row r="153" spans="1:19">
      <c r="A153" s="108" t="s">
        <v>496</v>
      </c>
      <c r="B153" s="108" t="s">
        <v>710</v>
      </c>
      <c r="C153" s="108">
        <v>12.6</v>
      </c>
      <c r="D153" s="108">
        <v>12.6</v>
      </c>
      <c r="E153" s="108">
        <v>3.2410000000000001</v>
      </c>
      <c r="F153" s="108">
        <v>0.252</v>
      </c>
      <c r="G153" s="108">
        <v>0.16200000000000001</v>
      </c>
      <c r="H153" s="108" t="s">
        <v>488</v>
      </c>
      <c r="I153" s="108" t="s">
        <v>415</v>
      </c>
      <c r="J153" s="108">
        <v>270</v>
      </c>
      <c r="K153" s="108" t="s">
        <v>397</v>
      </c>
      <c r="L153"/>
      <c r="M153"/>
      <c r="N153"/>
      <c r="O153"/>
      <c r="P153"/>
      <c r="Q153"/>
      <c r="R153"/>
      <c r="S153"/>
    </row>
    <row r="154" spans="1:19">
      <c r="A154" s="108" t="s">
        <v>502</v>
      </c>
      <c r="B154" s="108" t="s">
        <v>710</v>
      </c>
      <c r="C154" s="108">
        <v>15.4</v>
      </c>
      <c r="D154" s="108">
        <v>15.4</v>
      </c>
      <c r="E154" s="108">
        <v>3.2410000000000001</v>
      </c>
      <c r="F154" s="108">
        <v>0.252</v>
      </c>
      <c r="G154" s="108">
        <v>0.16200000000000001</v>
      </c>
      <c r="H154" s="108" t="s">
        <v>488</v>
      </c>
      <c r="I154" s="108" t="s">
        <v>431</v>
      </c>
      <c r="J154" s="108">
        <v>180</v>
      </c>
      <c r="K154" s="108" t="s">
        <v>395</v>
      </c>
      <c r="L154"/>
      <c r="M154"/>
      <c r="N154"/>
      <c r="O154"/>
      <c r="P154"/>
      <c r="Q154"/>
      <c r="R154"/>
      <c r="S154"/>
    </row>
    <row r="155" spans="1:19">
      <c r="A155" s="108" t="s">
        <v>503</v>
      </c>
      <c r="B155" s="108" t="s">
        <v>710</v>
      </c>
      <c r="C155" s="108">
        <v>12.6</v>
      </c>
      <c r="D155" s="108">
        <v>12.6</v>
      </c>
      <c r="E155" s="108">
        <v>3.2410000000000001</v>
      </c>
      <c r="F155" s="108">
        <v>0.252</v>
      </c>
      <c r="G155" s="108">
        <v>0.16200000000000001</v>
      </c>
      <c r="H155" s="108" t="s">
        <v>488</v>
      </c>
      <c r="I155" s="108" t="s">
        <v>432</v>
      </c>
      <c r="J155" s="108">
        <v>270</v>
      </c>
      <c r="K155" s="108" t="s">
        <v>397</v>
      </c>
      <c r="L155"/>
      <c r="M155"/>
      <c r="N155"/>
      <c r="O155"/>
      <c r="P155"/>
      <c r="Q155"/>
      <c r="R155"/>
      <c r="S155"/>
    </row>
    <row r="156" spans="1:19">
      <c r="A156" s="108" t="s">
        <v>492</v>
      </c>
      <c r="B156" s="108" t="s">
        <v>710</v>
      </c>
      <c r="C156" s="108">
        <v>15.4</v>
      </c>
      <c r="D156" s="108">
        <v>15.4</v>
      </c>
      <c r="E156" s="108">
        <v>3.2410000000000001</v>
      </c>
      <c r="F156" s="108">
        <v>0.252</v>
      </c>
      <c r="G156" s="108">
        <v>0.16200000000000001</v>
      </c>
      <c r="H156" s="108" t="s">
        <v>488</v>
      </c>
      <c r="I156" s="108" t="s">
        <v>406</v>
      </c>
      <c r="J156" s="108">
        <v>0</v>
      </c>
      <c r="K156" s="108" t="s">
        <v>407</v>
      </c>
      <c r="L156"/>
      <c r="M156"/>
      <c r="N156"/>
      <c r="O156"/>
      <c r="P156"/>
      <c r="Q156"/>
      <c r="R156"/>
      <c r="S156"/>
    </row>
    <row r="157" spans="1:19">
      <c r="A157" s="108" t="s">
        <v>493</v>
      </c>
      <c r="B157" s="108" t="s">
        <v>710</v>
      </c>
      <c r="C157" s="108">
        <v>12.6</v>
      </c>
      <c r="D157" s="108">
        <v>12.6</v>
      </c>
      <c r="E157" s="108">
        <v>3.2410000000000001</v>
      </c>
      <c r="F157" s="108">
        <v>0.252</v>
      </c>
      <c r="G157" s="108">
        <v>0.16200000000000001</v>
      </c>
      <c r="H157" s="108" t="s">
        <v>488</v>
      </c>
      <c r="I157" s="108" t="s">
        <v>408</v>
      </c>
      <c r="J157" s="108">
        <v>270</v>
      </c>
      <c r="K157" s="108" t="s">
        <v>397</v>
      </c>
      <c r="L157"/>
      <c r="M157"/>
      <c r="N157"/>
      <c r="O157"/>
      <c r="P157"/>
      <c r="Q157"/>
      <c r="R157"/>
      <c r="S157"/>
    </row>
    <row r="158" spans="1:19">
      <c r="A158" s="108" t="s">
        <v>499</v>
      </c>
      <c r="B158" s="108" t="s">
        <v>710</v>
      </c>
      <c r="C158" s="108">
        <v>15.4</v>
      </c>
      <c r="D158" s="108">
        <v>15.4</v>
      </c>
      <c r="E158" s="108">
        <v>3.2410000000000001</v>
      </c>
      <c r="F158" s="108">
        <v>0.252</v>
      </c>
      <c r="G158" s="108">
        <v>0.16200000000000001</v>
      </c>
      <c r="H158" s="108" t="s">
        <v>488</v>
      </c>
      <c r="I158" s="108" t="s">
        <v>424</v>
      </c>
      <c r="J158" s="108">
        <v>0</v>
      </c>
      <c r="K158" s="108" t="s">
        <v>407</v>
      </c>
      <c r="L158"/>
      <c r="M158"/>
      <c r="N158"/>
      <c r="O158"/>
      <c r="P158"/>
      <c r="Q158"/>
      <c r="R158"/>
      <c r="S158"/>
    </row>
    <row r="159" spans="1:19">
      <c r="A159" s="108" t="s">
        <v>500</v>
      </c>
      <c r="B159" s="108" t="s">
        <v>710</v>
      </c>
      <c r="C159" s="108">
        <v>12.6</v>
      </c>
      <c r="D159" s="108">
        <v>12.6</v>
      </c>
      <c r="E159" s="108">
        <v>3.2410000000000001</v>
      </c>
      <c r="F159" s="108">
        <v>0.252</v>
      </c>
      <c r="G159" s="108">
        <v>0.16200000000000001</v>
      </c>
      <c r="H159" s="108" t="s">
        <v>488</v>
      </c>
      <c r="I159" s="108" t="s">
        <v>425</v>
      </c>
      <c r="J159" s="108">
        <v>270</v>
      </c>
      <c r="K159" s="108" t="s">
        <v>397</v>
      </c>
      <c r="L159"/>
      <c r="M159"/>
      <c r="N159"/>
      <c r="O159"/>
      <c r="P159"/>
      <c r="Q159"/>
      <c r="R159"/>
      <c r="S159"/>
    </row>
    <row r="160" spans="1:19">
      <c r="A160" s="108" t="s">
        <v>506</v>
      </c>
      <c r="B160" s="108" t="s">
        <v>710</v>
      </c>
      <c r="C160" s="108">
        <v>15.4</v>
      </c>
      <c r="D160" s="108">
        <v>15.4</v>
      </c>
      <c r="E160" s="108">
        <v>3.2410000000000001</v>
      </c>
      <c r="F160" s="108">
        <v>0.252</v>
      </c>
      <c r="G160" s="108">
        <v>0.16200000000000001</v>
      </c>
      <c r="H160" s="108" t="s">
        <v>488</v>
      </c>
      <c r="I160" s="108" t="s">
        <v>441</v>
      </c>
      <c r="J160" s="108">
        <v>0</v>
      </c>
      <c r="K160" s="108" t="s">
        <v>407</v>
      </c>
      <c r="L160"/>
      <c r="M160"/>
      <c r="N160"/>
      <c r="O160"/>
      <c r="P160"/>
      <c r="Q160"/>
      <c r="R160"/>
      <c r="S160"/>
    </row>
    <row r="161" spans="1:19">
      <c r="A161" s="108" t="s">
        <v>507</v>
      </c>
      <c r="B161" s="108" t="s">
        <v>710</v>
      </c>
      <c r="C161" s="108">
        <v>12.6</v>
      </c>
      <c r="D161" s="108">
        <v>12.6</v>
      </c>
      <c r="E161" s="108">
        <v>3.2410000000000001</v>
      </c>
      <c r="F161" s="108">
        <v>0.252</v>
      </c>
      <c r="G161" s="108">
        <v>0.16200000000000001</v>
      </c>
      <c r="H161" s="108" t="s">
        <v>488</v>
      </c>
      <c r="I161" s="108" t="s">
        <v>442</v>
      </c>
      <c r="J161" s="108">
        <v>270</v>
      </c>
      <c r="K161" s="108" t="s">
        <v>397</v>
      </c>
      <c r="L161"/>
      <c r="M161"/>
      <c r="N161"/>
      <c r="O161"/>
      <c r="P161"/>
      <c r="Q161"/>
      <c r="R161"/>
      <c r="S161"/>
    </row>
    <row r="162" spans="1:19">
      <c r="A162" s="108" t="s">
        <v>491</v>
      </c>
      <c r="B162" s="108" t="s">
        <v>710</v>
      </c>
      <c r="C162" s="108">
        <v>4.2</v>
      </c>
      <c r="D162" s="108">
        <v>4.2</v>
      </c>
      <c r="E162" s="108">
        <v>3.2410000000000001</v>
      </c>
      <c r="F162" s="108">
        <v>0.252</v>
      </c>
      <c r="G162" s="108">
        <v>0.16200000000000001</v>
      </c>
      <c r="H162" s="108" t="s">
        <v>488</v>
      </c>
      <c r="I162" s="108" t="s">
        <v>403</v>
      </c>
      <c r="J162" s="108">
        <v>270</v>
      </c>
      <c r="K162" s="108" t="s">
        <v>397</v>
      </c>
      <c r="L162"/>
      <c r="M162"/>
      <c r="N162"/>
      <c r="O162"/>
      <c r="P162"/>
      <c r="Q162"/>
      <c r="R162"/>
      <c r="S162"/>
    </row>
    <row r="163" spans="1:19">
      <c r="A163" s="108" t="s">
        <v>498</v>
      </c>
      <c r="B163" s="108" t="s">
        <v>710</v>
      </c>
      <c r="C163" s="108">
        <v>4.2</v>
      </c>
      <c r="D163" s="108">
        <v>4.2</v>
      </c>
      <c r="E163" s="108">
        <v>3.2410000000000001</v>
      </c>
      <c r="F163" s="108">
        <v>0.252</v>
      </c>
      <c r="G163" s="108">
        <v>0.16200000000000001</v>
      </c>
      <c r="H163" s="108" t="s">
        <v>488</v>
      </c>
      <c r="I163" s="108" t="s">
        <v>421</v>
      </c>
      <c r="J163" s="108">
        <v>270</v>
      </c>
      <c r="K163" s="108" t="s">
        <v>397</v>
      </c>
      <c r="L163"/>
      <c r="M163"/>
      <c r="N163"/>
      <c r="O163"/>
      <c r="P163"/>
      <c r="Q163"/>
      <c r="R163"/>
      <c r="S163"/>
    </row>
    <row r="164" spans="1:19">
      <c r="A164" s="108" t="s">
        <v>505</v>
      </c>
      <c r="B164" s="108" t="s">
        <v>710</v>
      </c>
      <c r="C164" s="108">
        <v>4.2</v>
      </c>
      <c r="D164" s="108">
        <v>4.2</v>
      </c>
      <c r="E164" s="108">
        <v>3.2410000000000001</v>
      </c>
      <c r="F164" s="108">
        <v>0.252</v>
      </c>
      <c r="G164" s="108">
        <v>0.16200000000000001</v>
      </c>
      <c r="H164" s="108" t="s">
        <v>488</v>
      </c>
      <c r="I164" s="108" t="s">
        <v>438</v>
      </c>
      <c r="J164" s="108">
        <v>270</v>
      </c>
      <c r="K164" s="108" t="s">
        <v>397</v>
      </c>
      <c r="L164"/>
      <c r="M164"/>
      <c r="N164"/>
      <c r="O164"/>
      <c r="P164"/>
      <c r="Q164"/>
      <c r="R164"/>
      <c r="S164"/>
    </row>
    <row r="165" spans="1:19">
      <c r="A165" s="108" t="s">
        <v>515</v>
      </c>
      <c r="B165" s="108" t="s">
        <v>710</v>
      </c>
      <c r="C165" s="108">
        <v>23.8</v>
      </c>
      <c r="D165" s="108">
        <v>23.8</v>
      </c>
      <c r="E165" s="108">
        <v>3.2410000000000001</v>
      </c>
      <c r="F165" s="108">
        <v>0.252</v>
      </c>
      <c r="G165" s="108">
        <v>0.16200000000000001</v>
      </c>
      <c r="H165" s="108" t="s">
        <v>488</v>
      </c>
      <c r="I165" s="108" t="s">
        <v>467</v>
      </c>
      <c r="J165" s="108">
        <v>90</v>
      </c>
      <c r="K165" s="108" t="s">
        <v>464</v>
      </c>
      <c r="L165"/>
      <c r="M165"/>
      <c r="N165"/>
      <c r="O165"/>
      <c r="P165"/>
      <c r="Q165"/>
      <c r="R165"/>
      <c r="S165"/>
    </row>
    <row r="166" spans="1:19">
      <c r="A166" s="108" t="s">
        <v>516</v>
      </c>
      <c r="B166" s="108" t="s">
        <v>770</v>
      </c>
      <c r="C166" s="108">
        <v>1.78</v>
      </c>
      <c r="D166" s="108">
        <v>1.78</v>
      </c>
      <c r="E166" s="108">
        <v>2.6269999999999998</v>
      </c>
      <c r="F166" s="108">
        <v>0.22900000000000001</v>
      </c>
      <c r="G166" s="108">
        <v>8.0000000000000002E-3</v>
      </c>
      <c r="H166" s="108" t="s">
        <v>488</v>
      </c>
      <c r="I166" s="108" t="s">
        <v>469</v>
      </c>
      <c r="J166" s="108">
        <v>90</v>
      </c>
      <c r="K166" s="108"/>
      <c r="L166"/>
      <c r="M166"/>
      <c r="N166"/>
      <c r="O166"/>
      <c r="P166"/>
      <c r="Q166"/>
      <c r="R166"/>
      <c r="S166"/>
    </row>
    <row r="167" spans="1:19">
      <c r="A167" s="108" t="s">
        <v>517</v>
      </c>
      <c r="B167" s="108" t="s">
        <v>770</v>
      </c>
      <c r="C167" s="108">
        <v>1.78</v>
      </c>
      <c r="D167" s="108">
        <v>1.78</v>
      </c>
      <c r="E167" s="108">
        <v>2.6269999999999998</v>
      </c>
      <c r="F167" s="108">
        <v>0.22900000000000001</v>
      </c>
      <c r="G167" s="108">
        <v>8.0000000000000002E-3</v>
      </c>
      <c r="H167" s="108" t="s">
        <v>488</v>
      </c>
      <c r="I167" s="108" t="s">
        <v>469</v>
      </c>
      <c r="J167" s="108">
        <v>90</v>
      </c>
      <c r="K167" s="108"/>
      <c r="L167"/>
      <c r="M167"/>
      <c r="N167"/>
      <c r="O167"/>
      <c r="P167"/>
      <c r="Q167"/>
      <c r="R167"/>
      <c r="S167"/>
    </row>
    <row r="168" spans="1:19">
      <c r="A168" s="108" t="s">
        <v>518</v>
      </c>
      <c r="B168" s="108" t="s">
        <v>770</v>
      </c>
      <c r="C168" s="108">
        <v>1.78</v>
      </c>
      <c r="D168" s="108">
        <v>1.78</v>
      </c>
      <c r="E168" s="108">
        <v>2.6269999999999998</v>
      </c>
      <c r="F168" s="108">
        <v>0.22900000000000001</v>
      </c>
      <c r="G168" s="108">
        <v>8.0000000000000002E-3</v>
      </c>
      <c r="H168" s="108" t="s">
        <v>488</v>
      </c>
      <c r="I168" s="108" t="s">
        <v>469</v>
      </c>
      <c r="J168" s="108">
        <v>90</v>
      </c>
      <c r="K168" s="108"/>
      <c r="L168"/>
      <c r="M168"/>
      <c r="N168"/>
      <c r="O168"/>
      <c r="P168"/>
      <c r="Q168"/>
      <c r="R168"/>
      <c r="S168"/>
    </row>
    <row r="169" spans="1:19">
      <c r="A169" s="108" t="s">
        <v>519</v>
      </c>
      <c r="B169" s="108" t="s">
        <v>770</v>
      </c>
      <c r="C169" s="108">
        <v>1.78</v>
      </c>
      <c r="D169" s="108">
        <v>1.78</v>
      </c>
      <c r="E169" s="108">
        <v>2.6269999999999998</v>
      </c>
      <c r="F169" s="108">
        <v>0.22900000000000001</v>
      </c>
      <c r="G169" s="108">
        <v>8.0000000000000002E-3</v>
      </c>
      <c r="H169" s="108" t="s">
        <v>488</v>
      </c>
      <c r="I169" s="108" t="s">
        <v>469</v>
      </c>
      <c r="J169" s="108">
        <v>90</v>
      </c>
      <c r="K169" s="108"/>
      <c r="L169"/>
      <c r="M169"/>
      <c r="N169"/>
      <c r="O169"/>
      <c r="P169"/>
      <c r="Q169"/>
      <c r="R169"/>
      <c r="S169"/>
    </row>
    <row r="170" spans="1:19">
      <c r="A170" s="108" t="s">
        <v>520</v>
      </c>
      <c r="B170" s="108" t="s">
        <v>770</v>
      </c>
      <c r="C170" s="108">
        <v>1.78</v>
      </c>
      <c r="D170" s="108">
        <v>1.78</v>
      </c>
      <c r="E170" s="108">
        <v>2.6269999999999998</v>
      </c>
      <c r="F170" s="108">
        <v>0.22900000000000001</v>
      </c>
      <c r="G170" s="108">
        <v>8.0000000000000002E-3</v>
      </c>
      <c r="H170" s="108" t="s">
        <v>488</v>
      </c>
      <c r="I170" s="108" t="s">
        <v>469</v>
      </c>
      <c r="J170" s="108">
        <v>90</v>
      </c>
      <c r="K170" s="108"/>
      <c r="L170"/>
      <c r="M170"/>
      <c r="N170"/>
      <c r="O170"/>
      <c r="P170"/>
      <c r="Q170"/>
      <c r="R170"/>
      <c r="S170"/>
    </row>
    <row r="171" spans="1:19">
      <c r="A171" s="108" t="s">
        <v>521</v>
      </c>
      <c r="B171" s="108" t="s">
        <v>770</v>
      </c>
      <c r="C171" s="108">
        <v>1.78</v>
      </c>
      <c r="D171" s="108">
        <v>1.78</v>
      </c>
      <c r="E171" s="108">
        <v>2.6269999999999998</v>
      </c>
      <c r="F171" s="108">
        <v>0.22900000000000001</v>
      </c>
      <c r="G171" s="108">
        <v>8.0000000000000002E-3</v>
      </c>
      <c r="H171" s="108" t="s">
        <v>488</v>
      </c>
      <c r="I171" s="108" t="s">
        <v>469</v>
      </c>
      <c r="J171" s="108">
        <v>90</v>
      </c>
      <c r="K171" s="108"/>
      <c r="L171"/>
      <c r="M171"/>
      <c r="N171"/>
      <c r="O171"/>
      <c r="P171"/>
      <c r="Q171"/>
      <c r="R171"/>
      <c r="S171"/>
    </row>
    <row r="172" spans="1:19">
      <c r="A172" s="108" t="s">
        <v>522</v>
      </c>
      <c r="B172" s="108" t="s">
        <v>770</v>
      </c>
      <c r="C172" s="108">
        <v>1.78</v>
      </c>
      <c r="D172" s="108">
        <v>1.78</v>
      </c>
      <c r="E172" s="108">
        <v>2.6269999999999998</v>
      </c>
      <c r="F172" s="108">
        <v>0.22900000000000001</v>
      </c>
      <c r="G172" s="108">
        <v>8.0000000000000002E-3</v>
      </c>
      <c r="H172" s="108" t="s">
        <v>488</v>
      </c>
      <c r="I172" s="108" t="s">
        <v>469</v>
      </c>
      <c r="J172" s="108">
        <v>90</v>
      </c>
      <c r="K172" s="108"/>
      <c r="L172"/>
      <c r="M172"/>
      <c r="N172"/>
      <c r="O172"/>
      <c r="P172"/>
      <c r="Q172"/>
      <c r="R172"/>
      <c r="S172"/>
    </row>
    <row r="173" spans="1:19">
      <c r="A173" s="108" t="s">
        <v>523</v>
      </c>
      <c r="B173" s="108" t="s">
        <v>770</v>
      </c>
      <c r="C173" s="108">
        <v>1.78</v>
      </c>
      <c r="D173" s="108">
        <v>1.78</v>
      </c>
      <c r="E173" s="108">
        <v>2.6269999999999998</v>
      </c>
      <c r="F173" s="108">
        <v>0.22900000000000001</v>
      </c>
      <c r="G173" s="108">
        <v>8.0000000000000002E-3</v>
      </c>
      <c r="H173" s="108" t="s">
        <v>488</v>
      </c>
      <c r="I173" s="108" t="s">
        <v>469</v>
      </c>
      <c r="J173" s="108">
        <v>90</v>
      </c>
      <c r="K173" s="108"/>
      <c r="L173"/>
      <c r="M173"/>
      <c r="N173"/>
      <c r="O173"/>
      <c r="P173"/>
      <c r="Q173"/>
      <c r="R173"/>
      <c r="S173"/>
    </row>
    <row r="174" spans="1:19">
      <c r="A174" s="108" t="s">
        <v>524</v>
      </c>
      <c r="B174" s="108" t="s">
        <v>770</v>
      </c>
      <c r="C174" s="108">
        <v>1.78</v>
      </c>
      <c r="D174" s="108">
        <v>1.78</v>
      </c>
      <c r="E174" s="108">
        <v>2.6269999999999998</v>
      </c>
      <c r="F174" s="108">
        <v>0.22900000000000001</v>
      </c>
      <c r="G174" s="108">
        <v>8.0000000000000002E-3</v>
      </c>
      <c r="H174" s="108" t="s">
        <v>488</v>
      </c>
      <c r="I174" s="108" t="s">
        <v>469</v>
      </c>
      <c r="J174" s="108">
        <v>90</v>
      </c>
      <c r="K174" s="108"/>
      <c r="L174"/>
      <c r="M174"/>
      <c r="N174"/>
      <c r="O174"/>
      <c r="P174"/>
      <c r="Q174"/>
      <c r="R174"/>
      <c r="S174"/>
    </row>
    <row r="175" spans="1:19">
      <c r="A175" s="108" t="s">
        <v>525</v>
      </c>
      <c r="B175" s="108" t="s">
        <v>710</v>
      </c>
      <c r="C175" s="108">
        <v>11.2</v>
      </c>
      <c r="D175" s="108">
        <v>11.2</v>
      </c>
      <c r="E175" s="108">
        <v>3.2410000000000001</v>
      </c>
      <c r="F175" s="108">
        <v>0.252</v>
      </c>
      <c r="G175" s="108">
        <v>0.16200000000000001</v>
      </c>
      <c r="H175" s="108" t="s">
        <v>488</v>
      </c>
      <c r="I175" s="108" t="s">
        <v>470</v>
      </c>
      <c r="J175" s="108">
        <v>90</v>
      </c>
      <c r="K175" s="108" t="s">
        <v>464</v>
      </c>
      <c r="L175"/>
      <c r="M175"/>
      <c r="N175"/>
      <c r="O175"/>
      <c r="P175"/>
      <c r="Q175"/>
      <c r="R175"/>
      <c r="S175"/>
    </row>
    <row r="176" spans="1:19">
      <c r="A176" s="108" t="s">
        <v>528</v>
      </c>
      <c r="B176" s="108" t="s">
        <v>710</v>
      </c>
      <c r="C176" s="108">
        <v>29.4</v>
      </c>
      <c r="D176" s="108">
        <v>29.4</v>
      </c>
      <c r="E176" s="108">
        <v>3.2410000000000001</v>
      </c>
      <c r="F176" s="108">
        <v>0.252</v>
      </c>
      <c r="G176" s="108">
        <v>0.16200000000000001</v>
      </c>
      <c r="H176" s="108" t="s">
        <v>488</v>
      </c>
      <c r="I176" s="108" t="s">
        <v>477</v>
      </c>
      <c r="J176" s="108">
        <v>90</v>
      </c>
      <c r="K176" s="108" t="s">
        <v>464</v>
      </c>
      <c r="L176"/>
      <c r="M176"/>
      <c r="N176"/>
      <c r="O176"/>
      <c r="P176"/>
      <c r="Q176"/>
      <c r="R176"/>
      <c r="S176"/>
    </row>
    <row r="177" spans="1:19">
      <c r="A177" s="108" t="s">
        <v>529</v>
      </c>
      <c r="B177" s="108" t="s">
        <v>710</v>
      </c>
      <c r="C177" s="108">
        <v>26.6</v>
      </c>
      <c r="D177" s="108">
        <v>26.6</v>
      </c>
      <c r="E177" s="108">
        <v>3.2410000000000001</v>
      </c>
      <c r="F177" s="108">
        <v>0.252</v>
      </c>
      <c r="G177" s="108">
        <v>0.16200000000000001</v>
      </c>
      <c r="H177" s="108" t="s">
        <v>488</v>
      </c>
      <c r="I177" s="108" t="s">
        <v>478</v>
      </c>
      <c r="J177" s="108">
        <v>0</v>
      </c>
      <c r="K177" s="108" t="s">
        <v>407</v>
      </c>
      <c r="L177"/>
      <c r="M177"/>
      <c r="N177"/>
      <c r="O177"/>
      <c r="P177"/>
      <c r="Q177"/>
      <c r="R177"/>
      <c r="S177"/>
    </row>
    <row r="178" spans="1:19">
      <c r="A178" s="108" t="s">
        <v>511</v>
      </c>
      <c r="B178" s="108" t="s">
        <v>710</v>
      </c>
      <c r="C178" s="108">
        <v>26.6</v>
      </c>
      <c r="D178" s="108">
        <v>26.6</v>
      </c>
      <c r="E178" s="108">
        <v>3.2410000000000001</v>
      </c>
      <c r="F178" s="108">
        <v>0.252</v>
      </c>
      <c r="G178" s="108">
        <v>0.16200000000000001</v>
      </c>
      <c r="H178" s="108" t="s">
        <v>488</v>
      </c>
      <c r="I178" s="108" t="s">
        <v>454</v>
      </c>
      <c r="J178" s="108">
        <v>180</v>
      </c>
      <c r="K178" s="108" t="s">
        <v>395</v>
      </c>
      <c r="L178"/>
      <c r="M178"/>
      <c r="N178"/>
      <c r="O178"/>
      <c r="P178"/>
      <c r="Q178"/>
      <c r="R178"/>
      <c r="S178"/>
    </row>
    <row r="179" spans="1:19">
      <c r="A179" s="108" t="s">
        <v>510</v>
      </c>
      <c r="B179" s="108" t="s">
        <v>710</v>
      </c>
      <c r="C179" s="108">
        <v>12.6</v>
      </c>
      <c r="D179" s="108">
        <v>12.6</v>
      </c>
      <c r="E179" s="108">
        <v>3.2410000000000001</v>
      </c>
      <c r="F179" s="108">
        <v>0.252</v>
      </c>
      <c r="G179" s="108">
        <v>0.16200000000000001</v>
      </c>
      <c r="H179" s="108" t="s">
        <v>488</v>
      </c>
      <c r="I179" s="108" t="s">
        <v>451</v>
      </c>
      <c r="J179" s="108">
        <v>270</v>
      </c>
      <c r="K179" s="108" t="s">
        <v>397</v>
      </c>
      <c r="L179"/>
      <c r="M179"/>
      <c r="N179"/>
      <c r="O179"/>
      <c r="P179"/>
      <c r="Q179"/>
      <c r="R179"/>
      <c r="S179"/>
    </row>
    <row r="180" spans="1:19">
      <c r="A180" s="108" t="s">
        <v>490</v>
      </c>
      <c r="B180" s="108" t="s">
        <v>710</v>
      </c>
      <c r="C180" s="108">
        <v>74.2</v>
      </c>
      <c r="D180" s="108">
        <v>74.2</v>
      </c>
      <c r="E180" s="108">
        <v>3.2410000000000001</v>
      </c>
      <c r="F180" s="108">
        <v>0.252</v>
      </c>
      <c r="G180" s="108">
        <v>0.16200000000000001</v>
      </c>
      <c r="H180" s="108" t="s">
        <v>488</v>
      </c>
      <c r="I180" s="108" t="s">
        <v>400</v>
      </c>
      <c r="J180" s="108">
        <v>180</v>
      </c>
      <c r="K180" s="108" t="s">
        <v>395</v>
      </c>
      <c r="L180"/>
      <c r="M180"/>
      <c r="N180"/>
      <c r="O180"/>
      <c r="P180"/>
      <c r="Q180"/>
      <c r="R180"/>
      <c r="S180"/>
    </row>
    <row r="181" spans="1:19">
      <c r="A181" s="108" t="s">
        <v>497</v>
      </c>
      <c r="B181" s="108" t="s">
        <v>710</v>
      </c>
      <c r="C181" s="108">
        <v>74.2</v>
      </c>
      <c r="D181" s="108">
        <v>74.2</v>
      </c>
      <c r="E181" s="108">
        <v>3.2410000000000001</v>
      </c>
      <c r="F181" s="108">
        <v>0.252</v>
      </c>
      <c r="G181" s="108">
        <v>0.16200000000000001</v>
      </c>
      <c r="H181" s="108" t="s">
        <v>488</v>
      </c>
      <c r="I181" s="108" t="s">
        <v>418</v>
      </c>
      <c r="J181" s="108">
        <v>180</v>
      </c>
      <c r="K181" s="108" t="s">
        <v>395</v>
      </c>
      <c r="L181"/>
      <c r="M181"/>
      <c r="N181"/>
      <c r="O181"/>
      <c r="P181"/>
      <c r="Q181"/>
      <c r="R181"/>
      <c r="S181"/>
    </row>
    <row r="182" spans="1:19">
      <c r="A182" s="108" t="s">
        <v>504</v>
      </c>
      <c r="B182" s="108" t="s">
        <v>710</v>
      </c>
      <c r="C182" s="108">
        <v>74.2</v>
      </c>
      <c r="D182" s="108">
        <v>74.2</v>
      </c>
      <c r="E182" s="108">
        <v>3.2410000000000001</v>
      </c>
      <c r="F182" s="108">
        <v>0.252</v>
      </c>
      <c r="G182" s="108">
        <v>0.16200000000000001</v>
      </c>
      <c r="H182" s="108" t="s">
        <v>488</v>
      </c>
      <c r="I182" s="108" t="s">
        <v>435</v>
      </c>
      <c r="J182" s="108">
        <v>180</v>
      </c>
      <c r="K182" s="108" t="s">
        <v>395</v>
      </c>
      <c r="L182"/>
      <c r="M182"/>
      <c r="N182"/>
      <c r="O182"/>
      <c r="P182"/>
      <c r="Q182"/>
      <c r="R182"/>
      <c r="S182"/>
    </row>
    <row r="183" spans="1:19">
      <c r="A183" s="108" t="s">
        <v>494</v>
      </c>
      <c r="B183" s="108" t="s">
        <v>710</v>
      </c>
      <c r="C183" s="108">
        <v>74.2</v>
      </c>
      <c r="D183" s="108">
        <v>74.2</v>
      </c>
      <c r="E183" s="108">
        <v>3.2410000000000001</v>
      </c>
      <c r="F183" s="108">
        <v>0.252</v>
      </c>
      <c r="G183" s="108">
        <v>0.16200000000000001</v>
      </c>
      <c r="H183" s="108" t="s">
        <v>488</v>
      </c>
      <c r="I183" s="108" t="s">
        <v>411</v>
      </c>
      <c r="J183" s="108">
        <v>0</v>
      </c>
      <c r="K183" s="108" t="s">
        <v>407</v>
      </c>
      <c r="L183"/>
      <c r="M183"/>
      <c r="N183"/>
      <c r="O183"/>
      <c r="P183"/>
      <c r="Q183"/>
      <c r="R183"/>
      <c r="S183"/>
    </row>
    <row r="184" spans="1:19">
      <c r="A184" s="108" t="s">
        <v>501</v>
      </c>
      <c r="B184" s="108" t="s">
        <v>710</v>
      </c>
      <c r="C184" s="108">
        <v>74.2</v>
      </c>
      <c r="D184" s="108">
        <v>74.2</v>
      </c>
      <c r="E184" s="108">
        <v>3.2410000000000001</v>
      </c>
      <c r="F184" s="108">
        <v>0.252</v>
      </c>
      <c r="G184" s="108">
        <v>0.16200000000000001</v>
      </c>
      <c r="H184" s="108" t="s">
        <v>488</v>
      </c>
      <c r="I184" s="108" t="s">
        <v>428</v>
      </c>
      <c r="J184" s="108">
        <v>0</v>
      </c>
      <c r="K184" s="108" t="s">
        <v>407</v>
      </c>
      <c r="L184"/>
      <c r="M184"/>
      <c r="N184"/>
      <c r="O184"/>
      <c r="P184"/>
      <c r="Q184"/>
      <c r="R184"/>
      <c r="S184"/>
    </row>
    <row r="185" spans="1:19">
      <c r="A185" s="108" t="s">
        <v>508</v>
      </c>
      <c r="B185" s="108" t="s">
        <v>710</v>
      </c>
      <c r="C185" s="108">
        <v>49</v>
      </c>
      <c r="D185" s="108">
        <v>49</v>
      </c>
      <c r="E185" s="108">
        <v>3.2410000000000001</v>
      </c>
      <c r="F185" s="108">
        <v>0.252</v>
      </c>
      <c r="G185" s="108">
        <v>0.16200000000000001</v>
      </c>
      <c r="H185" s="108" t="s">
        <v>488</v>
      </c>
      <c r="I185" s="108" t="s">
        <v>445</v>
      </c>
      <c r="J185" s="108">
        <v>0</v>
      </c>
      <c r="K185" s="108" t="s">
        <v>407</v>
      </c>
      <c r="L185"/>
      <c r="M185"/>
      <c r="N185"/>
      <c r="O185"/>
      <c r="P185"/>
      <c r="Q185"/>
      <c r="R185"/>
      <c r="S185"/>
    </row>
    <row r="186" spans="1:19">
      <c r="A186" s="108" t="s">
        <v>513</v>
      </c>
      <c r="B186" s="108" t="s">
        <v>710</v>
      </c>
      <c r="C186" s="108">
        <v>29.4</v>
      </c>
      <c r="D186" s="108">
        <v>29.4</v>
      </c>
      <c r="E186" s="108">
        <v>3.2410000000000001</v>
      </c>
      <c r="F186" s="108">
        <v>0.252</v>
      </c>
      <c r="G186" s="108">
        <v>0.16200000000000001</v>
      </c>
      <c r="H186" s="108" t="s">
        <v>488</v>
      </c>
      <c r="I186" s="108" t="s">
        <v>462</v>
      </c>
      <c r="J186" s="108">
        <v>180</v>
      </c>
      <c r="K186" s="108" t="s">
        <v>395</v>
      </c>
      <c r="L186"/>
      <c r="M186"/>
      <c r="N186"/>
      <c r="O186"/>
      <c r="P186"/>
      <c r="Q186"/>
      <c r="R186"/>
      <c r="S186"/>
    </row>
    <row r="187" spans="1:19">
      <c r="A187" s="108" t="s">
        <v>514</v>
      </c>
      <c r="B187" s="108" t="s">
        <v>710</v>
      </c>
      <c r="C187" s="108">
        <v>29.4</v>
      </c>
      <c r="D187" s="108">
        <v>29.4</v>
      </c>
      <c r="E187" s="108">
        <v>3.2410000000000001</v>
      </c>
      <c r="F187" s="108">
        <v>0.252</v>
      </c>
      <c r="G187" s="108">
        <v>0.16200000000000001</v>
      </c>
      <c r="H187" s="108" t="s">
        <v>488</v>
      </c>
      <c r="I187" s="108" t="s">
        <v>463</v>
      </c>
      <c r="J187" s="108">
        <v>90</v>
      </c>
      <c r="K187" s="108" t="s">
        <v>464</v>
      </c>
      <c r="L187"/>
      <c r="M187"/>
      <c r="N187"/>
      <c r="O187"/>
      <c r="P187"/>
      <c r="Q187"/>
      <c r="R187"/>
      <c r="S187"/>
    </row>
    <row r="188" spans="1:19">
      <c r="A188" s="108" t="s">
        <v>530</v>
      </c>
      <c r="B188" s="108"/>
      <c r="C188" s="108"/>
      <c r="D188" s="108">
        <v>895.19</v>
      </c>
      <c r="E188" s="108">
        <v>3.23</v>
      </c>
      <c r="F188" s="108">
        <v>0.252</v>
      </c>
      <c r="G188" s="108">
        <v>0.159</v>
      </c>
      <c r="H188" s="108"/>
      <c r="I188" s="108"/>
      <c r="J188" s="108"/>
      <c r="K188" s="108"/>
      <c r="L188"/>
      <c r="M188"/>
      <c r="N188"/>
      <c r="O188"/>
      <c r="P188"/>
      <c r="Q188"/>
      <c r="R188"/>
      <c r="S188"/>
    </row>
    <row r="189" spans="1:19">
      <c r="A189" s="108" t="s">
        <v>531</v>
      </c>
      <c r="B189" s="108"/>
      <c r="C189" s="108"/>
      <c r="D189" s="108">
        <v>324.79000000000002</v>
      </c>
      <c r="E189" s="108">
        <v>3.24</v>
      </c>
      <c r="F189" s="108">
        <v>0.252</v>
      </c>
      <c r="G189" s="108">
        <v>0.16200000000000001</v>
      </c>
      <c r="H189" s="108"/>
      <c r="I189" s="108"/>
      <c r="J189" s="108"/>
      <c r="K189" s="108"/>
      <c r="L189"/>
      <c r="M189"/>
      <c r="N189"/>
      <c r="O189"/>
      <c r="P189"/>
      <c r="Q189"/>
      <c r="R189"/>
      <c r="S189"/>
    </row>
    <row r="190" spans="1:19">
      <c r="A190" s="108" t="s">
        <v>532</v>
      </c>
      <c r="B190" s="108"/>
      <c r="C190" s="108"/>
      <c r="D190" s="108">
        <v>570.4</v>
      </c>
      <c r="E190" s="108">
        <v>3.22</v>
      </c>
      <c r="F190" s="108">
        <v>0.252</v>
      </c>
      <c r="G190" s="108">
        <v>0.157</v>
      </c>
      <c r="H190" s="108"/>
      <c r="I190" s="108"/>
      <c r="J190" s="108"/>
      <c r="K190" s="108"/>
      <c r="L190"/>
      <c r="M190"/>
      <c r="N190"/>
      <c r="O190"/>
      <c r="P190"/>
      <c r="Q190"/>
      <c r="R190"/>
      <c r="S190"/>
    </row>
    <row r="191" spans="1:1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95"/>
      <c r="B192" s="108" t="s">
        <v>117</v>
      </c>
      <c r="C192" s="108" t="s">
        <v>533</v>
      </c>
      <c r="D192" s="108" t="s">
        <v>534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8" t="s">
        <v>535</v>
      </c>
      <c r="B193" s="108" t="s">
        <v>536</v>
      </c>
      <c r="C193" s="108">
        <v>295050.36</v>
      </c>
      <c r="D193" s="108">
        <v>0.75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5"/>
      <c r="B195" s="108" t="s">
        <v>117</v>
      </c>
      <c r="C195" s="108" t="s">
        <v>537</v>
      </c>
      <c r="D195" s="108" t="s">
        <v>538</v>
      </c>
      <c r="E195" s="108" t="s">
        <v>539</v>
      </c>
      <c r="F195" s="108" t="s">
        <v>540</v>
      </c>
      <c r="G195" s="108" t="s">
        <v>534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8" t="s">
        <v>759</v>
      </c>
      <c r="B196" s="108" t="s">
        <v>546</v>
      </c>
      <c r="C196" s="108">
        <v>14350.19</v>
      </c>
      <c r="D196" s="108">
        <v>9701.92</v>
      </c>
      <c r="E196" s="108">
        <v>4648.2700000000004</v>
      </c>
      <c r="F196" s="108">
        <v>0.68</v>
      </c>
      <c r="G196" s="108">
        <v>3.65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8" t="s">
        <v>760</v>
      </c>
      <c r="B197" s="108" t="s">
        <v>546</v>
      </c>
      <c r="C197" s="108">
        <v>26622.1</v>
      </c>
      <c r="D197" s="108">
        <v>17998.759999999998</v>
      </c>
      <c r="E197" s="108">
        <v>8623.35</v>
      </c>
      <c r="F197" s="108">
        <v>0.68</v>
      </c>
      <c r="G197" s="10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8" t="s">
        <v>761</v>
      </c>
      <c r="B198" s="108" t="s">
        <v>546</v>
      </c>
      <c r="C198" s="108">
        <v>56274.82</v>
      </c>
      <c r="D198" s="108">
        <v>38046.46</v>
      </c>
      <c r="E198" s="108">
        <v>18228.36</v>
      </c>
      <c r="F198" s="108">
        <v>0.68</v>
      </c>
      <c r="G198" s="108">
        <v>3.19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8" t="s">
        <v>545</v>
      </c>
      <c r="B199" s="108" t="s">
        <v>542</v>
      </c>
      <c r="C199" s="108">
        <v>106741.67</v>
      </c>
      <c r="D199" s="108">
        <v>74173.72</v>
      </c>
      <c r="E199" s="108">
        <v>32567.95</v>
      </c>
      <c r="F199" s="108">
        <v>0.69</v>
      </c>
      <c r="G199" s="108">
        <v>3.59</v>
      </c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8" t="s">
        <v>541</v>
      </c>
      <c r="B200" s="108" t="s">
        <v>542</v>
      </c>
      <c r="C200" s="108">
        <v>114535.82</v>
      </c>
      <c r="D200" s="108">
        <v>78539.56</v>
      </c>
      <c r="E200" s="108">
        <v>35996.25</v>
      </c>
      <c r="F200" s="108">
        <v>0.69</v>
      </c>
      <c r="G200" s="108">
        <v>3.55</v>
      </c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8" t="s">
        <v>543</v>
      </c>
      <c r="B201" s="108" t="s">
        <v>542</v>
      </c>
      <c r="C201" s="108">
        <v>90297.31</v>
      </c>
      <c r="D201" s="108">
        <v>61048.49</v>
      </c>
      <c r="E201" s="108">
        <v>29248.81</v>
      </c>
      <c r="F201" s="108">
        <v>0.68</v>
      </c>
      <c r="G201" s="108">
        <v>3.51</v>
      </c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8" t="s">
        <v>544</v>
      </c>
      <c r="B202" s="108" t="s">
        <v>542</v>
      </c>
      <c r="C202" s="108">
        <v>91215.78</v>
      </c>
      <c r="D202" s="108">
        <v>62431.33</v>
      </c>
      <c r="E202" s="108">
        <v>28784.45</v>
      </c>
      <c r="F202" s="108">
        <v>0.68</v>
      </c>
      <c r="G202" s="108">
        <v>3.55</v>
      </c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95"/>
      <c r="B204" s="108" t="s">
        <v>117</v>
      </c>
      <c r="C204" s="108" t="s">
        <v>537</v>
      </c>
      <c r="D204" s="108" t="s">
        <v>534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8" t="s">
        <v>568</v>
      </c>
      <c r="B205" s="108" t="s">
        <v>548</v>
      </c>
      <c r="C205" s="108">
        <v>5630.18</v>
      </c>
      <c r="D205" s="108" t="s">
        <v>549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8" t="s">
        <v>564</v>
      </c>
      <c r="B206" s="108" t="s">
        <v>548</v>
      </c>
      <c r="C206" s="108">
        <v>5785.93</v>
      </c>
      <c r="D206" s="108" t="s">
        <v>549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8" t="s">
        <v>547</v>
      </c>
      <c r="B207" s="108" t="s">
        <v>548</v>
      </c>
      <c r="C207" s="108">
        <v>6410.65</v>
      </c>
      <c r="D207" s="108" t="s">
        <v>549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8" t="s">
        <v>554</v>
      </c>
      <c r="B208" s="108" t="s">
        <v>548</v>
      </c>
      <c r="C208" s="108">
        <v>6357.03</v>
      </c>
      <c r="D208" s="108" t="s">
        <v>549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8" t="s">
        <v>559</v>
      </c>
      <c r="B209" s="108" t="s">
        <v>548</v>
      </c>
      <c r="C209" s="108">
        <v>6363.98</v>
      </c>
      <c r="D209" s="108" t="s">
        <v>549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8" t="s">
        <v>552</v>
      </c>
      <c r="B210" s="108" t="s">
        <v>548</v>
      </c>
      <c r="C210" s="108">
        <v>6212.06</v>
      </c>
      <c r="D210" s="108" t="s">
        <v>549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8" t="s">
        <v>557</v>
      </c>
      <c r="B211" s="108" t="s">
        <v>548</v>
      </c>
      <c r="C211" s="108">
        <v>6215.23</v>
      </c>
      <c r="D211" s="108" t="s">
        <v>549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8" t="s">
        <v>562</v>
      </c>
      <c r="B212" s="108" t="s">
        <v>548</v>
      </c>
      <c r="C212" s="108">
        <v>6267.29</v>
      </c>
      <c r="D212" s="108" t="s">
        <v>549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8" t="s">
        <v>551</v>
      </c>
      <c r="B213" s="108" t="s">
        <v>548</v>
      </c>
      <c r="C213" s="108">
        <v>4269.2700000000004</v>
      </c>
      <c r="D213" s="108" t="s">
        <v>549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8" t="s">
        <v>556</v>
      </c>
      <c r="B214" s="108" t="s">
        <v>548</v>
      </c>
      <c r="C214" s="108">
        <v>4243.8599999999997</v>
      </c>
      <c r="D214" s="108" t="s">
        <v>549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8" t="s">
        <v>561</v>
      </c>
      <c r="B215" s="108" t="s">
        <v>548</v>
      </c>
      <c r="C215" s="108">
        <v>4308.6099999999997</v>
      </c>
      <c r="D215" s="108" t="s">
        <v>549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8" t="s">
        <v>570</v>
      </c>
      <c r="B216" s="108" t="s">
        <v>548</v>
      </c>
      <c r="C216" s="108">
        <v>12497.22</v>
      </c>
      <c r="D216" s="108" t="s">
        <v>549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8" t="s">
        <v>566</v>
      </c>
      <c r="B217" s="108" t="s">
        <v>548</v>
      </c>
      <c r="C217" s="108">
        <v>4184.1899999999996</v>
      </c>
      <c r="D217" s="108" t="s">
        <v>549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8" t="s">
        <v>565</v>
      </c>
      <c r="B218" s="108" t="s">
        <v>548</v>
      </c>
      <c r="C218" s="108">
        <v>8168.01</v>
      </c>
      <c r="D218" s="108" t="s">
        <v>549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8" t="s">
        <v>567</v>
      </c>
      <c r="B219" s="108" t="s">
        <v>548</v>
      </c>
      <c r="C219" s="108">
        <v>4146.84</v>
      </c>
      <c r="D219" s="108" t="s">
        <v>549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8" t="s">
        <v>550</v>
      </c>
      <c r="B220" s="108" t="s">
        <v>548</v>
      </c>
      <c r="C220" s="108">
        <v>16202.31</v>
      </c>
      <c r="D220" s="108" t="s">
        <v>549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8" t="s">
        <v>555</v>
      </c>
      <c r="B221" s="108" t="s">
        <v>548</v>
      </c>
      <c r="C221" s="108">
        <v>15853.01</v>
      </c>
      <c r="D221" s="108" t="s">
        <v>549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8" t="s">
        <v>560</v>
      </c>
      <c r="B222" s="108" t="s">
        <v>548</v>
      </c>
      <c r="C222" s="108">
        <v>15969.73</v>
      </c>
      <c r="D222" s="108" t="s">
        <v>549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8" t="s">
        <v>553</v>
      </c>
      <c r="B223" s="108" t="s">
        <v>548</v>
      </c>
      <c r="C223" s="108">
        <v>14912.22</v>
      </c>
      <c r="D223" s="108" t="s">
        <v>549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8" t="s">
        <v>558</v>
      </c>
      <c r="B224" s="108" t="s">
        <v>548</v>
      </c>
      <c r="C224" s="108">
        <v>14925.27</v>
      </c>
      <c r="D224" s="108" t="s">
        <v>549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108" t="s">
        <v>563</v>
      </c>
      <c r="B225" s="108" t="s">
        <v>548</v>
      </c>
      <c r="C225" s="108">
        <v>10166.86</v>
      </c>
      <c r="D225" s="108" t="s">
        <v>549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108" t="s">
        <v>569</v>
      </c>
      <c r="B226" s="108" t="s">
        <v>548</v>
      </c>
      <c r="C226" s="108">
        <v>12075.55</v>
      </c>
      <c r="D226" s="108" t="s">
        <v>549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8" t="s">
        <v>762</v>
      </c>
      <c r="B227" s="108" t="s">
        <v>575</v>
      </c>
      <c r="C227" s="108">
        <v>26938.28</v>
      </c>
      <c r="D227" s="108">
        <v>0.8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8" t="s">
        <v>763</v>
      </c>
      <c r="B228" s="108" t="s">
        <v>575</v>
      </c>
      <c r="C228" s="108">
        <v>49975.199999999997</v>
      </c>
      <c r="D228" s="108">
        <v>0.8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8" t="s">
        <v>764</v>
      </c>
      <c r="B229" s="108" t="s">
        <v>575</v>
      </c>
      <c r="C229" s="108">
        <v>105639.5</v>
      </c>
      <c r="D229" s="108">
        <v>0.78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8" t="s">
        <v>574</v>
      </c>
      <c r="B230" s="108" t="s">
        <v>548</v>
      </c>
      <c r="C230" s="108">
        <v>24473.39</v>
      </c>
      <c r="D230" s="108" t="s">
        <v>549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8" t="s">
        <v>571</v>
      </c>
      <c r="B231" s="108" t="s">
        <v>548</v>
      </c>
      <c r="C231" s="108">
        <v>25347.93</v>
      </c>
      <c r="D231" s="108" t="s">
        <v>549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8" t="s">
        <v>572</v>
      </c>
      <c r="B232" s="108" t="s">
        <v>548</v>
      </c>
      <c r="C232" s="108">
        <v>19227.62</v>
      </c>
      <c r="D232" s="108" t="s">
        <v>549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8" t="s">
        <v>573</v>
      </c>
      <c r="B233" s="108" t="s">
        <v>548</v>
      </c>
      <c r="C233" s="108">
        <v>20085.14</v>
      </c>
      <c r="D233" s="108" t="s">
        <v>549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95"/>
      <c r="B235" s="108" t="s">
        <v>117</v>
      </c>
      <c r="C235" s="108" t="s">
        <v>576</v>
      </c>
      <c r="D235" s="108" t="s">
        <v>577</v>
      </c>
      <c r="E235" s="108" t="s">
        <v>578</v>
      </c>
      <c r="F235" s="108" t="s">
        <v>579</v>
      </c>
      <c r="G235" s="108" t="s">
        <v>580</v>
      </c>
      <c r="H235" s="108" t="s">
        <v>581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8" t="s">
        <v>582</v>
      </c>
      <c r="B236" s="108" t="s">
        <v>583</v>
      </c>
      <c r="C236" s="108">
        <v>0.34</v>
      </c>
      <c r="D236" s="108">
        <v>125</v>
      </c>
      <c r="E236" s="108">
        <v>0.28000000000000003</v>
      </c>
      <c r="F236" s="108">
        <v>104.73</v>
      </c>
      <c r="G236" s="108">
        <v>1</v>
      </c>
      <c r="H236" s="108" t="s">
        <v>584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108" t="s">
        <v>586</v>
      </c>
      <c r="B237" s="108" t="s">
        <v>583</v>
      </c>
      <c r="C237" s="108">
        <v>1</v>
      </c>
      <c r="D237" s="108">
        <v>0</v>
      </c>
      <c r="E237" s="108">
        <v>1.36</v>
      </c>
      <c r="F237" s="108">
        <v>0</v>
      </c>
      <c r="G237" s="108">
        <v>1</v>
      </c>
      <c r="H237" s="108" t="s">
        <v>584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108" t="s">
        <v>585</v>
      </c>
      <c r="B238" s="108" t="s">
        <v>583</v>
      </c>
      <c r="C238" s="108">
        <v>1</v>
      </c>
      <c r="D238" s="108">
        <v>0</v>
      </c>
      <c r="E238" s="108">
        <v>0.2</v>
      </c>
      <c r="F238" s="108">
        <v>0</v>
      </c>
      <c r="G238" s="108">
        <v>1</v>
      </c>
      <c r="H238" s="108" t="s">
        <v>584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8" t="s">
        <v>765</v>
      </c>
      <c r="B239" s="108" t="s">
        <v>766</v>
      </c>
      <c r="C239" s="108">
        <v>0.54</v>
      </c>
      <c r="D239" s="108">
        <v>622</v>
      </c>
      <c r="E239" s="108">
        <v>0.57999999999999996</v>
      </c>
      <c r="F239" s="108">
        <v>670.29</v>
      </c>
      <c r="G239" s="108">
        <v>1</v>
      </c>
      <c r="H239" s="108" t="s">
        <v>589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8" t="s">
        <v>767</v>
      </c>
      <c r="B240" s="108" t="s">
        <v>766</v>
      </c>
      <c r="C240" s="108">
        <v>0.55000000000000004</v>
      </c>
      <c r="D240" s="108">
        <v>622</v>
      </c>
      <c r="E240" s="108">
        <v>1.07</v>
      </c>
      <c r="F240" s="108">
        <v>1221.3</v>
      </c>
      <c r="G240" s="108">
        <v>1</v>
      </c>
      <c r="H240" s="108" t="s">
        <v>589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108" t="s">
        <v>768</v>
      </c>
      <c r="B241" s="108" t="s">
        <v>766</v>
      </c>
      <c r="C241" s="108">
        <v>0.56999999999999995</v>
      </c>
      <c r="D241" s="108">
        <v>622</v>
      </c>
      <c r="E241" s="108">
        <v>2.27</v>
      </c>
      <c r="F241" s="108">
        <v>2478.36</v>
      </c>
      <c r="G241" s="108">
        <v>1</v>
      </c>
      <c r="H241" s="108" t="s">
        <v>589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108" t="s">
        <v>592</v>
      </c>
      <c r="B242" s="108" t="s">
        <v>588</v>
      </c>
      <c r="C242" s="108">
        <v>0.57999999999999996</v>
      </c>
      <c r="D242" s="108">
        <v>1109.6500000000001</v>
      </c>
      <c r="E242" s="108">
        <v>4.63</v>
      </c>
      <c r="F242" s="108">
        <v>8828.23</v>
      </c>
      <c r="G242" s="108">
        <v>1</v>
      </c>
      <c r="H242" s="108" t="s">
        <v>589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8" t="s">
        <v>587</v>
      </c>
      <c r="B243" s="108" t="s">
        <v>588</v>
      </c>
      <c r="C243" s="108">
        <v>0.57999999999999996</v>
      </c>
      <c r="D243" s="108">
        <v>1109.6500000000001</v>
      </c>
      <c r="E243" s="108">
        <v>4.79</v>
      </c>
      <c r="F243" s="108">
        <v>9143.7000000000007</v>
      </c>
      <c r="G243" s="108">
        <v>1</v>
      </c>
      <c r="H243" s="108" t="s">
        <v>589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108" t="s">
        <v>590</v>
      </c>
      <c r="B244" s="108" t="s">
        <v>588</v>
      </c>
      <c r="C244" s="108">
        <v>0.57999999999999996</v>
      </c>
      <c r="D244" s="108">
        <v>1109.6500000000001</v>
      </c>
      <c r="E244" s="108">
        <v>3.64</v>
      </c>
      <c r="F244" s="108">
        <v>6935.94</v>
      </c>
      <c r="G244" s="108">
        <v>1</v>
      </c>
      <c r="H244" s="108" t="s">
        <v>589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108" t="s">
        <v>591</v>
      </c>
      <c r="B245" s="108" t="s">
        <v>588</v>
      </c>
      <c r="C245" s="108">
        <v>0.57999999999999996</v>
      </c>
      <c r="D245" s="108">
        <v>1109.6500000000001</v>
      </c>
      <c r="E245" s="108">
        <v>3.8</v>
      </c>
      <c r="F245" s="108">
        <v>7245.27</v>
      </c>
      <c r="G245" s="108">
        <v>1</v>
      </c>
      <c r="H245" s="108" t="s">
        <v>589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95"/>
      <c r="B247" s="108" t="s">
        <v>117</v>
      </c>
      <c r="C247" s="108" t="s">
        <v>593</v>
      </c>
      <c r="D247" s="108" t="s">
        <v>594</v>
      </c>
      <c r="E247" s="108" t="s">
        <v>595</v>
      </c>
      <c r="F247" s="108" t="s">
        <v>596</v>
      </c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8" t="s">
        <v>600</v>
      </c>
      <c r="B248" s="108" t="s">
        <v>598</v>
      </c>
      <c r="C248" s="108" t="s">
        <v>599</v>
      </c>
      <c r="D248" s="108">
        <v>179352</v>
      </c>
      <c r="E248" s="108">
        <v>1624.67</v>
      </c>
      <c r="F248" s="108">
        <v>0.9</v>
      </c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8" t="s">
        <v>597</v>
      </c>
      <c r="B249" s="108" t="s">
        <v>598</v>
      </c>
      <c r="C249" s="108" t="s">
        <v>599</v>
      </c>
      <c r="D249" s="108">
        <v>1</v>
      </c>
      <c r="E249" s="108">
        <v>0</v>
      </c>
      <c r="F249" s="108">
        <v>1</v>
      </c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95"/>
      <c r="B251" s="108" t="s">
        <v>117</v>
      </c>
      <c r="C251" s="108" t="s">
        <v>601</v>
      </c>
      <c r="D251" s="108" t="s">
        <v>602</v>
      </c>
      <c r="E251" s="108" t="s">
        <v>603</v>
      </c>
      <c r="F251" s="108" t="s">
        <v>604</v>
      </c>
      <c r="G251" s="108" t="s">
        <v>605</v>
      </c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8" t="s">
        <v>606</v>
      </c>
      <c r="B252" s="108" t="s">
        <v>607</v>
      </c>
      <c r="C252" s="108">
        <v>1</v>
      </c>
      <c r="D252" s="108">
        <v>845000</v>
      </c>
      <c r="E252" s="108">
        <v>0.8</v>
      </c>
      <c r="F252" s="108">
        <v>0.68</v>
      </c>
      <c r="G252" s="108">
        <v>0.57999999999999996</v>
      </c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95"/>
      <c r="B254" s="108" t="s">
        <v>608</v>
      </c>
      <c r="C254" s="108" t="s">
        <v>609</v>
      </c>
      <c r="D254" s="108" t="s">
        <v>610</v>
      </c>
      <c r="E254" s="108" t="s">
        <v>611</v>
      </c>
      <c r="F254" s="108" t="s">
        <v>612</v>
      </c>
      <c r="G254" s="108" t="s">
        <v>613</v>
      </c>
      <c r="H254" s="108" t="s">
        <v>614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8" t="s">
        <v>615</v>
      </c>
      <c r="B255" s="108">
        <v>62861.857799999998</v>
      </c>
      <c r="C255" s="108">
        <v>97.414299999999997</v>
      </c>
      <c r="D255" s="108">
        <v>379.52859999999998</v>
      </c>
      <c r="E255" s="108">
        <v>0</v>
      </c>
      <c r="F255" s="108">
        <v>6.9999999999999999E-4</v>
      </c>
      <c r="G255" s="109">
        <v>1892610</v>
      </c>
      <c r="H255" s="108">
        <v>25950.847600000001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8" t="s">
        <v>616</v>
      </c>
      <c r="B256" s="108">
        <v>54909.693299999999</v>
      </c>
      <c r="C256" s="108">
        <v>86.966700000000003</v>
      </c>
      <c r="D256" s="108">
        <v>349.14600000000002</v>
      </c>
      <c r="E256" s="108">
        <v>0</v>
      </c>
      <c r="F256" s="108">
        <v>6.9999999999999999E-4</v>
      </c>
      <c r="G256" s="109">
        <v>1741180</v>
      </c>
      <c r="H256" s="108">
        <v>22862.945800000001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8" t="s">
        <v>617</v>
      </c>
      <c r="B257" s="108">
        <v>63605.689599999998</v>
      </c>
      <c r="C257" s="108">
        <v>101.06189999999999</v>
      </c>
      <c r="D257" s="108">
        <v>407.4699</v>
      </c>
      <c r="E257" s="108">
        <v>0</v>
      </c>
      <c r="F257" s="108">
        <v>8.0000000000000004E-4</v>
      </c>
      <c r="G257" s="109">
        <v>2032050</v>
      </c>
      <c r="H257" s="108">
        <v>26517.234400000001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8" t="s">
        <v>618</v>
      </c>
      <c r="B258" s="108">
        <v>61955.2212</v>
      </c>
      <c r="C258" s="108">
        <v>100.19580000000001</v>
      </c>
      <c r="D258" s="108">
        <v>413.40480000000002</v>
      </c>
      <c r="E258" s="108">
        <v>0</v>
      </c>
      <c r="F258" s="108">
        <v>8.0000000000000004E-4</v>
      </c>
      <c r="G258" s="109">
        <v>2061710</v>
      </c>
      <c r="H258" s="108">
        <v>26011.6999</v>
      </c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8" t="s">
        <v>324</v>
      </c>
      <c r="B259" s="108">
        <v>72800.018100000001</v>
      </c>
      <c r="C259" s="108">
        <v>118.21250000000001</v>
      </c>
      <c r="D259" s="108">
        <v>490.26220000000001</v>
      </c>
      <c r="E259" s="108">
        <v>0</v>
      </c>
      <c r="F259" s="108">
        <v>8.9999999999999998E-4</v>
      </c>
      <c r="G259" s="109">
        <v>2445030</v>
      </c>
      <c r="H259" s="108">
        <v>30614.5478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8" t="s">
        <v>619</v>
      </c>
      <c r="B260" s="108">
        <v>85873.099000000002</v>
      </c>
      <c r="C260" s="108">
        <v>139.80430000000001</v>
      </c>
      <c r="D260" s="108">
        <v>581.7201</v>
      </c>
      <c r="E260" s="108">
        <v>0</v>
      </c>
      <c r="F260" s="108">
        <v>1.1000000000000001E-3</v>
      </c>
      <c r="G260" s="109">
        <v>2901160</v>
      </c>
      <c r="H260" s="108">
        <v>36149.969499999999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8" t="s">
        <v>620</v>
      </c>
      <c r="B261" s="108">
        <v>60954.266799999998</v>
      </c>
      <c r="C261" s="108">
        <v>99.2256</v>
      </c>
      <c r="D261" s="108">
        <v>412.82130000000001</v>
      </c>
      <c r="E261" s="108">
        <v>0</v>
      </c>
      <c r="F261" s="108">
        <v>8.0000000000000004E-4</v>
      </c>
      <c r="G261" s="109">
        <v>2058830</v>
      </c>
      <c r="H261" s="108">
        <v>25658.857400000001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108" t="s">
        <v>621</v>
      </c>
      <c r="B262" s="108">
        <v>62958.376600000003</v>
      </c>
      <c r="C262" s="108">
        <v>102.45780000000001</v>
      </c>
      <c r="D262" s="108">
        <v>426.11020000000002</v>
      </c>
      <c r="E262" s="108">
        <v>0</v>
      </c>
      <c r="F262" s="108">
        <v>8.0000000000000004E-4</v>
      </c>
      <c r="G262" s="109">
        <v>2125100</v>
      </c>
      <c r="H262" s="108">
        <v>26499.349600000001</v>
      </c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108" t="s">
        <v>622</v>
      </c>
      <c r="B263" s="108">
        <v>74516.470400000006</v>
      </c>
      <c r="C263" s="108">
        <v>121.238</v>
      </c>
      <c r="D263" s="108">
        <v>504.06200000000001</v>
      </c>
      <c r="E263" s="108">
        <v>0</v>
      </c>
      <c r="F263" s="108">
        <v>8.9999999999999998E-4</v>
      </c>
      <c r="G263" s="109">
        <v>2513860</v>
      </c>
      <c r="H263" s="108">
        <v>31361.143499999998</v>
      </c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108" t="s">
        <v>623</v>
      </c>
      <c r="B264" s="108">
        <v>66853.102400000003</v>
      </c>
      <c r="C264" s="108">
        <v>108.2902</v>
      </c>
      <c r="D264" s="108">
        <v>447.71609999999998</v>
      </c>
      <c r="E264" s="108">
        <v>0</v>
      </c>
      <c r="F264" s="108">
        <v>8.0000000000000004E-4</v>
      </c>
      <c r="G264" s="109">
        <v>2232840</v>
      </c>
      <c r="H264" s="108">
        <v>28086.079300000001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108" t="s">
        <v>624</v>
      </c>
      <c r="B265" s="108">
        <v>59621.758199999997</v>
      </c>
      <c r="C265" s="108">
        <v>95.004599999999996</v>
      </c>
      <c r="D265" s="108">
        <v>384.51130000000001</v>
      </c>
      <c r="E265" s="108">
        <v>0</v>
      </c>
      <c r="F265" s="108">
        <v>6.9999999999999999E-4</v>
      </c>
      <c r="G265" s="109">
        <v>1917570</v>
      </c>
      <c r="H265" s="108">
        <v>24884.675200000001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108" t="s">
        <v>625</v>
      </c>
      <c r="B266" s="108">
        <v>60529.152399999999</v>
      </c>
      <c r="C266" s="108">
        <v>94.666300000000007</v>
      </c>
      <c r="D266" s="108">
        <v>373.59280000000001</v>
      </c>
      <c r="E266" s="108">
        <v>0</v>
      </c>
      <c r="F266" s="108">
        <v>6.9999999999999999E-4</v>
      </c>
      <c r="G266" s="109">
        <v>1863050</v>
      </c>
      <c r="H266" s="108">
        <v>25077.9522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108"/>
      <c r="B267" s="108"/>
      <c r="C267" s="108"/>
      <c r="D267" s="108"/>
      <c r="E267" s="108"/>
      <c r="F267" s="108"/>
      <c r="G267" s="108"/>
      <c r="H267" s="108"/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108" t="s">
        <v>626</v>
      </c>
      <c r="B268" s="108">
        <v>787438.7058</v>
      </c>
      <c r="C268" s="108">
        <v>1264.538</v>
      </c>
      <c r="D268" s="108">
        <v>5170.3454000000002</v>
      </c>
      <c r="E268" s="108">
        <v>0</v>
      </c>
      <c r="F268" s="108">
        <v>9.7999999999999997E-3</v>
      </c>
      <c r="G268" s="109">
        <v>25785000</v>
      </c>
      <c r="H268" s="108">
        <v>329675.30219999998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108" t="s">
        <v>627</v>
      </c>
      <c r="B269" s="108">
        <v>54909.693299999999</v>
      </c>
      <c r="C269" s="108">
        <v>86.966700000000003</v>
      </c>
      <c r="D269" s="108">
        <v>349.14600000000002</v>
      </c>
      <c r="E269" s="108">
        <v>0</v>
      </c>
      <c r="F269" s="108">
        <v>6.9999999999999999E-4</v>
      </c>
      <c r="G269" s="109">
        <v>1741180</v>
      </c>
      <c r="H269" s="108">
        <v>22862.945800000001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108" t="s">
        <v>628</v>
      </c>
      <c r="B270" s="108">
        <v>85873.099000000002</v>
      </c>
      <c r="C270" s="108">
        <v>139.80430000000001</v>
      </c>
      <c r="D270" s="108">
        <v>581.7201</v>
      </c>
      <c r="E270" s="108">
        <v>0</v>
      </c>
      <c r="F270" s="108">
        <v>1.1000000000000001E-3</v>
      </c>
      <c r="G270" s="109">
        <v>2901160</v>
      </c>
      <c r="H270" s="108">
        <v>36149.969499999999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95"/>
      <c r="B272" s="108" t="s">
        <v>629</v>
      </c>
      <c r="C272" s="108" t="s">
        <v>630</v>
      </c>
      <c r="D272" s="108" t="s">
        <v>631</v>
      </c>
      <c r="E272" s="108" t="s">
        <v>632</v>
      </c>
      <c r="F272" s="108" t="s">
        <v>633</v>
      </c>
      <c r="G272" s="108" t="s">
        <v>634</v>
      </c>
      <c r="H272" s="108" t="s">
        <v>635</v>
      </c>
      <c r="I272" s="108" t="s">
        <v>636</v>
      </c>
      <c r="J272" s="108" t="s">
        <v>637</v>
      </c>
      <c r="K272" s="108" t="s">
        <v>638</v>
      </c>
      <c r="L272" s="108" t="s">
        <v>639</v>
      </c>
      <c r="M272" s="108" t="s">
        <v>640</v>
      </c>
      <c r="N272" s="108" t="s">
        <v>641</v>
      </c>
      <c r="O272" s="108" t="s">
        <v>642</v>
      </c>
      <c r="P272" s="108" t="s">
        <v>643</v>
      </c>
      <c r="Q272" s="108" t="s">
        <v>644</v>
      </c>
      <c r="R272" s="108" t="s">
        <v>645</v>
      </c>
      <c r="S272" s="108" t="s">
        <v>646</v>
      </c>
    </row>
    <row r="273" spans="1:19">
      <c r="A273" s="108" t="s">
        <v>615</v>
      </c>
      <c r="B273" s="109">
        <v>248357000000</v>
      </c>
      <c r="C273" s="108">
        <v>196047.99299999999</v>
      </c>
      <c r="D273" s="108" t="s">
        <v>667</v>
      </c>
      <c r="E273" s="108">
        <v>80527.626000000004</v>
      </c>
      <c r="F273" s="108">
        <v>75091.737999999998</v>
      </c>
      <c r="G273" s="108">
        <v>12929.728999999999</v>
      </c>
      <c r="H273" s="108">
        <v>0</v>
      </c>
      <c r="I273" s="108">
        <v>25067.302</v>
      </c>
      <c r="J273" s="108">
        <v>0</v>
      </c>
      <c r="K273" s="108">
        <v>0</v>
      </c>
      <c r="L273" s="108">
        <v>0</v>
      </c>
      <c r="M273" s="108">
        <v>0</v>
      </c>
      <c r="N273" s="108">
        <v>0</v>
      </c>
      <c r="O273" s="108">
        <v>0</v>
      </c>
      <c r="P273" s="108">
        <v>0</v>
      </c>
      <c r="Q273" s="108">
        <v>2431.5990000000002</v>
      </c>
      <c r="R273" s="108">
        <v>0</v>
      </c>
      <c r="S273" s="108">
        <v>0</v>
      </c>
    </row>
    <row r="274" spans="1:19">
      <c r="A274" s="108" t="s">
        <v>616</v>
      </c>
      <c r="B274" s="109">
        <v>228485000000</v>
      </c>
      <c r="C274" s="108">
        <v>205265.5</v>
      </c>
      <c r="D274" s="108" t="s">
        <v>728</v>
      </c>
      <c r="E274" s="108">
        <v>80527.626000000004</v>
      </c>
      <c r="F274" s="108">
        <v>75091.737999999998</v>
      </c>
      <c r="G274" s="108">
        <v>14995.915999999999</v>
      </c>
      <c r="H274" s="108">
        <v>0</v>
      </c>
      <c r="I274" s="108">
        <v>32180.866999999998</v>
      </c>
      <c r="J274" s="108">
        <v>0</v>
      </c>
      <c r="K274" s="108">
        <v>0</v>
      </c>
      <c r="L274" s="108">
        <v>0</v>
      </c>
      <c r="M274" s="108">
        <v>0</v>
      </c>
      <c r="N274" s="108">
        <v>0</v>
      </c>
      <c r="O274" s="108">
        <v>0</v>
      </c>
      <c r="P274" s="108">
        <v>0</v>
      </c>
      <c r="Q274" s="108">
        <v>2469.3530000000001</v>
      </c>
      <c r="R274" s="108">
        <v>0</v>
      </c>
      <c r="S274" s="108">
        <v>0</v>
      </c>
    </row>
    <row r="275" spans="1:19">
      <c r="A275" s="108" t="s">
        <v>617</v>
      </c>
      <c r="B275" s="109">
        <v>266654000000</v>
      </c>
      <c r="C275" s="108">
        <v>226899.598</v>
      </c>
      <c r="D275" s="108" t="s">
        <v>689</v>
      </c>
      <c r="E275" s="108">
        <v>80527.626000000004</v>
      </c>
      <c r="F275" s="108">
        <v>73092.044999999998</v>
      </c>
      <c r="G275" s="108">
        <v>18750.334999999999</v>
      </c>
      <c r="H275" s="108">
        <v>0</v>
      </c>
      <c r="I275" s="108">
        <v>52009.461000000003</v>
      </c>
      <c r="J275" s="108">
        <v>0</v>
      </c>
      <c r="K275" s="108">
        <v>0</v>
      </c>
      <c r="L275" s="108">
        <v>0</v>
      </c>
      <c r="M275" s="108">
        <v>0</v>
      </c>
      <c r="N275" s="108">
        <v>0</v>
      </c>
      <c r="O275" s="108">
        <v>0</v>
      </c>
      <c r="P275" s="108">
        <v>0</v>
      </c>
      <c r="Q275" s="108">
        <v>2520.1309999999999</v>
      </c>
      <c r="R275" s="108">
        <v>0</v>
      </c>
      <c r="S275" s="108">
        <v>0</v>
      </c>
    </row>
    <row r="276" spans="1:19">
      <c r="A276" s="108" t="s">
        <v>618</v>
      </c>
      <c r="B276" s="109">
        <v>270546000000</v>
      </c>
      <c r="C276" s="108">
        <v>286094.70899999997</v>
      </c>
      <c r="D276" s="108" t="s">
        <v>790</v>
      </c>
      <c r="E276" s="108">
        <v>80527.626000000004</v>
      </c>
      <c r="F276" s="108">
        <v>73092.044999999998</v>
      </c>
      <c r="G276" s="108">
        <v>26348.008999999998</v>
      </c>
      <c r="H276" s="108">
        <v>0</v>
      </c>
      <c r="I276" s="108">
        <v>103431.977</v>
      </c>
      <c r="J276" s="108">
        <v>0</v>
      </c>
      <c r="K276" s="108">
        <v>0</v>
      </c>
      <c r="L276" s="108">
        <v>0</v>
      </c>
      <c r="M276" s="108">
        <v>0</v>
      </c>
      <c r="N276" s="108">
        <v>0</v>
      </c>
      <c r="O276" s="108">
        <v>0</v>
      </c>
      <c r="P276" s="108">
        <v>0</v>
      </c>
      <c r="Q276" s="108">
        <v>2695.0520000000001</v>
      </c>
      <c r="R276" s="108">
        <v>0</v>
      </c>
      <c r="S276" s="108">
        <v>0</v>
      </c>
    </row>
    <row r="277" spans="1:19">
      <c r="A277" s="108" t="s">
        <v>324</v>
      </c>
      <c r="B277" s="109">
        <v>320847000000</v>
      </c>
      <c r="C277" s="108">
        <v>312645.91399999999</v>
      </c>
      <c r="D277" s="108" t="s">
        <v>668</v>
      </c>
      <c r="E277" s="108">
        <v>80527.626000000004</v>
      </c>
      <c r="F277" s="108">
        <v>73092.044999999998</v>
      </c>
      <c r="G277" s="108">
        <v>26945.917000000001</v>
      </c>
      <c r="H277" s="108">
        <v>0</v>
      </c>
      <c r="I277" s="108">
        <v>129472.289</v>
      </c>
      <c r="J277" s="108">
        <v>0</v>
      </c>
      <c r="K277" s="108">
        <v>0</v>
      </c>
      <c r="L277" s="108">
        <v>0</v>
      </c>
      <c r="M277" s="108">
        <v>0</v>
      </c>
      <c r="N277" s="108">
        <v>0</v>
      </c>
      <c r="O277" s="108">
        <v>0</v>
      </c>
      <c r="P277" s="108">
        <v>0</v>
      </c>
      <c r="Q277" s="108">
        <v>2608.038</v>
      </c>
      <c r="R277" s="108">
        <v>0</v>
      </c>
      <c r="S277" s="108">
        <v>0</v>
      </c>
    </row>
    <row r="278" spans="1:19">
      <c r="A278" s="108" t="s">
        <v>619</v>
      </c>
      <c r="B278" s="109">
        <v>380702000000</v>
      </c>
      <c r="C278" s="108">
        <v>359507.78399999999</v>
      </c>
      <c r="D278" s="108" t="s">
        <v>669</v>
      </c>
      <c r="E278" s="108">
        <v>80527.626000000004</v>
      </c>
      <c r="F278" s="108">
        <v>73092.044999999998</v>
      </c>
      <c r="G278" s="108">
        <v>34282.42</v>
      </c>
      <c r="H278" s="108">
        <v>0</v>
      </c>
      <c r="I278" s="108">
        <v>168997.44200000001</v>
      </c>
      <c r="J278" s="108">
        <v>0</v>
      </c>
      <c r="K278" s="108">
        <v>0</v>
      </c>
      <c r="L278" s="108">
        <v>0</v>
      </c>
      <c r="M278" s="108">
        <v>0</v>
      </c>
      <c r="N278" s="108">
        <v>0</v>
      </c>
      <c r="O278" s="108">
        <v>0</v>
      </c>
      <c r="P278" s="108">
        <v>0</v>
      </c>
      <c r="Q278" s="108">
        <v>2608.25</v>
      </c>
      <c r="R278" s="108">
        <v>0</v>
      </c>
      <c r="S278" s="108">
        <v>0</v>
      </c>
    </row>
    <row r="279" spans="1:19">
      <c r="A279" s="108" t="s">
        <v>620</v>
      </c>
      <c r="B279" s="109">
        <v>270168000000</v>
      </c>
      <c r="C279" s="108">
        <v>277663.32799999998</v>
      </c>
      <c r="D279" s="108" t="s">
        <v>670</v>
      </c>
      <c r="E279" s="108">
        <v>44737.57</v>
      </c>
      <c r="F279" s="108">
        <v>40636.785000000003</v>
      </c>
      <c r="G279" s="108">
        <v>27731.821</v>
      </c>
      <c r="H279" s="108">
        <v>0</v>
      </c>
      <c r="I279" s="108">
        <v>162094.698</v>
      </c>
      <c r="J279" s="108">
        <v>0</v>
      </c>
      <c r="K279" s="108">
        <v>0</v>
      </c>
      <c r="L279" s="108">
        <v>0</v>
      </c>
      <c r="M279" s="108">
        <v>0</v>
      </c>
      <c r="N279" s="108">
        <v>0</v>
      </c>
      <c r="O279" s="108">
        <v>0</v>
      </c>
      <c r="P279" s="108">
        <v>0</v>
      </c>
      <c r="Q279" s="108">
        <v>2462.4540000000002</v>
      </c>
      <c r="R279" s="108">
        <v>0</v>
      </c>
      <c r="S279" s="108">
        <v>0</v>
      </c>
    </row>
    <row r="280" spans="1:19">
      <c r="A280" s="108" t="s">
        <v>621</v>
      </c>
      <c r="B280" s="109">
        <v>278864000000</v>
      </c>
      <c r="C280" s="108">
        <v>270031.08600000001</v>
      </c>
      <c r="D280" s="108" t="s">
        <v>714</v>
      </c>
      <c r="E280" s="108">
        <v>44737.57</v>
      </c>
      <c r="F280" s="108">
        <v>40636.785000000003</v>
      </c>
      <c r="G280" s="108">
        <v>27217.112000000001</v>
      </c>
      <c r="H280" s="108">
        <v>0</v>
      </c>
      <c r="I280" s="108">
        <v>154949.94200000001</v>
      </c>
      <c r="J280" s="108">
        <v>0</v>
      </c>
      <c r="K280" s="108">
        <v>0</v>
      </c>
      <c r="L280" s="108">
        <v>0</v>
      </c>
      <c r="M280" s="108">
        <v>0</v>
      </c>
      <c r="N280" s="108">
        <v>0</v>
      </c>
      <c r="O280" s="108">
        <v>0</v>
      </c>
      <c r="P280" s="108">
        <v>0</v>
      </c>
      <c r="Q280" s="108">
        <v>2489.6770000000001</v>
      </c>
      <c r="R280" s="108">
        <v>0</v>
      </c>
      <c r="S280" s="108">
        <v>0</v>
      </c>
    </row>
    <row r="281" spans="1:19">
      <c r="A281" s="108" t="s">
        <v>622</v>
      </c>
      <c r="B281" s="109">
        <v>329879000000</v>
      </c>
      <c r="C281" s="108">
        <v>316658.315</v>
      </c>
      <c r="D281" s="108" t="s">
        <v>729</v>
      </c>
      <c r="E281" s="108">
        <v>80527.626000000004</v>
      </c>
      <c r="F281" s="108">
        <v>73092.044999999998</v>
      </c>
      <c r="G281" s="108">
        <v>28067.007000000001</v>
      </c>
      <c r="H281" s="108">
        <v>0</v>
      </c>
      <c r="I281" s="108">
        <v>132259.696</v>
      </c>
      <c r="J281" s="108">
        <v>0</v>
      </c>
      <c r="K281" s="108">
        <v>0</v>
      </c>
      <c r="L281" s="108">
        <v>0</v>
      </c>
      <c r="M281" s="108">
        <v>0</v>
      </c>
      <c r="N281" s="108">
        <v>0</v>
      </c>
      <c r="O281" s="108">
        <v>0</v>
      </c>
      <c r="P281" s="108">
        <v>0</v>
      </c>
      <c r="Q281" s="108">
        <v>2711.9409999999998</v>
      </c>
      <c r="R281" s="108">
        <v>0</v>
      </c>
      <c r="S281" s="108">
        <v>0</v>
      </c>
    </row>
    <row r="282" spans="1:19">
      <c r="A282" s="108" t="s">
        <v>623</v>
      </c>
      <c r="B282" s="109">
        <v>293002000000</v>
      </c>
      <c r="C282" s="108">
        <v>287104.49800000002</v>
      </c>
      <c r="D282" s="108" t="s">
        <v>808</v>
      </c>
      <c r="E282" s="108">
        <v>80527.626000000004</v>
      </c>
      <c r="F282" s="108">
        <v>73092.044999999998</v>
      </c>
      <c r="G282" s="108">
        <v>26921.928</v>
      </c>
      <c r="H282" s="108">
        <v>0</v>
      </c>
      <c r="I282" s="108">
        <v>103880.215</v>
      </c>
      <c r="J282" s="108">
        <v>0</v>
      </c>
      <c r="K282" s="108">
        <v>0</v>
      </c>
      <c r="L282" s="108">
        <v>0</v>
      </c>
      <c r="M282" s="108">
        <v>0</v>
      </c>
      <c r="N282" s="108">
        <v>0</v>
      </c>
      <c r="O282" s="108">
        <v>0</v>
      </c>
      <c r="P282" s="108">
        <v>0</v>
      </c>
      <c r="Q282" s="108">
        <v>2682.6840000000002</v>
      </c>
      <c r="R282" s="108">
        <v>0</v>
      </c>
      <c r="S282" s="108">
        <v>0</v>
      </c>
    </row>
    <row r="283" spans="1:19">
      <c r="A283" s="108" t="s">
        <v>624</v>
      </c>
      <c r="B283" s="109">
        <v>251631000000</v>
      </c>
      <c r="C283" s="108">
        <v>213617.734</v>
      </c>
      <c r="D283" s="108" t="s">
        <v>671</v>
      </c>
      <c r="E283" s="108">
        <v>80527.626000000004</v>
      </c>
      <c r="F283" s="108">
        <v>79091.122000000003</v>
      </c>
      <c r="G283" s="108">
        <v>14643.531999999999</v>
      </c>
      <c r="H283" s="108">
        <v>0</v>
      </c>
      <c r="I283" s="108">
        <v>36887.398000000001</v>
      </c>
      <c r="J283" s="108">
        <v>0</v>
      </c>
      <c r="K283" s="108">
        <v>0</v>
      </c>
      <c r="L283" s="108">
        <v>0</v>
      </c>
      <c r="M283" s="108">
        <v>0</v>
      </c>
      <c r="N283" s="108">
        <v>0</v>
      </c>
      <c r="O283" s="108">
        <v>0</v>
      </c>
      <c r="P283" s="108">
        <v>0</v>
      </c>
      <c r="Q283" s="108">
        <v>2468.0549999999998</v>
      </c>
      <c r="R283" s="108">
        <v>0</v>
      </c>
      <c r="S283" s="108">
        <v>0</v>
      </c>
    </row>
    <row r="284" spans="1:19">
      <c r="A284" s="108" t="s">
        <v>625</v>
      </c>
      <c r="B284" s="109">
        <v>244477000000</v>
      </c>
      <c r="C284" s="108">
        <v>207136.51699999999</v>
      </c>
      <c r="D284" s="108" t="s">
        <v>809</v>
      </c>
      <c r="E284" s="108">
        <v>80527.626000000004</v>
      </c>
      <c r="F284" s="108">
        <v>79091.122000000003</v>
      </c>
      <c r="G284" s="108">
        <v>12455.022000000001</v>
      </c>
      <c r="H284" s="108">
        <v>0</v>
      </c>
      <c r="I284" s="108">
        <v>32614.257000000001</v>
      </c>
      <c r="J284" s="108">
        <v>0</v>
      </c>
      <c r="K284" s="108">
        <v>0</v>
      </c>
      <c r="L284" s="108">
        <v>0</v>
      </c>
      <c r="M284" s="108">
        <v>0</v>
      </c>
      <c r="N284" s="108">
        <v>0</v>
      </c>
      <c r="O284" s="108">
        <v>0</v>
      </c>
      <c r="P284" s="108">
        <v>0</v>
      </c>
      <c r="Q284" s="108">
        <v>2448.489</v>
      </c>
      <c r="R284" s="108">
        <v>0</v>
      </c>
      <c r="S284" s="108">
        <v>0</v>
      </c>
    </row>
    <row r="285" spans="1:19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>
      <c r="A286" s="108" t="s">
        <v>626</v>
      </c>
      <c r="B286" s="109">
        <v>3383610000000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>
        <v>0</v>
      </c>
      <c r="M286" s="108">
        <v>0</v>
      </c>
      <c r="N286" s="108">
        <v>0</v>
      </c>
      <c r="O286" s="108">
        <v>0</v>
      </c>
      <c r="P286" s="108">
        <v>0</v>
      </c>
      <c r="Q286" s="108"/>
      <c r="R286" s="108">
        <v>0</v>
      </c>
      <c r="S286" s="108">
        <v>0</v>
      </c>
    </row>
    <row r="287" spans="1:19">
      <c r="A287" s="108" t="s">
        <v>627</v>
      </c>
      <c r="B287" s="109">
        <v>228485000000</v>
      </c>
      <c r="C287" s="108">
        <v>196047.99299999999</v>
      </c>
      <c r="D287" s="108"/>
      <c r="E287" s="108">
        <v>44737.57</v>
      </c>
      <c r="F287" s="108">
        <v>40636.785000000003</v>
      </c>
      <c r="G287" s="108">
        <v>12455.022000000001</v>
      </c>
      <c r="H287" s="108">
        <v>0</v>
      </c>
      <c r="I287" s="108">
        <v>25067.302</v>
      </c>
      <c r="J287" s="108">
        <v>0</v>
      </c>
      <c r="K287" s="108">
        <v>0</v>
      </c>
      <c r="L287" s="108">
        <v>0</v>
      </c>
      <c r="M287" s="108">
        <v>0</v>
      </c>
      <c r="N287" s="108">
        <v>0</v>
      </c>
      <c r="O287" s="108">
        <v>0</v>
      </c>
      <c r="P287" s="108">
        <v>0</v>
      </c>
      <c r="Q287" s="108">
        <v>2431.5990000000002</v>
      </c>
      <c r="R287" s="108">
        <v>0</v>
      </c>
      <c r="S287" s="108">
        <v>0</v>
      </c>
    </row>
    <row r="288" spans="1:19">
      <c r="A288" s="108" t="s">
        <v>628</v>
      </c>
      <c r="B288" s="109">
        <v>380702000000</v>
      </c>
      <c r="C288" s="108">
        <v>359507.78399999999</v>
      </c>
      <c r="D288" s="108"/>
      <c r="E288" s="108">
        <v>80527.626000000004</v>
      </c>
      <c r="F288" s="108">
        <v>79091.122000000003</v>
      </c>
      <c r="G288" s="108">
        <v>34282.42</v>
      </c>
      <c r="H288" s="108">
        <v>0</v>
      </c>
      <c r="I288" s="108">
        <v>168997.44200000001</v>
      </c>
      <c r="J288" s="108">
        <v>0</v>
      </c>
      <c r="K288" s="108">
        <v>0</v>
      </c>
      <c r="L288" s="108">
        <v>0</v>
      </c>
      <c r="M288" s="108">
        <v>0</v>
      </c>
      <c r="N288" s="108">
        <v>0</v>
      </c>
      <c r="O288" s="108">
        <v>0</v>
      </c>
      <c r="P288" s="108">
        <v>0</v>
      </c>
      <c r="Q288" s="108">
        <v>2711.9409999999998</v>
      </c>
      <c r="R288" s="108">
        <v>0</v>
      </c>
      <c r="S288" s="108">
        <v>0</v>
      </c>
    </row>
    <row r="289" spans="1:1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>
      <c r="A290" s="95"/>
      <c r="B290" s="108" t="s">
        <v>648</v>
      </c>
      <c r="C290" s="108" t="s">
        <v>649</v>
      </c>
      <c r="D290" s="108" t="s">
        <v>269</v>
      </c>
      <c r="E290" s="108" t="s">
        <v>270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>
      <c r="A291" s="108" t="s">
        <v>650</v>
      </c>
      <c r="B291" s="108">
        <v>94013.52</v>
      </c>
      <c r="C291" s="108">
        <v>5535.44</v>
      </c>
      <c r="D291" s="108">
        <v>0</v>
      </c>
      <c r="E291" s="108">
        <v>99548.96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>
      <c r="A292" s="108" t="s">
        <v>651</v>
      </c>
      <c r="B292" s="108">
        <v>13.68</v>
      </c>
      <c r="C292" s="108">
        <v>0.81</v>
      </c>
      <c r="D292" s="108">
        <v>0</v>
      </c>
      <c r="E292" s="108">
        <v>14.49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>
      <c r="A293" s="108" t="s">
        <v>652</v>
      </c>
      <c r="B293" s="108">
        <v>13.68</v>
      </c>
      <c r="C293" s="108">
        <v>0.81</v>
      </c>
      <c r="D293" s="108">
        <v>0</v>
      </c>
      <c r="E293" s="108">
        <v>14.49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>
      <c r="A294" s="107"/>
      <c r="B294" s="107"/>
      <c r="C294" s="107"/>
      <c r="D294" s="107"/>
      <c r="E294" s="107"/>
      <c r="F294" s="107"/>
      <c r="G294" s="107"/>
    </row>
    <row r="295" spans="1:19">
      <c r="A295" s="107"/>
      <c r="B295" s="107"/>
      <c r="C295" s="107"/>
      <c r="D295" s="107"/>
      <c r="E295" s="107"/>
      <c r="F295" s="107"/>
      <c r="G295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176</vt:i4>
      </vt:variant>
    </vt:vector>
  </HeadingPairs>
  <TitlesOfParts>
    <vt:vector size="193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GymCafOccSch</vt:lpstr>
      <vt:lpstr>HeatSch</vt:lpstr>
      <vt:lpstr>CoolSch</vt:lpstr>
      <vt:lpstr>Miami!schpri01miami</vt:lpstr>
      <vt:lpstr>Miami!schpri01miami_1</vt:lpstr>
      <vt:lpstr>Miami!schpri01miami_10</vt:lpstr>
      <vt:lpstr>Miami!schpri01miami_2</vt:lpstr>
      <vt:lpstr>Miami!schpri01miami_3</vt:lpstr>
      <vt:lpstr>Miami!schpri01miami_4</vt:lpstr>
      <vt:lpstr>Miami!schpri01miami_5</vt:lpstr>
      <vt:lpstr>Miami!schpri01miami_6</vt:lpstr>
      <vt:lpstr>Miami!schpri01miami_7</vt:lpstr>
      <vt:lpstr>Miami!schpri01miami_8</vt:lpstr>
      <vt:lpstr>Miami!schpri01miami_9</vt:lpstr>
      <vt:lpstr>Houston!schpri02houston</vt:lpstr>
      <vt:lpstr>Houston!schpri02houston_1</vt:lpstr>
      <vt:lpstr>Houston!schpri02houston_10</vt:lpstr>
      <vt:lpstr>Houston!schpri02houston_2</vt:lpstr>
      <vt:lpstr>Houston!schpri02houston_3</vt:lpstr>
      <vt:lpstr>Houston!schpri02houston_4</vt:lpstr>
      <vt:lpstr>Houston!schpri02houston_5</vt:lpstr>
      <vt:lpstr>Houston!schpri02houston_6</vt:lpstr>
      <vt:lpstr>Houston!schpri02houston_7</vt:lpstr>
      <vt:lpstr>Houston!schpri02houston_8</vt:lpstr>
      <vt:lpstr>Houston!schpri02houston_9</vt:lpstr>
      <vt:lpstr>Phoenix!schpri03phoenix</vt:lpstr>
      <vt:lpstr>Phoenix!schpri03phoenix_1</vt:lpstr>
      <vt:lpstr>Phoenix!schpri03phoenix_10</vt:lpstr>
      <vt:lpstr>Phoenix!schpri03phoenix_2</vt:lpstr>
      <vt:lpstr>Phoenix!schpri03phoenix_3</vt:lpstr>
      <vt:lpstr>Phoenix!schpri03phoenix_4</vt:lpstr>
      <vt:lpstr>Phoenix!schpri03phoenix_5</vt:lpstr>
      <vt:lpstr>Phoenix!schpri03phoenix_6</vt:lpstr>
      <vt:lpstr>Phoenix!schpri03phoenix_7</vt:lpstr>
      <vt:lpstr>Phoenix!schpri03phoenix_8</vt:lpstr>
      <vt:lpstr>Phoenix!schpri03phoenix_9</vt:lpstr>
      <vt:lpstr>Atlanta!schpri04atlanta</vt:lpstr>
      <vt:lpstr>Atlanta!schpri04atlanta_1</vt:lpstr>
      <vt:lpstr>Atlanta!schpri04atlanta_10</vt:lpstr>
      <vt:lpstr>Atlanta!schpri04atlanta_2</vt:lpstr>
      <vt:lpstr>Atlanta!schpri04atlanta_3</vt:lpstr>
      <vt:lpstr>Atlanta!schpri04atlanta_4</vt:lpstr>
      <vt:lpstr>Atlanta!schpri04atlanta_5</vt:lpstr>
      <vt:lpstr>Atlanta!schpri04atlanta_6</vt:lpstr>
      <vt:lpstr>Atlanta!schpri04atlanta_7</vt:lpstr>
      <vt:lpstr>Atlanta!schpri04atlanta_8</vt:lpstr>
      <vt:lpstr>Atlanta!schpri04atlanta_9</vt:lpstr>
      <vt:lpstr>LosAngeles!schpri05losangeles</vt:lpstr>
      <vt:lpstr>LosAngeles!schpri05losangeles_1</vt:lpstr>
      <vt:lpstr>LosAngeles!schpri05losangeles_10</vt:lpstr>
      <vt:lpstr>LosAngeles!schpri05losangeles_2</vt:lpstr>
      <vt:lpstr>LosAngeles!schpri05losangeles_3</vt:lpstr>
      <vt:lpstr>LosAngeles!schpri05losangeles_4</vt:lpstr>
      <vt:lpstr>LosAngeles!schpri05losangeles_5</vt:lpstr>
      <vt:lpstr>LosAngeles!schpri05losangeles_6</vt:lpstr>
      <vt:lpstr>LosAngeles!schpri05losangeles_7</vt:lpstr>
      <vt:lpstr>LosAngeles!schpri05losangeles_8</vt:lpstr>
      <vt:lpstr>LosAngeles!schpri05losangeles_9</vt:lpstr>
      <vt:lpstr>LasVegas!schpri06lasvegas</vt:lpstr>
      <vt:lpstr>LasVegas!schpri06lasvegas_1</vt:lpstr>
      <vt:lpstr>LasVegas!schpri06lasvegas_10</vt:lpstr>
      <vt:lpstr>LasVegas!schpri06lasvegas_2</vt:lpstr>
      <vt:lpstr>LasVegas!schpri06lasvegas_3</vt:lpstr>
      <vt:lpstr>LasVegas!schpri06lasvegas_4</vt:lpstr>
      <vt:lpstr>LasVegas!schpri06lasvegas_5</vt:lpstr>
      <vt:lpstr>LasVegas!schpri06lasvegas_6</vt:lpstr>
      <vt:lpstr>LasVegas!schpri06lasvegas_7</vt:lpstr>
      <vt:lpstr>LasVegas!schpri06lasvegas_8</vt:lpstr>
      <vt:lpstr>LasVegas!schpri06lasvegas_9</vt:lpstr>
      <vt:lpstr>SanFrancisco!schpri07sanfrancisco</vt:lpstr>
      <vt:lpstr>SanFrancisco!schpri07sanfrancisco_1</vt:lpstr>
      <vt:lpstr>SanFrancisco!schpri07sanfrancisco_10</vt:lpstr>
      <vt:lpstr>SanFrancisco!schpri07sanfrancisco_2</vt:lpstr>
      <vt:lpstr>SanFrancisco!schpri07sanfrancisco_3</vt:lpstr>
      <vt:lpstr>SanFrancisco!schpri07sanfrancisco_4</vt:lpstr>
      <vt:lpstr>SanFrancisco!schpri07sanfrancisco_5</vt:lpstr>
      <vt:lpstr>SanFrancisco!schpri07sanfrancisco_6</vt:lpstr>
      <vt:lpstr>SanFrancisco!schpri07sanfrancisco_7</vt:lpstr>
      <vt:lpstr>SanFrancisco!schpri07sanfrancisco_8</vt:lpstr>
      <vt:lpstr>SanFrancisco!schpri07sanfrancisco_9</vt:lpstr>
      <vt:lpstr>Baltimore!schpri08baltimore</vt:lpstr>
      <vt:lpstr>Baltimore!schpri08baltimore_1</vt:lpstr>
      <vt:lpstr>Baltimore!schpri08baltimore_10</vt:lpstr>
      <vt:lpstr>Baltimore!schpri08baltimore_2</vt:lpstr>
      <vt:lpstr>Baltimore!schpri08baltimore_3</vt:lpstr>
      <vt:lpstr>Baltimore!schpri08baltimore_4</vt:lpstr>
      <vt:lpstr>Baltimore!schpri08baltimore_5</vt:lpstr>
      <vt:lpstr>Baltimore!schpri08baltimore_6</vt:lpstr>
      <vt:lpstr>Baltimore!schpri08baltimore_7</vt:lpstr>
      <vt:lpstr>Baltimore!schpri08baltimore_8</vt:lpstr>
      <vt:lpstr>Baltimore!schpri08baltimore_9</vt:lpstr>
      <vt:lpstr>Albuquerque!schpri09albuquerque</vt:lpstr>
      <vt:lpstr>Albuquerque!schpri09albuquerque_1</vt:lpstr>
      <vt:lpstr>Albuquerque!schpri09albuquerque_10</vt:lpstr>
      <vt:lpstr>Albuquerque!schpri09albuquerque_2</vt:lpstr>
      <vt:lpstr>Albuquerque!schpri09albuquerque_3</vt:lpstr>
      <vt:lpstr>Albuquerque!schpri09albuquerque_4</vt:lpstr>
      <vt:lpstr>Albuquerque!schpri09albuquerque_5</vt:lpstr>
      <vt:lpstr>Albuquerque!schpri09albuquerque_6</vt:lpstr>
      <vt:lpstr>Albuquerque!schpri09albuquerque_7</vt:lpstr>
      <vt:lpstr>Albuquerque!schpri09albuquerque_8</vt:lpstr>
      <vt:lpstr>Albuquerque!schpri09albuquerque_9</vt:lpstr>
      <vt:lpstr>Seattle!schpri10seattle</vt:lpstr>
      <vt:lpstr>Seattle!schpri10seattle_1</vt:lpstr>
      <vt:lpstr>Seattle!schpri10seattle_10</vt:lpstr>
      <vt:lpstr>Seattle!schpri10seattle_2</vt:lpstr>
      <vt:lpstr>Seattle!schpri10seattle_3</vt:lpstr>
      <vt:lpstr>Seattle!schpri10seattle_4</vt:lpstr>
      <vt:lpstr>Seattle!schpri10seattle_5</vt:lpstr>
      <vt:lpstr>Seattle!schpri10seattle_6</vt:lpstr>
      <vt:lpstr>Seattle!schpri10seattle_7</vt:lpstr>
      <vt:lpstr>Seattle!schpri10seattle_8</vt:lpstr>
      <vt:lpstr>Seattle!schpri10seattle_9</vt:lpstr>
      <vt:lpstr>Chicago!schpri11chicago</vt:lpstr>
      <vt:lpstr>Chicago!schpri11chicago_1</vt:lpstr>
      <vt:lpstr>Chicago!schpri11chicago_10</vt:lpstr>
      <vt:lpstr>Chicago!schpri11chicago_2</vt:lpstr>
      <vt:lpstr>Chicago!schpri11chicago_3</vt:lpstr>
      <vt:lpstr>Chicago!schpri11chicago_4</vt:lpstr>
      <vt:lpstr>Chicago!schpri11chicago_5</vt:lpstr>
      <vt:lpstr>Chicago!schpri11chicago_6</vt:lpstr>
      <vt:lpstr>Chicago!schpri11chicago_7</vt:lpstr>
      <vt:lpstr>Chicago!schpri11chicago_8</vt:lpstr>
      <vt:lpstr>Chicago!schpri11chicago_9</vt:lpstr>
      <vt:lpstr>Boulder!schpri12boulder</vt:lpstr>
      <vt:lpstr>Boulder!schpri12boulder_1</vt:lpstr>
      <vt:lpstr>Boulder!schpri12boulder_10</vt:lpstr>
      <vt:lpstr>Boulder!schpri12boulder_2</vt:lpstr>
      <vt:lpstr>Boulder!schpri12boulder_3</vt:lpstr>
      <vt:lpstr>Boulder!schpri12boulder_4</vt:lpstr>
      <vt:lpstr>Boulder!schpri12boulder_5</vt:lpstr>
      <vt:lpstr>Boulder!schpri12boulder_6</vt:lpstr>
      <vt:lpstr>Boulder!schpri12boulder_7</vt:lpstr>
      <vt:lpstr>Boulder!schpri12boulder_8</vt:lpstr>
      <vt:lpstr>Boulder!schpri12boulder_9</vt:lpstr>
      <vt:lpstr>Minneapolis!schpri13minneapolis</vt:lpstr>
      <vt:lpstr>Minneapolis!schpri13minneapolis_1</vt:lpstr>
      <vt:lpstr>Minneapolis!schpri13minneapolis_10</vt:lpstr>
      <vt:lpstr>Minneapolis!schpri13minneapolis_2</vt:lpstr>
      <vt:lpstr>Minneapolis!schpri13minneapolis_3</vt:lpstr>
      <vt:lpstr>Minneapolis!schpri13minneapolis_4</vt:lpstr>
      <vt:lpstr>Minneapolis!schpri13minneapolis_5</vt:lpstr>
      <vt:lpstr>Minneapolis!schpri13minneapolis_6</vt:lpstr>
      <vt:lpstr>Minneapolis!schpri13minneapolis_7</vt:lpstr>
      <vt:lpstr>Minneapolis!schpri13minneapolis_8</vt:lpstr>
      <vt:lpstr>Minneapolis!schpri13minneapolis_9</vt:lpstr>
      <vt:lpstr>Helena!schpri14helena</vt:lpstr>
      <vt:lpstr>Helena!schpri14helena_1</vt:lpstr>
      <vt:lpstr>Helena!schpri14helena_10</vt:lpstr>
      <vt:lpstr>Helena!schpri14helena_2</vt:lpstr>
      <vt:lpstr>Helena!schpri14helena_3</vt:lpstr>
      <vt:lpstr>Helena!schpri14helena_4</vt:lpstr>
      <vt:lpstr>Helena!schpri14helena_5</vt:lpstr>
      <vt:lpstr>Helena!schpri14helena_6</vt:lpstr>
      <vt:lpstr>Helena!schpri14helena_7</vt:lpstr>
      <vt:lpstr>Helena!schpri14helena_8</vt:lpstr>
      <vt:lpstr>Helena!schpri14helena_9</vt:lpstr>
      <vt:lpstr>Duluth!schpri15duluth</vt:lpstr>
      <vt:lpstr>Duluth!schpri15duluth_1</vt:lpstr>
      <vt:lpstr>Duluth!schpri15duluth_10</vt:lpstr>
      <vt:lpstr>Duluth!schpri15duluth_2</vt:lpstr>
      <vt:lpstr>Duluth!schpri15duluth_3</vt:lpstr>
      <vt:lpstr>Duluth!schpri15duluth_4</vt:lpstr>
      <vt:lpstr>Duluth!schpri15duluth_5</vt:lpstr>
      <vt:lpstr>Duluth!schpri15duluth_6</vt:lpstr>
      <vt:lpstr>Duluth!schpri15duluth_7</vt:lpstr>
      <vt:lpstr>Duluth!schpri15duluth_8</vt:lpstr>
      <vt:lpstr>Duluth!schpri15duluth_9</vt:lpstr>
      <vt:lpstr>Fairbanks!schpri16fairbanks</vt:lpstr>
      <vt:lpstr>Fairbanks!schpri16fairbanks_1</vt:lpstr>
      <vt:lpstr>Fairbanks!schpri16fairbanks_10</vt:lpstr>
      <vt:lpstr>Fairbanks!schpri16fairbanks_2</vt:lpstr>
      <vt:lpstr>Fairbanks!schpri16fairbanks_3</vt:lpstr>
      <vt:lpstr>Fairbanks!schpri16fairbanks_4</vt:lpstr>
      <vt:lpstr>Fairbanks!schpri16fairbanks_5</vt:lpstr>
      <vt:lpstr>Fairbanks!schpri16fairbanks_6</vt:lpstr>
      <vt:lpstr>Fairbanks!schpri16fairbanks_7</vt:lpstr>
      <vt:lpstr>Fairbanks!schpri16fairbanks_8</vt:lpstr>
      <vt:lpstr>Fairbanks!schpri16fairbanks_9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2008-10-22T22:35:51Z</cp:lastPrinted>
  <dcterms:created xsi:type="dcterms:W3CDTF">2007-11-14T19:26:56Z</dcterms:created>
  <dcterms:modified xsi:type="dcterms:W3CDTF">2009-10-30T23:51:26Z</dcterms:modified>
</cp:coreProperties>
</file>